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ON 2020\INDICADORES\PAGINA WEB\"/>
    </mc:Choice>
  </mc:AlternateContent>
  <bookViews>
    <workbookView xWindow="0" yWindow="0" windowWidth="20490" windowHeight="8415"/>
  </bookViews>
  <sheets>
    <sheet name="Lista Proyectos" sheetId="1" r:id="rId1"/>
  </sheets>
  <externalReferences>
    <externalReference r:id="rId2"/>
    <externalReference r:id="rId3"/>
  </externalReferences>
  <definedNames>
    <definedName name="_xlnm.Print_Titles" localSheetId="0">'Lista Proyectos'!$5:$5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1" i="1" l="1"/>
  <c r="G140" i="1" s="1"/>
  <c r="G139" i="1"/>
  <c r="G138" i="1"/>
  <c r="G137" i="1" s="1"/>
  <c r="G136" i="1"/>
  <c r="G135" i="1"/>
  <c r="G134" i="1"/>
  <c r="G133" i="1"/>
  <c r="G132" i="1"/>
  <c r="G131" i="1"/>
  <c r="G130" i="1"/>
  <c r="G129" i="1" s="1"/>
  <c r="G142" i="1" s="1"/>
  <c r="G126" i="1"/>
  <c r="G125" i="1"/>
  <c r="G124" i="1"/>
  <c r="G123" i="1" s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 s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 s="1"/>
  <c r="G56" i="1"/>
  <c r="G54" i="1"/>
  <c r="G53" i="1"/>
  <c r="G52" i="1"/>
  <c r="G51" i="1"/>
  <c r="G50" i="1"/>
  <c r="G49" i="1"/>
  <c r="G48" i="1"/>
  <c r="G47" i="1"/>
  <c r="G46" i="1"/>
  <c r="G45" i="1"/>
  <c r="G42" i="1" s="1"/>
  <c r="G44" i="1"/>
  <c r="G43" i="1"/>
  <c r="G41" i="1"/>
  <c r="G40" i="1"/>
  <c r="G39" i="1"/>
  <c r="G38" i="1"/>
  <c r="G37" i="1"/>
  <c r="G36" i="1"/>
  <c r="G35" i="1"/>
  <c r="G34" i="1"/>
  <c r="G33" i="1"/>
  <c r="G32" i="1" s="1"/>
  <c r="G31" i="1"/>
  <c r="G30" i="1"/>
  <c r="G29" i="1"/>
  <c r="G28" i="1"/>
  <c r="G27" i="1"/>
  <c r="G26" i="1"/>
  <c r="G25" i="1"/>
  <c r="G23" i="1" s="1"/>
  <c r="G24" i="1"/>
  <c r="G22" i="1"/>
  <c r="G21" i="1"/>
  <c r="G20" i="1" s="1"/>
  <c r="G19" i="1"/>
  <c r="G18" i="1"/>
  <c r="G17" i="1"/>
  <c r="G16" i="1"/>
  <c r="G15" i="1"/>
  <c r="G14" i="1"/>
  <c r="G13" i="1"/>
  <c r="G10" i="1" s="1"/>
  <c r="G12" i="1"/>
  <c r="G11" i="1"/>
  <c r="G9" i="1"/>
  <c r="G7" i="1" s="1"/>
  <c r="G8" i="1"/>
  <c r="G127" i="1" l="1"/>
  <c r="G144" i="1" s="1"/>
</calcChain>
</file>

<file path=xl/sharedStrings.xml><?xml version="1.0" encoding="utf-8"?>
<sst xmlns="http://schemas.openxmlformats.org/spreadsheetml/2006/main" count="420" uniqueCount="388">
  <si>
    <t>PROYECTOS DE INVERSION REGISTRADOS EN EL BANCO DE PROGRAMAS Y PROYECTOS, QUE FORMAN PARTE DEL PLAN OPERATIVO ANUAL DE INVERSIONES POAI DEL DEPARTAMENTO</t>
  </si>
  <si>
    <t>ESTRATEGIA</t>
  </si>
  <si>
    <t>PROGRAMA</t>
  </si>
  <si>
    <t>SUB PROGRAMA</t>
  </si>
  <si>
    <t>CÓDIGO BPPIN</t>
  </si>
  <si>
    <t xml:space="preserve">NOMBRE DEL PROYECTO </t>
  </si>
  <si>
    <t>PRESUPUESTO 2020</t>
  </si>
  <si>
    <t>ADMINISTRACIÓN CENTRAL</t>
  </si>
  <si>
    <t>304 -Secretaría Administrativa</t>
  </si>
  <si>
    <t>5. BUEN GOBIERNO</t>
  </si>
  <si>
    <t>28. Gestión Territorial</t>
  </si>
  <si>
    <t>89. Modernización tecnológica y Administrativa</t>
  </si>
  <si>
    <t>201663000-0002</t>
  </si>
  <si>
    <t>Formulación e implementación del programa de seguridad y salud en el trabajo, capacitación y bienestar social en el Departamento del Quindio</t>
  </si>
  <si>
    <t>201663000-0005</t>
  </si>
  <si>
    <t>Implementación de un programa  de  modernización de la gestión administrativa en el Departamento del Quindio</t>
  </si>
  <si>
    <t>305 Secretaría de Planeación</t>
  </si>
  <si>
    <t>26. Quindío Transparente y Legal</t>
  </si>
  <si>
    <t>83.Quindío Ejemplar y Legal</t>
  </si>
  <si>
    <t>201663000-0006</t>
  </si>
  <si>
    <t>Realización procesos de capacitación,  asistencia técnica, seguimiento  y evaluación en la aplicabilidad de los componentes   del Índice de Transparencia en el Departamento del Quindio</t>
  </si>
  <si>
    <t>84. Veedurías y Rendición de Cuentas</t>
  </si>
  <si>
    <t>201663000-0015</t>
  </si>
  <si>
    <t xml:space="preserve">Realización procesos de Rendición Publica de Cuentas Departamentales enlos  entes territoriales municipales del Departamento del Quindio </t>
  </si>
  <si>
    <t>27. Poder Ciudadano</t>
  </si>
  <si>
    <t>85. Quindío Si, a la participación</t>
  </si>
  <si>
    <t>201763000-0007</t>
  </si>
  <si>
    <t>Asistencia al Consejo Territorial de Planeación del Departamento del Quindío.</t>
  </si>
  <si>
    <t xml:space="preserve">87. Los instrumentos  de planificación como  ruta para el cumplimiento de la gestión pública  </t>
  </si>
  <si>
    <t>201900363-0002</t>
  </si>
  <si>
    <t>Formulación  e implementación del  Plan de Desarrollo Departamental 2020-2023</t>
  </si>
  <si>
    <t>201663000-0009</t>
  </si>
  <si>
    <t>Diseño e implementación instrumentos de  planificación para el  ordenamiento  territorial, social y económico del  Departamento del Quindio</t>
  </si>
  <si>
    <t>201663000-0010</t>
  </si>
  <si>
    <t xml:space="preserve">Diseño    e implementación del Observatorio  de Desarrollo Humano en el Departamento del Quindio </t>
  </si>
  <si>
    <t>201663000-0011</t>
  </si>
  <si>
    <t>Diseño  e implementación del Tablero de Control  para el seguimiento y evalución del Plan de Desarrollo y las Políticas Públicas del  Departamento del Quindio</t>
  </si>
  <si>
    <t>201663000-0012</t>
  </si>
  <si>
    <t xml:space="preserve"> Implementación Sistema de Cooperación Internacional y  de Gestión de proyectos  del Depratamento del Quindío - " Fabrica de Proyectos</t>
  </si>
  <si>
    <t>201663000-0014</t>
  </si>
  <si>
    <t>Asistencia  técnica, seguimiento y evaluación  de la gestión  territorial en los  munipicios del Departamento del  Quindío.</t>
  </si>
  <si>
    <t>307 Secretaría de Hacienda</t>
  </si>
  <si>
    <t>88. Gestión Tributaria y Financiera</t>
  </si>
  <si>
    <t>201663000-0016</t>
  </si>
  <si>
    <t xml:space="preserve"> Mejoramiento de la sostenibilidad de los procesos de fiscalización liquidación control y cobranza de los tributos en el Departamento del Quindío</t>
  </si>
  <si>
    <t>201663000-0017</t>
  </si>
  <si>
    <t xml:space="preserve">Implementación de un programa de gestión fianciera para la optimización de los procesos en el area de tesorería, presupuesto y contabilidad en el Departamento del Quindio </t>
  </si>
  <si>
    <t xml:space="preserve">308 Secretaría de Agua e Infraestructura </t>
  </si>
  <si>
    <t>2. PROSPERIDAD CON EQUIDAD</t>
  </si>
  <si>
    <t>4. Infraestructura Sostenible para la Paz</t>
  </si>
  <si>
    <t>14. Mejora de la Infraestructura Vial del Departamento del Quindío</t>
  </si>
  <si>
    <t>201663000-0019</t>
  </si>
  <si>
    <t>Mantener, mejorar, rehabilitar y/o atender las vías y sus emergencias, en cumplimiento del Plan Vial del Departamento del Quindío.</t>
  </si>
  <si>
    <t>15. Mejora de la Infraestructura  Social del Departamento del Quindío</t>
  </si>
  <si>
    <t>201663000-0021</t>
  </si>
  <si>
    <t>Construir, mantener, mejorar y/o rehabilitar la infraestructura social del Departamento del Quindio</t>
  </si>
  <si>
    <t>1. DESARROLLO SOSTENIBLE</t>
  </si>
  <si>
    <t>1. Quindío territorio vital</t>
  </si>
  <si>
    <t>2. Manejo integral del agua y saneamiento básico</t>
  </si>
  <si>
    <t>201663000-0022</t>
  </si>
  <si>
    <t>Apoyo en atenciones prioritarias en Agua Potable y/o Saneamiento Básico en el Departamento del Quindio</t>
  </si>
  <si>
    <t>201663000-0023</t>
  </si>
  <si>
    <t>Construción y mejoramiento de la infraestructura de agua potable y saneamiento básico del Departamento del Quindio.</t>
  </si>
  <si>
    <t>201663000-0024</t>
  </si>
  <si>
    <t>Ejecución del plan de acompañamiento social a los proyectos y obras de infraestructura de agua potable y saneamiento básico en el Departamento del Quindio</t>
  </si>
  <si>
    <t>201663000-0025</t>
  </si>
  <si>
    <t>Actualización e implementación del  Plan Ambiental para el sector de agua potable y saneamiento básico en el Departamento del Quindio</t>
  </si>
  <si>
    <t>201663000-0026</t>
  </si>
  <si>
    <t>Ejecución del plan de aseguramiento de la prestación de los servicios públicos de agua potable y saneamiento básico urbano y rural en el Departamento del Quindio</t>
  </si>
  <si>
    <t>201663000-0027</t>
  </si>
  <si>
    <t>Formulación y ejecución de proyectos para la gestión del riesgo del sector de agua potable y saneamiento básico en el Departamento del Quindio.</t>
  </si>
  <si>
    <t>309 Secretaría del Interior</t>
  </si>
  <si>
    <t>4. SEGURIDAD HUMANA</t>
  </si>
  <si>
    <t xml:space="preserve">23. Seguridad humana como dinamizador de la vida, dignidad y libertad en el Quindío </t>
  </si>
  <si>
    <t>75. Seguridad ciudadana  para prevención y control del delito</t>
  </si>
  <si>
    <t>201663000-0028</t>
  </si>
  <si>
    <t xml:space="preserve">Construcción integral de la seguridad humana en el Departamento de Quindio.  </t>
  </si>
  <si>
    <t>76. Convivencia, Justicia  y Cultura de Paz</t>
  </si>
  <si>
    <t>201663000-0029</t>
  </si>
  <si>
    <t>Apoyo a la convivencia, justicia y cultura de paz en el Departamento del  Quindio.</t>
  </si>
  <si>
    <t>24. Construcción de paz y reconciliación en el Quindío</t>
  </si>
  <si>
    <t>78. Plan de Acción Territorial para las Víctimas del Conflicto</t>
  </si>
  <si>
    <t>201663000-0030</t>
  </si>
  <si>
    <t>Implementación del Plan de Acción Territorial para la prevención, protección, asistencia, atención, reparación integral en el Departamento del Quindio.</t>
  </si>
  <si>
    <t>79. Protección y Garantías de no Repetición</t>
  </si>
  <si>
    <t>201663000-0032</t>
  </si>
  <si>
    <t>Implementación del Plan Integral de prevención de vulneraciones de los Derechos Humanos DDHH e infracciones  al Derecho Internacional Humanitario DIH en el departamento del Quindio</t>
  </si>
  <si>
    <t xml:space="preserve">25. El Quindío Departamento Resiliente </t>
  </si>
  <si>
    <t>81.Quindío protegiendo el futuro</t>
  </si>
  <si>
    <t>201663000-0036</t>
  </si>
  <si>
    <t xml:space="preserve">Administración del  riesgo mediante el conocimiento, la reducción y el manejo del desastre  en el Departamento del Quindio. </t>
  </si>
  <si>
    <t>82. Fortalecimiento Institucional para la Gestión del Riesgo de Desastres como una Estrategia de Desarrollo</t>
  </si>
  <si>
    <t>201663000-0038</t>
  </si>
  <si>
    <t>Apoyo institucional en la gestión del riesgo  en el Departamento del Quindio</t>
  </si>
  <si>
    <t>201663000-0042</t>
  </si>
  <si>
    <t xml:space="preserve">Fortalecimiento de las veedurias ciudadanas en el Departamento del Quindio </t>
  </si>
  <si>
    <t>27.Poder Ciudadano</t>
  </si>
  <si>
    <t>201663000-0039</t>
  </si>
  <si>
    <t>Construcción de la participación ciudadana y control social en el Departamento del Quindio</t>
  </si>
  <si>
    <t>86. Comunales comprometidos con el Desarrollo</t>
  </si>
  <si>
    <t>201663000-0040</t>
  </si>
  <si>
    <t xml:space="preserve">Desarrollo de los Organismos Comunales en el Departamento del Quindio </t>
  </si>
  <si>
    <t>310 Secretaría de Cultura</t>
  </si>
  <si>
    <t>3. INCLUSION SOCIAL</t>
  </si>
  <si>
    <t>9. Cultura, Arte y educación para la Paz</t>
  </si>
  <si>
    <t>29. Arte para todos</t>
  </si>
  <si>
    <t>201663000-0045</t>
  </si>
  <si>
    <t xml:space="preserve">Apoyo a seguridad social del creador y gestor cultural del Departamento del Quindio </t>
  </si>
  <si>
    <t>201663000-0046</t>
  </si>
  <si>
    <t>Apoyo al arte y la cultura en todo el Departamento del Quindío</t>
  </si>
  <si>
    <t xml:space="preserve">30. Emprendimiento Cultural </t>
  </si>
  <si>
    <t>201663000-0047</t>
  </si>
  <si>
    <t xml:space="preserve">Fortalecimiento y promoción del  emprendimiento cultural y las industrias creativas en el Departamento </t>
  </si>
  <si>
    <t>31. Lectura, escritura y bibliotecas</t>
  </si>
  <si>
    <t>201663000-0048</t>
  </si>
  <si>
    <t xml:space="preserve"> Fortalecimiento al  Plan Departamental  de lectura, escritura y bibliotecas en el Departamento del Quindio .</t>
  </si>
  <si>
    <t>10.Patrimonio, paisaje cultural cafetero, ciudadanía y diversidad cultural</t>
  </si>
  <si>
    <t>32.Viviendo el patrimonio y el Paisaje Cultural Cafetero</t>
  </si>
  <si>
    <t>201663000-0049</t>
  </si>
  <si>
    <t>Apoyo al reconocimiento, apropiación y salvaguardia y difusión del patrimonio cultural en todo el Departamento del Quindío.</t>
  </si>
  <si>
    <t>33. Comunicación, ciudadanía y Sistema Departamental de Cultura</t>
  </si>
  <si>
    <t>201663000-0050</t>
  </si>
  <si>
    <t>Fortalecimiento de la comunicación, la ciudadanía  y el sistema departamental de cultura  en el Quindio.</t>
  </si>
  <si>
    <t xml:space="preserve">311 Secretaría de Turismo, Industria y Comercio </t>
  </si>
  <si>
    <t>2.Quindío rural, inteligente, competitivo y empresarial</t>
  </si>
  <si>
    <t>8. Quindío Prospero y productivo</t>
  </si>
  <si>
    <t>201663000-0051</t>
  </si>
  <si>
    <t>Apoyo al mejoramiento de la competitividad a iniciativas  productivas en el  Departamento del Quindío</t>
  </si>
  <si>
    <t>9. Hacia el Emprendimiento, Empresarismo, asociatividad y generación de empleo en el Departamento del Quindío</t>
  </si>
  <si>
    <t>201663000-0053</t>
  </si>
  <si>
    <t xml:space="preserve"> Apoyo al emprendimiento, empresarismo, asociatividad y generación de empleo en el departamento del Quindío.</t>
  </si>
  <si>
    <t>10.Quindío Sin Fronteras</t>
  </si>
  <si>
    <t>201663000-0056</t>
  </si>
  <si>
    <t xml:space="preserve">Fortalecimiento del sector empresarial  hacia mercados globales en el Departamento del Quindio .   </t>
  </si>
  <si>
    <t>3.Quindío Potencia Turística de Naturaleza y Diversión</t>
  </si>
  <si>
    <t xml:space="preserve">11. Fortalecimiento de la oferta de productos y atractivos turísticos </t>
  </si>
  <si>
    <t>201663000-0059</t>
  </si>
  <si>
    <t>Fortalecimiento de la oferta de prestadores de servicos, productos y atractivos turísticos en el Departamento del Quindío.</t>
  </si>
  <si>
    <t>13.Promoción nacional e internacional del departamento como destino turístico</t>
  </si>
  <si>
    <t>201663000-0062</t>
  </si>
  <si>
    <t>Apoyo a la promoción nacional e internacional como destino  turísmo del Departamento del Quindío.</t>
  </si>
  <si>
    <t>312 Secretaría de Agricultura, Desarrollo Rural y Medio Ambiente</t>
  </si>
  <si>
    <t>1.Generación de entornos favorables y sostenibilidad ambiental</t>
  </si>
  <si>
    <t>201663000-0064</t>
  </si>
  <si>
    <t>Generación de entornos favorables y sostenibilidad ambiental para el Departamento del Quindío</t>
  </si>
  <si>
    <t>2.Manejo integral del agua y saneamiento básico</t>
  </si>
  <si>
    <t>201663000-0067</t>
  </si>
  <si>
    <t>Gestón integral de cuencas hirdográficas en el Departamento del Quindío</t>
  </si>
  <si>
    <t>3.Bienes y servicios ambientales para las nuevas generaciones</t>
  </si>
  <si>
    <t>201663000-0068</t>
  </si>
  <si>
    <t>Aplicación de mecanismos de protección ambiental en el Departamento del Quindío.</t>
  </si>
  <si>
    <t>201663000-0069</t>
  </si>
  <si>
    <t>Fortalecimiento  y potencialización de los servicios ecosistemicos en el Departamento del Quindío</t>
  </si>
  <si>
    <t>2.PROSPERIDAD CON EQUIDAD</t>
  </si>
  <si>
    <t>4.Innovación para una caficultura sostenible en el departamento del Quindío</t>
  </si>
  <si>
    <t>201663000-0072</t>
  </si>
  <si>
    <t>Fortalecimiento e innovación empresarial  de la caficultura en el Departamento del Quindio</t>
  </si>
  <si>
    <t>5.Centros Agroindustriales Regionales para la Paz - CARPAZ</t>
  </si>
  <si>
    <t>201663000-0176</t>
  </si>
  <si>
    <t>Creacion e implementacion de los centros agroindustriales para  la paz CAPAZ en el Deparamento del Quindio</t>
  </si>
  <si>
    <t>201663000-0175</t>
  </si>
  <si>
    <t>Implementacion de un instrumento para la Prevención de eventos naturales productos agricolas en e Departamento del Quindio</t>
  </si>
  <si>
    <t>6.Emprendimiento y empleo rural</t>
  </si>
  <si>
    <t>201663000-0075</t>
  </si>
  <si>
    <t xml:space="preserve">Fomento al emprendimiento y  al empleo rural en el Departamento del Quindío  </t>
  </si>
  <si>
    <t>7.Impulso a la competitividad productiva y empresarial del sector Rural</t>
  </si>
  <si>
    <t>201663000-0078</t>
  </si>
  <si>
    <t>Fortalecimiento a la competitividad productiva y empresarial del sector rural en el Departamento del Quindio</t>
  </si>
  <si>
    <t>11.Soberanía, seguridad alimentaria y nutricional</t>
  </si>
  <si>
    <t>34.Fomento a la Agricultura Familiar Campesina, agricultura urbana y mercados campesinos para la soberanía y  Seguridad alimentaria</t>
  </si>
  <si>
    <t>201663000-0079</t>
  </si>
  <si>
    <t>Fomento a la agricultura familiar , urbana y  mercados campesinos para la soberanía y  Seguridad alimentaria en el Departamento del Quindio.</t>
  </si>
  <si>
    <t>313 Oficina Privada</t>
  </si>
  <si>
    <t>5.BUEN GOBIERNO</t>
  </si>
  <si>
    <t>201663000-0082</t>
  </si>
  <si>
    <t>Desarrollar y fortalecer la cultura de la transparencia, participación, buen gobierno  y valores éticos y morales en el Departamento del Quindio</t>
  </si>
  <si>
    <t>89.Modernización tecnológica y Administrativa</t>
  </si>
  <si>
    <t>201663000-0081</t>
  </si>
  <si>
    <t xml:space="preserve">Implementación de  la estrategia de comunicaciones para  la divulgación de  los programas, proyectos,  actividades y servicios del Departamento del Quindío </t>
  </si>
  <si>
    <t>314 Secretaría de Educación - 1404 Inversión</t>
  </si>
  <si>
    <t>5.Cobertura Educativa</t>
  </si>
  <si>
    <t>16. Acceso y Permanencia</t>
  </si>
  <si>
    <t>201663000-0084</t>
  </si>
  <si>
    <t xml:space="preserve"> Fortalecimiento de las estrategias para el acceso,  permanencia y seguridad  de los niños, niñas y jóvenes en el  sistema  educativo del Departamento del Quindio. </t>
  </si>
  <si>
    <t>17.Educación inclusiva con acceso y permanencia para poblaciones vulnerables - diferenciales</t>
  </si>
  <si>
    <t>201663000-0086</t>
  </si>
  <si>
    <t>Implementación de estrategias de inclusión para garantizar la atención educativa a población vulnerable en el  Departamento del  Quindío.</t>
  </si>
  <si>
    <t xml:space="preserve">18.Funcionamiento y prestación del servicio educativo de las instituciones educativas </t>
  </si>
  <si>
    <t>201663000-0087</t>
  </si>
  <si>
    <t>Aplicación funcionamiento y prestación del servicio educativo de las instituciones educativas</t>
  </si>
  <si>
    <t>6. Calidad Educativa</t>
  </si>
  <si>
    <t>20.Educación, Ambientes Escolares y Cultura para la Paz</t>
  </si>
  <si>
    <t>201663000-0090</t>
  </si>
  <si>
    <t>Mejoramiento de ambientes escolares y  fortalecimiento de modelos educativos articuladores de la ciencia, los lenguajes, las artes y el deporte en el Departamento del Quindio</t>
  </si>
  <si>
    <t>22.Funcionamiento de las Instituciones Educativas</t>
  </si>
  <si>
    <t>201663000-0093</t>
  </si>
  <si>
    <t>Mejoramiento de estrategias que permitan una mayor eficiencia en la gestion de procesos y proyectos de las instituciones educativas del Departamento del Quindio.</t>
  </si>
  <si>
    <t>7.Pertinencia e Innovación</t>
  </si>
  <si>
    <t>23.Quindío Bilingüe</t>
  </si>
  <si>
    <t>201663000-0094</t>
  </si>
  <si>
    <t>Implementación de estrategias para el mejoramiento de las competencias en lengua extranjera en estudiantes y docentes de las instituciones educativas del Departamento del Quindío</t>
  </si>
  <si>
    <t>24.Fortalecimiento de la Media Técnica</t>
  </si>
  <si>
    <t>201663000-0095</t>
  </si>
  <si>
    <t xml:space="preserve">Fortalecimiento de los niveles de educación  básica y media para la articulación con la educación terciaria en el Departamento del Quindio </t>
  </si>
  <si>
    <t>2017003630-122</t>
  </si>
  <si>
    <t>Implementación de un fondo de apoyo Departamental para el acceso y la permanencia de la educacion tecnica, tecnologica y superior en el Departamento del Quindio.</t>
  </si>
  <si>
    <t>8.Eficiencia educativa</t>
  </si>
  <si>
    <t>25.Eficiencia y modernización administrativa</t>
  </si>
  <si>
    <t>201663000-0096</t>
  </si>
  <si>
    <t xml:space="preserve">Fortalecimiento de los niveles de eficiencia administrativa en la Secretaría de Educación Departamental del Quindío </t>
  </si>
  <si>
    <t>26.Otros proyectos de conectividad</t>
  </si>
  <si>
    <t>201663000-0097</t>
  </si>
  <si>
    <t xml:space="preserve">Fortalecimiento de las herramientas tecnológicas en las Instituciones Educativas del Departamento del Quindío </t>
  </si>
  <si>
    <t>27.Funcionamiento y prestación de servicios del sector educativo del nivel central 1400-1401</t>
  </si>
  <si>
    <t>201663000-0098</t>
  </si>
  <si>
    <t>Funcionamiento y Prestación de Servicios del Sector Educativo del nivel Central  en el Departamento del Quindio</t>
  </si>
  <si>
    <t>28.Eficiencia administrativa y docente en la  gestión del bienestar laboral</t>
  </si>
  <si>
    <t>201663000-0100</t>
  </si>
  <si>
    <t>Mejoramiento  de la gestión admnistrativa y docente para la eficiencia del bienestar laboral   del Departamento del Quindio</t>
  </si>
  <si>
    <t>16.Atención Integral a la Primera Infancia</t>
  </si>
  <si>
    <t xml:space="preserve">57.Educación Inicial Integral </t>
  </si>
  <si>
    <t>201663000-0101</t>
  </si>
  <si>
    <t xml:space="preserve">Implementación del modelo de atención integral de la educación inicial en el Departamento del  Quindio. </t>
  </si>
  <si>
    <t>316 Secretaría de Familia</t>
  </si>
  <si>
    <t>3.INCLUSION SOCIAL</t>
  </si>
  <si>
    <t>56.Niños y Niñas en entornos Protectores-semillas infantiles-</t>
  </si>
  <si>
    <t>201663000-0102</t>
  </si>
  <si>
    <t>Implementación de un modelo de atención integral a niños y niñas en entornos protectores en el Departamento del Quindìo</t>
  </si>
  <si>
    <t>17.Promoción y  Protección  de la Familia</t>
  </si>
  <si>
    <t xml:space="preserve">58.Familias para la Construcción  del Quindío como  territorio de paz. </t>
  </si>
  <si>
    <t>201663000-0103</t>
  </si>
  <si>
    <t>Formulación e implementación de  la politica pública  de la familia en el departamento del Quindio</t>
  </si>
  <si>
    <t xml:space="preserve">59.Quindío departamento de derechos  de niñas, niños y adolescentes </t>
  </si>
  <si>
    <t>201663000-0109</t>
  </si>
  <si>
    <t>Implementación de la  política de primera infancia, infancia y adolescencia en el Departamento del Quindio</t>
  </si>
  <si>
    <t xml:space="preserve">60. "Sí para ti" atención integral a adolescentes y jóvenes </t>
  </si>
  <si>
    <t>201663000-0110</t>
  </si>
  <si>
    <t>Desarrollo de acciones encaminadas a la atención integral  de los adolescentes y jóvenes del Departamento del Quindio</t>
  </si>
  <si>
    <t xml:space="preserve">61.Capacidad sin limites. </t>
  </si>
  <si>
    <t>201663000-0114</t>
  </si>
  <si>
    <t>Actualización e implementación  de   la política pública departamental de discapacidad  "Capacidad sin limites" en el Quindio.</t>
  </si>
  <si>
    <t>18.Genero, Poblaciones vulnerables y con enfoque diferencial</t>
  </si>
  <si>
    <t>62.Prevención y Atención a la población en estado de vulnerabilidad  extrema y migrantes.</t>
  </si>
  <si>
    <t>201663000-0117</t>
  </si>
  <si>
    <t xml:space="preserve">Diseño e implementación  de una estrategia para la atención de la  población  en vulnerabiliada extrema  en el Departamento del Quindio  </t>
  </si>
  <si>
    <t>201663000-0118</t>
  </si>
  <si>
    <t>Implementación del programa  para la atención y acompañamiento  del ciudadano migrante  y de repatración en el Departamento del Quindio.</t>
  </si>
  <si>
    <t xml:space="preserve">63.Pervivencia de los pueblos indígenas en el marco de la Paz </t>
  </si>
  <si>
    <t>201663000-0121</t>
  </si>
  <si>
    <t>Fortalecimiento resguardo  indígena DACHI AGORE DRUA del municipio de Calarcá del Departamento del Quindío.</t>
  </si>
  <si>
    <t>201663000-0122</t>
  </si>
  <si>
    <t xml:space="preserve">Apoyo  a la elaboración y puesta marcha de Planes de Vida  de los cabildos indigenas en el departamento del Quindio  </t>
  </si>
  <si>
    <t xml:space="preserve">64.Población afro descendiente por el camino de la paz </t>
  </si>
  <si>
    <t>201663000-0124</t>
  </si>
  <si>
    <t xml:space="preserve">Implementación de un  programa de atención integral a la población  afrodescendiente en el Departamento del Quindio </t>
  </si>
  <si>
    <t>65.Sí a la diversidad sexual e identidad de género y su familia.</t>
  </si>
  <si>
    <t>201663000-0125</t>
  </si>
  <si>
    <t>Fomulación e implementación de la politca pública  de diversidad sexual en el Departamento del Quindio</t>
  </si>
  <si>
    <t>66.Mujeres constructoras de Familia y de paz.</t>
  </si>
  <si>
    <t>201663000-0128</t>
  </si>
  <si>
    <t>Implementación de la polìtica pùblica de equidad de género para la mujer en el Departamento del Quindìo</t>
  </si>
  <si>
    <t>19.Atención integral al Adulto Mayor</t>
  </si>
  <si>
    <t xml:space="preserve">67.Quindío para todas las edades </t>
  </si>
  <si>
    <t>201663000-0129</t>
  </si>
  <si>
    <t xml:space="preserve">Apoyo y bienestar integral a las personas mayores del Departamento del Quindio </t>
  </si>
  <si>
    <t>318 Secretaría de Salud - 1801- Régimen Subsidiado - 1802 Prestación de Servicios -1803 Salud Pública - 1804 Otros Gastos en Salud</t>
  </si>
  <si>
    <t>3.  INCLUSION SOCIAL</t>
  </si>
  <si>
    <t xml:space="preserve">35.Fortalecimiento a la vigilancia en  la seguridad alimentaria y nutricional del Quindío. </t>
  </si>
  <si>
    <t>201663000-0132</t>
  </si>
  <si>
    <t>Aprovechamiento biológico y consumo de  alimentos idóneos  en el Departamento del Quindio</t>
  </si>
  <si>
    <t>12.Salud Pública para un Quindío saludable y posible</t>
  </si>
  <si>
    <t>36.Salud ambiental</t>
  </si>
  <si>
    <t>201663000-0133</t>
  </si>
  <si>
    <t>Control Salud Ambiental Departamento del Quindío.</t>
  </si>
  <si>
    <t>37.Sexualidad, derechos sexuales y reproductivos</t>
  </si>
  <si>
    <t>201663000-0134</t>
  </si>
  <si>
    <t>Fortalecimiento de acciones de intervención inherentes a los derechos sexuales y reproductivos  en el Departamento del Quindio.</t>
  </si>
  <si>
    <t>38.Convivencia social y salud mental</t>
  </si>
  <si>
    <t>201663000-0135</t>
  </si>
  <si>
    <t>Fortalecimiento, promoción de la salud y prevención primaria en salud mental en el Departamento del Quindío.</t>
  </si>
  <si>
    <t>39.Estilos de vida saludable y condiciones no-transmisibles</t>
  </si>
  <si>
    <t>201663000-0138</t>
  </si>
  <si>
    <t xml:space="preserve">Control y vigilancia en las acciones de condiciones no transmisibles y promoción de estilos de vida saludable en el Quindio  </t>
  </si>
  <si>
    <t>40.Vida saludable y enfermedades transmisibles</t>
  </si>
  <si>
    <t>201663000-0139</t>
  </si>
  <si>
    <t>Fortalecimiento de las acciones de la prevención y protección en la población infantil en el Departamento del Quindío</t>
  </si>
  <si>
    <t>201663000-0141</t>
  </si>
  <si>
    <t xml:space="preserve">Fortalecimiento de estrategia de gestión integral, vectores, cambio climático y zoonosis en el Departamento  del Quindio </t>
  </si>
  <si>
    <t>201663000-0142</t>
  </si>
  <si>
    <t xml:space="preserve">Fortalecimiento de la inclusión social para la disminución de riesgos de contraer enfermedades transmisibles  en el Departamento del Quindio </t>
  </si>
  <si>
    <t>202000363-0001</t>
  </si>
  <si>
    <t>Tu y Yo Contra  - COVID</t>
  </si>
  <si>
    <t>41.Salud publica en emergencias y desastres</t>
  </si>
  <si>
    <t>201663000-0143</t>
  </si>
  <si>
    <t>Prevención en emergencias y desastres de eventos relacionados con la salud pública en el Departamento del  Quindio</t>
  </si>
  <si>
    <t>42.Salud en el entorno laboral</t>
  </si>
  <si>
    <t>201663000-0145</t>
  </si>
  <si>
    <t xml:space="preserve"> Prevención vigilancia y control de eventos de origen laboral en el Departamento del Quindío.</t>
  </si>
  <si>
    <t>43.Fortalecimiento de la autoridad sanitaria</t>
  </si>
  <si>
    <t>201663000-0146</t>
  </si>
  <si>
    <t xml:space="preserve">Fortalecimiento de la autoridad sanitaria en el Departamento del Quindio </t>
  </si>
  <si>
    <t>44.Promoción social y gestión diferencial de poblaciones vulnerables.</t>
  </si>
  <si>
    <t>201663000-0148</t>
  </si>
  <si>
    <t>Implementación de programas de promoción social en poblaciones  especiales en el Departamento del Quindío.</t>
  </si>
  <si>
    <t>45.Plan de intervenciones colectivas en el modelo de APS</t>
  </si>
  <si>
    <t>201663000-0150</t>
  </si>
  <si>
    <t xml:space="preserve">Asistencia atención a las personas y prioridades en salud pública en el  Departamento del Quindío- Plan de Intervenciones Colectivas PIC. </t>
  </si>
  <si>
    <t>46.Vigilancia en salud publica y del laboratorio departamental.</t>
  </si>
  <si>
    <t>201663000-0151</t>
  </si>
  <si>
    <t xml:space="preserve">Fortalecimiento de las actividades de vigilancia y control del laboratorio de salud pública en el Departamento del Quindio </t>
  </si>
  <si>
    <t>201663000-0152</t>
  </si>
  <si>
    <t>Fortalecimiento del sistema de vigilancia en salud pública en el Departamento del Quindío.</t>
  </si>
  <si>
    <t>13.Universalidad  del aseguramiento en salud para un bien común</t>
  </si>
  <si>
    <t>47.Garantizar  la promoción de la afiliación al sistema de seguridad social</t>
  </si>
  <si>
    <t>201663000-0153</t>
  </si>
  <si>
    <t>Subsidio afiliación al régimen subsidiado del Sistema General de Seguridad Social en Salud en el Departamento del Quindío.</t>
  </si>
  <si>
    <t xml:space="preserve">48.Garantizar la cofinanciación para el régimen subsidiado en el departamento del Quindío </t>
  </si>
  <si>
    <t>49.Asistencia técnica  a los actores del sistema en el proceso de aseguramiento de la población</t>
  </si>
  <si>
    <t>14.Inclusión social en la prestación y desarrollo de servicios de salud</t>
  </si>
  <si>
    <t>50.Mejoramiento del Sistema de Calidad  de los Servicios y la Atención de los Usuarios</t>
  </si>
  <si>
    <t>201663000-0154</t>
  </si>
  <si>
    <t>Prestación de Servicios a la Población no Afiliada al Sistema General de Seguridad Social en Salud  y en los no POS  a la Población Afiliada al Régimen Subsidiado.</t>
  </si>
  <si>
    <t>51.Fortalecimiento de la  gestión de la entidad territorial municipal</t>
  </si>
  <si>
    <t>201663000-0155</t>
  </si>
  <si>
    <t xml:space="preserve">Asistencia técnica para el fortalecimiento de la gestión de las entidades territoriales del Departamento del Quindio </t>
  </si>
  <si>
    <t>52.Garantizar red de servicios en eventos de emergencias</t>
  </si>
  <si>
    <t>201663000-0157</t>
  </si>
  <si>
    <t xml:space="preserve">Fortalecimiento de la red de urgencias y emergencias en el Departamento del Quindio </t>
  </si>
  <si>
    <t>53.Garantizar el Sistema Obligatorio de Garantía de Calidad SOGC en las IPS del departamento</t>
  </si>
  <si>
    <t>201663000-0158</t>
  </si>
  <si>
    <t>Apoyo al proceso del sistema obligatorio de garantía de calidad a los prestadores de salud en el Departamento del Quindio.</t>
  </si>
  <si>
    <t>54.Fortalecimiento financiero de la red de servicios publica</t>
  </si>
  <si>
    <t>201663000-0159</t>
  </si>
  <si>
    <t>Fortalecimiento de la red de prestación de servicios pública  del Departamento del Quindío</t>
  </si>
  <si>
    <t>14.Gestión Posible</t>
  </si>
  <si>
    <t>55.Apoyo y Fortalecimiento Institucional</t>
  </si>
  <si>
    <t>201663000-0160</t>
  </si>
  <si>
    <t>Apoyo Operativo a la inversión social en salud en el Departamento del Quindio</t>
  </si>
  <si>
    <t xml:space="preserve">324 Secretaría de Tecnologías de la Información y las Comunicaciones </t>
  </si>
  <si>
    <t>201663000-0001</t>
  </si>
  <si>
    <t>Apoyo a la estrategia de Gobierno en linea en el Departamento del Quindio</t>
  </si>
  <si>
    <t>201663000-0003</t>
  </si>
  <si>
    <t>Actualización de la infraestructura tecnológica de la Gobernación del Quindío.</t>
  </si>
  <si>
    <t>201663000-0004</t>
  </si>
  <si>
    <t>Apoyo a la sostenibilidad de las tecnologías de la información y comunicación de la Gobernación del Quindío.</t>
  </si>
  <si>
    <t>TOTAL</t>
  </si>
  <si>
    <t>ENTIDADES DESCENTRALIZADAS</t>
  </si>
  <si>
    <t>319 Indeportes Quindío</t>
  </si>
  <si>
    <t>20.Apoyo al deporte asociado</t>
  </si>
  <si>
    <t>68.Ligas deportivas del departamento del Quindío</t>
  </si>
  <si>
    <t>201663000-0161</t>
  </si>
  <si>
    <t>Apoyo al deporte asociado en el Departamento del Quindio</t>
  </si>
  <si>
    <t xml:space="preserve">69.Apoyo a eventos deportivos </t>
  </si>
  <si>
    <t xml:space="preserve">70.Juegos intercolegiados </t>
  </si>
  <si>
    <t>201663000-0162</t>
  </si>
  <si>
    <t>Apoyo a los juegos intercolegiados en el Deparrtamento del Quindìo</t>
  </si>
  <si>
    <t>71.Deporte formativo, deporte social comunitario y juegos  tradicionales.</t>
  </si>
  <si>
    <t>201663000-0163</t>
  </si>
  <si>
    <t>Apoyo al Deporte formativo, deporte social comunitario y juegos  tradicionales en el Departamento del Quindío</t>
  </si>
  <si>
    <t>21.Si Recreación y actividad física para ti</t>
  </si>
  <si>
    <t>72.Recreación,  para el Bien Común</t>
  </si>
  <si>
    <t>201663000-0164</t>
  </si>
  <si>
    <t xml:space="preserve"> Apoyo a la Recreación,  para el Bien Común en el Departamento del Quindío</t>
  </si>
  <si>
    <t>73.Actividad física, hábitos y estilos de vida saludables</t>
  </si>
  <si>
    <t>201663000-0165</t>
  </si>
  <si>
    <t>Apoyo a la actividad fisica, salud y productividad en el Deptp del Quindio</t>
  </si>
  <si>
    <t>22.Deporte, recreación, actividad fisica en los municipios del departamento del Quindío</t>
  </si>
  <si>
    <t>74.Implementación y apoyo a los proyectos deportivos, recreativos y de actividad fisica en los municipios del Departamento del Quindío</t>
  </si>
  <si>
    <t>201663000-0166</t>
  </si>
  <si>
    <t>Apoyo a proyectos deportivos, recreativos y de actividad fisica, en el Departamento del Quindìo</t>
  </si>
  <si>
    <t>320 Promotora de Vivienda</t>
  </si>
  <si>
    <t>4.Infraestructura Sostenible para la Paz</t>
  </si>
  <si>
    <t>14.Mejora de la Infraestructura Vial del Departamento del Quindío</t>
  </si>
  <si>
    <t>201663000-0171</t>
  </si>
  <si>
    <t xml:space="preserve">Apoyo en la formulación y ejecucion de proyectos de vivienda, infraestructura y equipamientos colectivos y comunitarios en el Departamento del Quindio </t>
  </si>
  <si>
    <t>15.Mejora de la Infraestructura  Social del Departamento del Quindío</t>
  </si>
  <si>
    <t xml:space="preserve">321 Instituto Departamental de Transito </t>
  </si>
  <si>
    <t xml:space="preserve">23.Seguridad humana como dinamizador de la vida, dignidad y libertad en el Quindío </t>
  </si>
  <si>
    <t>77.Fortalecimiento de la seguridad vial Departamental</t>
  </si>
  <si>
    <t>201663000-0172</t>
  </si>
  <si>
    <t>Fortalecimiento de la seguridad vial  en el Departamento del Quindío</t>
  </si>
  <si>
    <t>TOTAL ENTIDADES DESCENTRALIZADAS:</t>
  </si>
  <si>
    <t>GRAN TOTAL:</t>
  </si>
  <si>
    <t>JOSÉ IGNACIO ROJAS SEPÚLVEDA</t>
  </si>
  <si>
    <t>Secretario de Planeación Departamental</t>
  </si>
  <si>
    <t>Elaboró:  Norma Consuelo Mantilla Q., Profesional Universitario</t>
  </si>
  <si>
    <t>Revisó:     Sandra Patricia Díaz Ordoñez, Jefe de Proyectos y Cooperación</t>
  </si>
  <si>
    <t>MARZO 31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</si>
</sst>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 wrapText="1"/>
    </xf>
    <xf numFmtId="165" fontId="2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164" fontId="4" fillId="0" borderId="13" xfId="2" applyNumberFormat="1" applyFont="1" applyFill="1" applyBorder="1" applyAlignment="1">
      <alignment horizontal="justify" vertical="center" wrapText="1"/>
    </xf>
    <xf numFmtId="165" fontId="6" fillId="0" borderId="11" xfId="0" applyNumberFormat="1" applyFont="1" applyBorder="1" applyAlignment="1">
      <alignment vertical="center"/>
    </xf>
    <xf numFmtId="0" fontId="6" fillId="0" borderId="0" xfId="0" applyFont="1"/>
    <xf numFmtId="0" fontId="4" fillId="0" borderId="15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3" fontId="4" fillId="0" borderId="13" xfId="3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/>
    </xf>
    <xf numFmtId="49" fontId="4" fillId="0" borderId="13" xfId="0" applyNumberFormat="1" applyFont="1" applyBorder="1" applyAlignment="1">
      <alignment horizontal="justify" vertical="center" wrapText="1"/>
    </xf>
    <xf numFmtId="49" fontId="4" fillId="0" borderId="13" xfId="0" applyNumberFormat="1" applyFont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18" xfId="0" applyFont="1" applyFill="1" applyBorder="1" applyAlignment="1">
      <alignment horizontal="justify" vertical="center" wrapText="1"/>
    </xf>
    <xf numFmtId="165" fontId="3" fillId="3" borderId="11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justify" vertical="center" wrapText="1"/>
    </xf>
    <xf numFmtId="165" fontId="2" fillId="0" borderId="11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165" fontId="3" fillId="4" borderId="8" xfId="2" applyFont="1" applyFill="1" applyBorder="1" applyAlignment="1">
      <alignment horizontal="justify" vertical="center"/>
    </xf>
    <xf numFmtId="0" fontId="2" fillId="5" borderId="0" xfId="0" applyFont="1" applyFill="1"/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164" fontId="4" fillId="0" borderId="13" xfId="0" applyNumberFormat="1" applyFont="1" applyBorder="1" applyAlignment="1">
      <alignment horizontal="justify" vertical="center" wrapText="1"/>
    </xf>
    <xf numFmtId="0" fontId="4" fillId="0" borderId="12" xfId="0" applyFont="1" applyBorder="1" applyAlignment="1">
      <alignment vertical="center" wrapText="1"/>
    </xf>
    <xf numFmtId="165" fontId="3" fillId="4" borderId="8" xfId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165" fontId="3" fillId="0" borderId="21" xfId="1" applyFont="1" applyFill="1" applyBorder="1" applyAlignment="1">
      <alignment horizontal="center" vertical="center" wrapText="1"/>
    </xf>
    <xf numFmtId="0" fontId="7" fillId="0" borderId="0" xfId="0" applyFont="1"/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justify" vertical="center" wrapText="1"/>
    </xf>
    <xf numFmtId="165" fontId="3" fillId="2" borderId="24" xfId="2" applyFont="1" applyFill="1" applyBorder="1" applyAlignment="1">
      <alignment vertical="center"/>
    </xf>
    <xf numFmtId="0" fontId="4" fillId="5" borderId="0" xfId="0" applyFont="1" applyFill="1" applyAlignment="1">
      <alignment horizontal="center"/>
    </xf>
    <xf numFmtId="43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5" borderId="0" xfId="0" applyFont="1" applyFill="1"/>
    <xf numFmtId="0" fontId="4" fillId="0" borderId="0" xfId="0" applyFont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AI%20MARZ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BERNACION%202019\ZEQUIPO%20NORMA%20OCT%2022\PROYECTO%20PRESUPUESTO%202020\PROYECTO%20POAI%20%202020-octubre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 con Indicador"/>
      <sheetName val="POAI MARZO 31-2020"/>
      <sheetName val="Lista Proyectos"/>
    </sheetNames>
    <sheetDataSet>
      <sheetData sheetId="0"/>
      <sheetData sheetId="1">
        <row r="10">
          <cell r="Y10">
            <v>55281352</v>
          </cell>
        </row>
        <row r="11">
          <cell r="Y11">
            <v>100000000</v>
          </cell>
        </row>
        <row r="12">
          <cell r="Y12">
            <v>120000000</v>
          </cell>
        </row>
        <row r="22">
          <cell r="Y22">
            <v>30000000</v>
          </cell>
        </row>
        <row r="26">
          <cell r="Y26">
            <v>30000000</v>
          </cell>
        </row>
        <row r="32">
          <cell r="Y32">
            <v>200000000</v>
          </cell>
        </row>
        <row r="38">
          <cell r="Y38">
            <v>226892000</v>
          </cell>
        </row>
        <row r="39">
          <cell r="Y39">
            <v>85000000</v>
          </cell>
        </row>
        <row r="40">
          <cell r="Y40">
            <v>120000000</v>
          </cell>
        </row>
        <row r="41">
          <cell r="Y41">
            <v>40000000</v>
          </cell>
        </row>
        <row r="42">
          <cell r="Y42">
            <v>40000000</v>
          </cell>
        </row>
        <row r="43">
          <cell r="Y43">
            <v>300000000</v>
          </cell>
        </row>
        <row r="44">
          <cell r="Y44">
            <v>45000000</v>
          </cell>
        </row>
        <row r="45">
          <cell r="Y45">
            <v>45000000</v>
          </cell>
        </row>
        <row r="46">
          <cell r="Y46">
            <v>45000000</v>
          </cell>
        </row>
        <row r="47">
          <cell r="Y47">
            <v>45000000</v>
          </cell>
        </row>
        <row r="48">
          <cell r="Y48">
            <v>45000000</v>
          </cell>
        </row>
        <row r="49">
          <cell r="Y49">
            <v>13325000</v>
          </cell>
        </row>
        <row r="50">
          <cell r="Y50">
            <v>45000000</v>
          </cell>
        </row>
        <row r="60">
          <cell r="Y60">
            <v>1100000000</v>
          </cell>
        </row>
        <row r="61">
          <cell r="Y61">
            <v>250270000</v>
          </cell>
        </row>
        <row r="62">
          <cell r="Y62">
            <v>250000000</v>
          </cell>
        </row>
        <row r="63">
          <cell r="Y63">
            <v>270864000</v>
          </cell>
        </row>
        <row r="73">
          <cell r="Y73">
            <v>1356871847</v>
          </cell>
        </row>
        <row r="77">
          <cell r="Y77">
            <v>1405091000</v>
          </cell>
        </row>
        <row r="78">
          <cell r="Y78">
            <v>3273930000</v>
          </cell>
        </row>
        <row r="79">
          <cell r="Y79">
            <v>75000000</v>
          </cell>
        </row>
        <row r="80">
          <cell r="Y80">
            <v>702546165</v>
          </cell>
        </row>
        <row r="88">
          <cell r="Y88">
            <v>80250000</v>
          </cell>
        </row>
        <row r="89">
          <cell r="Y89">
            <v>1044000000</v>
          </cell>
        </row>
        <row r="90">
          <cell r="Y90">
            <v>80000000</v>
          </cell>
        </row>
        <row r="91">
          <cell r="Y91">
            <v>200000000</v>
          </cell>
        </row>
        <row r="92">
          <cell r="Y92">
            <v>1145000000</v>
          </cell>
        </row>
        <row r="93">
          <cell r="Y93">
            <v>200000000</v>
          </cell>
        </row>
        <row r="135">
          <cell r="Y135">
            <v>94420402</v>
          </cell>
        </row>
        <row r="139">
          <cell r="Y139">
            <v>5000000</v>
          </cell>
        </row>
        <row r="447">
          <cell r="Y447">
            <v>130000000</v>
          </cell>
        </row>
        <row r="454">
          <cell r="Y454">
            <v>210000000</v>
          </cell>
        </row>
        <row r="461">
          <cell r="Y461">
            <v>148000000</v>
          </cell>
        </row>
        <row r="467">
          <cell r="Y467">
            <v>140000000</v>
          </cell>
        </row>
        <row r="473">
          <cell r="Y473">
            <v>170000000</v>
          </cell>
        </row>
        <row r="476">
          <cell r="Y476">
            <v>120000000</v>
          </cell>
        </row>
        <row r="477">
          <cell r="Y477">
            <v>20000000</v>
          </cell>
        </row>
        <row r="478">
          <cell r="Y478">
            <v>490110245</v>
          </cell>
        </row>
        <row r="479">
          <cell r="Y479">
            <v>100000000</v>
          </cell>
        </row>
        <row r="480">
          <cell r="Y480">
            <v>223219793</v>
          </cell>
        </row>
        <row r="481">
          <cell r="Y481">
            <v>2929870740</v>
          </cell>
        </row>
        <row r="487">
          <cell r="Y487">
            <v>20000000</v>
          </cell>
        </row>
        <row r="492">
          <cell r="Y492">
            <v>76000000</v>
          </cell>
        </row>
        <row r="498">
          <cell r="Y498">
            <v>987300528</v>
          </cell>
        </row>
        <row r="505">
          <cell r="Y505">
            <v>317470000</v>
          </cell>
        </row>
        <row r="509">
          <cell r="Y509">
            <v>1300000000</v>
          </cell>
        </row>
        <row r="512">
          <cell r="Y512">
            <v>870000000</v>
          </cell>
        </row>
        <row r="513">
          <cell r="Y513">
            <v>100000000</v>
          </cell>
        </row>
        <row r="514">
          <cell r="Y514">
            <v>300000000</v>
          </cell>
        </row>
        <row r="520">
          <cell r="Y520">
            <v>96954000</v>
          </cell>
        </row>
        <row r="524">
          <cell r="Y524">
            <v>21634597198</v>
          </cell>
        </row>
        <row r="528">
          <cell r="Y528">
            <v>64636000</v>
          </cell>
        </row>
        <row r="535">
          <cell r="Y535">
            <v>14398361530</v>
          </cell>
        </row>
        <row r="539">
          <cell r="Y539">
            <v>32318000</v>
          </cell>
        </row>
        <row r="543">
          <cell r="Y543">
            <v>300000000</v>
          </cell>
        </row>
        <row r="548">
          <cell r="Y548">
            <v>64636000</v>
          </cell>
        </row>
        <row r="553">
          <cell r="Y553">
            <v>64636000</v>
          </cell>
        </row>
        <row r="559">
          <cell r="Y559">
            <v>150000000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Proyeccion 2020"/>
      <sheetName val="Proyeccion 2020 depurado"/>
      <sheetName val="INVERSION SECRETARIAS"/>
      <sheetName val="Proyeccion 2020 sect fuentes"/>
      <sheetName val="POAI 2020 X UNID ESTR PROG SUB"/>
      <sheetName val="POAI 2020 X ESTRATEGIA"/>
      <sheetName val="GRAFICAS"/>
      <sheetName val="DISTRIBUCION (2)"/>
      <sheetName val="PROYECTOS"/>
    </sheetNames>
    <sheetDataSet>
      <sheetData sheetId="0"/>
      <sheetData sheetId="1"/>
      <sheetData sheetId="2">
        <row r="106">
          <cell r="Y106">
            <v>1790000000</v>
          </cell>
        </row>
        <row r="111">
          <cell r="Y111">
            <v>210000000</v>
          </cell>
        </row>
        <row r="121">
          <cell r="Y121">
            <v>400000000</v>
          </cell>
        </row>
        <row r="126">
          <cell r="Y126">
            <v>105000000</v>
          </cell>
        </row>
        <row r="146">
          <cell r="Y146">
            <v>50000000</v>
          </cell>
        </row>
        <row r="156">
          <cell r="Y156">
            <v>466923000</v>
          </cell>
        </row>
        <row r="159">
          <cell r="Y159">
            <v>170000000</v>
          </cell>
        </row>
        <row r="169">
          <cell r="Y169">
            <v>189078900</v>
          </cell>
        </row>
        <row r="170">
          <cell r="Y170">
            <v>1205441000</v>
          </cell>
        </row>
        <row r="171">
          <cell r="Y171">
            <v>945394500</v>
          </cell>
        </row>
        <row r="172">
          <cell r="Y172">
            <v>189078900</v>
          </cell>
        </row>
        <row r="176">
          <cell r="Y176">
            <v>80000000</v>
          </cell>
        </row>
        <row r="180">
          <cell r="Y180">
            <v>189078900</v>
          </cell>
        </row>
        <row r="186">
          <cell r="Y186">
            <v>332000000</v>
          </cell>
        </row>
        <row r="192">
          <cell r="Y192">
            <v>80000000</v>
          </cell>
        </row>
        <row r="203">
          <cell r="Y203">
            <v>115000000</v>
          </cell>
        </row>
        <row r="209">
          <cell r="Y209">
            <v>255085000</v>
          </cell>
        </row>
        <row r="214">
          <cell r="Y214">
            <v>260000000</v>
          </cell>
        </row>
        <row r="219">
          <cell r="Y219">
            <v>630085000</v>
          </cell>
        </row>
        <row r="223">
          <cell r="Y223">
            <v>582080000</v>
          </cell>
        </row>
        <row r="236">
          <cell r="Y236">
            <v>116000000</v>
          </cell>
        </row>
        <row r="239">
          <cell r="Y239">
            <v>130000000</v>
          </cell>
        </row>
        <row r="243">
          <cell r="Y243">
            <v>128662000</v>
          </cell>
        </row>
        <row r="244">
          <cell r="Y244">
            <v>821316151</v>
          </cell>
        </row>
        <row r="245">
          <cell r="Y245">
            <v>50000000</v>
          </cell>
        </row>
        <row r="246">
          <cell r="Y246">
            <v>40000000</v>
          </cell>
        </row>
        <row r="257">
          <cell r="Y257">
            <v>365000000</v>
          </cell>
        </row>
        <row r="260">
          <cell r="Y260">
            <v>238000000</v>
          </cell>
        </row>
        <row r="261">
          <cell r="Y261">
            <v>300000000</v>
          </cell>
        </row>
        <row r="262">
          <cell r="Y262">
            <v>35000000</v>
          </cell>
        </row>
        <row r="263">
          <cell r="Y263">
            <v>36364849</v>
          </cell>
        </row>
        <row r="267">
          <cell r="Y267">
            <v>395000000</v>
          </cell>
        </row>
        <row r="273">
          <cell r="Y273">
            <v>178000000</v>
          </cell>
        </row>
        <row r="282">
          <cell r="Y282">
            <v>110000000</v>
          </cell>
        </row>
        <row r="291">
          <cell r="Y291">
            <v>300000000</v>
          </cell>
        </row>
        <row r="297">
          <cell r="Y297">
            <v>581744000</v>
          </cell>
        </row>
        <row r="310">
          <cell r="Y310">
            <v>17156406380</v>
          </cell>
        </row>
        <row r="315">
          <cell r="Y315">
            <v>1632000000</v>
          </cell>
        </row>
        <row r="319">
          <cell r="Y319">
            <v>151768000000</v>
          </cell>
        </row>
        <row r="330">
          <cell r="Y330">
            <v>214778000</v>
          </cell>
        </row>
        <row r="334">
          <cell r="Y334">
            <v>20000000</v>
          </cell>
        </row>
        <row r="339">
          <cell r="Y339">
            <v>20000000</v>
          </cell>
        </row>
        <row r="343">
          <cell r="Y343">
            <v>20000000</v>
          </cell>
        </row>
        <row r="344">
          <cell r="Y344">
            <v>50000000</v>
          </cell>
        </row>
        <row r="345">
          <cell r="Y345">
            <v>50000000</v>
          </cell>
        </row>
        <row r="346">
          <cell r="Y346">
            <v>200000000</v>
          </cell>
        </row>
        <row r="354">
          <cell r="Y354">
            <v>20000000</v>
          </cell>
        </row>
        <row r="357">
          <cell r="Y357">
            <v>700000000</v>
          </cell>
        </row>
        <row r="361">
          <cell r="Y361">
            <v>3762000000</v>
          </cell>
        </row>
        <row r="367">
          <cell r="Y367">
            <v>40000000</v>
          </cell>
        </row>
        <row r="373">
          <cell r="Y373">
            <v>20000000</v>
          </cell>
        </row>
        <row r="384">
          <cell r="Y384">
            <v>80000000</v>
          </cell>
        </row>
        <row r="389">
          <cell r="Y389">
            <v>240000000</v>
          </cell>
        </row>
        <row r="393">
          <cell r="Y393">
            <v>240000000</v>
          </cell>
        </row>
        <row r="397">
          <cell r="Y397">
            <v>210000000</v>
          </cell>
        </row>
        <row r="401">
          <cell r="Y401">
            <v>200000000</v>
          </cell>
        </row>
        <row r="407">
          <cell r="Y407">
            <v>566924000</v>
          </cell>
        </row>
        <row r="408">
          <cell r="Y408">
            <v>79500000</v>
          </cell>
        </row>
        <row r="412">
          <cell r="Y412">
            <v>30000000</v>
          </cell>
        </row>
        <row r="413">
          <cell r="Y413">
            <v>69500000</v>
          </cell>
        </row>
        <row r="417">
          <cell r="Y417">
            <v>100000000</v>
          </cell>
        </row>
        <row r="421">
          <cell r="Y421">
            <v>200000000</v>
          </cell>
        </row>
        <row r="425">
          <cell r="Y425">
            <v>160000000</v>
          </cell>
        </row>
        <row r="435">
          <cell r="Y435">
            <v>3973520000</v>
          </cell>
        </row>
        <row r="567">
          <cell r="Y567">
            <v>80000000</v>
          </cell>
        </row>
        <row r="568">
          <cell r="Y568">
            <v>270000000</v>
          </cell>
        </row>
        <row r="569">
          <cell r="Y569">
            <v>141885000</v>
          </cell>
        </row>
        <row r="582">
          <cell r="Y582">
            <v>837732618</v>
          </cell>
        </row>
        <row r="585">
          <cell r="Y585">
            <v>170200000</v>
          </cell>
        </row>
        <row r="589">
          <cell r="Y589">
            <v>200000000</v>
          </cell>
        </row>
        <row r="596">
          <cell r="Y596">
            <v>176552853</v>
          </cell>
        </row>
        <row r="604">
          <cell r="Y604">
            <v>129000000</v>
          </cell>
        </row>
        <row r="607">
          <cell r="Y607">
            <v>50000000</v>
          </cell>
        </row>
        <row r="613">
          <cell r="Y613">
            <v>20000000</v>
          </cell>
        </row>
        <row r="623">
          <cell r="Y623">
            <v>218280000</v>
          </cell>
        </row>
        <row r="631">
          <cell r="Y631">
            <v>1896740115</v>
          </cell>
        </row>
        <row r="645">
          <cell r="Y645">
            <v>107000000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6"/>
  <sheetViews>
    <sheetView showGridLines="0" tabSelected="1" workbookViewId="0">
      <selection activeCell="D8" sqref="D8:D9"/>
    </sheetView>
  </sheetViews>
  <sheetFormatPr baseColWidth="10" defaultColWidth="11.42578125" defaultRowHeight="11.25" x14ac:dyDescent="0.2"/>
  <cols>
    <col min="1" max="1" width="3.85546875" style="1" customWidth="1"/>
    <col min="2" max="2" width="12" style="1" customWidth="1"/>
    <col min="3" max="3" width="13" style="1" customWidth="1"/>
    <col min="4" max="4" width="19" style="1" customWidth="1"/>
    <col min="5" max="5" width="12.7109375" style="98" customWidth="1"/>
    <col min="6" max="6" width="39.5703125" style="1" customWidth="1"/>
    <col min="7" max="7" width="16.140625" style="43" customWidth="1"/>
    <col min="8" max="16384" width="11.42578125" style="1"/>
  </cols>
  <sheetData>
    <row r="1" spans="1:7" ht="11.25" customHeight="1" x14ac:dyDescent="0.2">
      <c r="B1" s="2" t="s">
        <v>0</v>
      </c>
      <c r="C1" s="3"/>
      <c r="D1" s="3"/>
      <c r="E1" s="3"/>
      <c r="F1" s="3"/>
      <c r="G1" s="4"/>
    </row>
    <row r="2" spans="1:7" ht="9.75" customHeight="1" x14ac:dyDescent="0.2">
      <c r="B2" s="5"/>
      <c r="C2" s="6"/>
      <c r="D2" s="6"/>
      <c r="E2" s="6"/>
      <c r="F2" s="6"/>
      <c r="G2" s="7"/>
    </row>
    <row r="3" spans="1:7" ht="16.5" customHeight="1" x14ac:dyDescent="0.2">
      <c r="B3" s="5"/>
      <c r="C3" s="6"/>
      <c r="D3" s="6"/>
      <c r="E3" s="6"/>
      <c r="F3" s="6"/>
      <c r="G3" s="7"/>
    </row>
    <row r="4" spans="1:7" ht="18.75" customHeight="1" x14ac:dyDescent="0.2">
      <c r="B4" s="8" t="s">
        <v>387</v>
      </c>
      <c r="C4" s="9"/>
      <c r="D4" s="9"/>
      <c r="E4" s="9"/>
      <c r="F4" s="9"/>
      <c r="G4" s="10"/>
    </row>
    <row r="5" spans="1:7" s="11" customFormat="1" ht="21.75" customHeight="1" x14ac:dyDescent="0.25">
      <c r="B5" s="12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4" t="s">
        <v>6</v>
      </c>
    </row>
    <row r="6" spans="1:7" s="11" customFormat="1" ht="16.5" customHeight="1" x14ac:dyDescent="0.25">
      <c r="B6" s="15" t="s">
        <v>7</v>
      </c>
      <c r="C6" s="16"/>
      <c r="D6" s="16"/>
      <c r="E6" s="16"/>
      <c r="F6" s="16"/>
      <c r="G6" s="17"/>
    </row>
    <row r="7" spans="1:7" s="18" customFormat="1" ht="17.25" customHeight="1" x14ac:dyDescent="0.25">
      <c r="B7" s="19" t="s">
        <v>8</v>
      </c>
      <c r="C7" s="20"/>
      <c r="D7" s="20"/>
      <c r="E7" s="21"/>
      <c r="F7" s="20"/>
      <c r="G7" s="22">
        <f>SUM(G8:G9)</f>
        <v>275281352</v>
      </c>
    </row>
    <row r="8" spans="1:7" ht="33.75" x14ac:dyDescent="0.2">
      <c r="A8" s="23"/>
      <c r="B8" s="24" t="s">
        <v>9</v>
      </c>
      <c r="C8" s="25" t="s">
        <v>10</v>
      </c>
      <c r="D8" s="25" t="s">
        <v>11</v>
      </c>
      <c r="E8" s="26" t="s">
        <v>12</v>
      </c>
      <c r="F8" s="27" t="s">
        <v>13</v>
      </c>
      <c r="G8" s="28">
        <f>+'[1]POAI MARZO 31-2020'!Y10</f>
        <v>55281352</v>
      </c>
    </row>
    <row r="9" spans="1:7" ht="28.5" customHeight="1" x14ac:dyDescent="0.2">
      <c r="A9" s="23"/>
      <c r="B9" s="24"/>
      <c r="C9" s="25"/>
      <c r="D9" s="25"/>
      <c r="E9" s="29" t="s">
        <v>14</v>
      </c>
      <c r="F9" s="27" t="s">
        <v>15</v>
      </c>
      <c r="G9" s="28">
        <f>+'[1]POAI MARZO 31-2020'!Y11+'[1]POAI MARZO 31-2020'!Y12</f>
        <v>220000000</v>
      </c>
    </row>
    <row r="10" spans="1:7" s="18" customFormat="1" ht="17.25" customHeight="1" x14ac:dyDescent="0.25">
      <c r="A10" s="11"/>
      <c r="B10" s="19" t="s">
        <v>16</v>
      </c>
      <c r="C10" s="20"/>
      <c r="D10" s="20"/>
      <c r="E10" s="21"/>
      <c r="F10" s="20"/>
      <c r="G10" s="30">
        <f>SUM(G11:G19)</f>
        <v>1355217000</v>
      </c>
    </row>
    <row r="11" spans="1:7" ht="45" x14ac:dyDescent="0.2">
      <c r="A11" s="23"/>
      <c r="B11" s="24" t="s">
        <v>9</v>
      </c>
      <c r="C11" s="25" t="s">
        <v>17</v>
      </c>
      <c r="D11" s="27" t="s">
        <v>18</v>
      </c>
      <c r="E11" s="29" t="s">
        <v>19</v>
      </c>
      <c r="F11" s="27" t="s">
        <v>20</v>
      </c>
      <c r="G11" s="28">
        <f>+'[1]POAI MARZO 31-2020'!Y22</f>
        <v>30000000</v>
      </c>
    </row>
    <row r="12" spans="1:7" ht="33.75" x14ac:dyDescent="0.2">
      <c r="A12" s="23"/>
      <c r="B12" s="24"/>
      <c r="C12" s="25"/>
      <c r="D12" s="27" t="s">
        <v>21</v>
      </c>
      <c r="E12" s="29" t="s">
        <v>22</v>
      </c>
      <c r="F12" s="27" t="s">
        <v>23</v>
      </c>
      <c r="G12" s="28">
        <f>+'[1]POAI MARZO 31-2020'!Y26</f>
        <v>30000000</v>
      </c>
    </row>
    <row r="13" spans="1:7" ht="29.25" customHeight="1" x14ac:dyDescent="0.2">
      <c r="A13" s="23"/>
      <c r="B13" s="24"/>
      <c r="C13" s="27" t="s">
        <v>24</v>
      </c>
      <c r="D13" s="27" t="s">
        <v>25</v>
      </c>
      <c r="E13" s="29" t="s">
        <v>26</v>
      </c>
      <c r="F13" s="27" t="s">
        <v>27</v>
      </c>
      <c r="G13" s="28">
        <f>+'[1]POAI MARZO 31-2020'!Y32</f>
        <v>200000000</v>
      </c>
    </row>
    <row r="14" spans="1:7" ht="22.5" x14ac:dyDescent="0.2">
      <c r="A14" s="23"/>
      <c r="B14" s="24"/>
      <c r="C14" s="31" t="s">
        <v>10</v>
      </c>
      <c r="D14" s="31" t="s">
        <v>28</v>
      </c>
      <c r="E14" s="29" t="s">
        <v>29</v>
      </c>
      <c r="F14" s="27" t="s">
        <v>30</v>
      </c>
      <c r="G14" s="28">
        <f>+'[1]POAI MARZO 31-2020'!Y38</f>
        <v>226892000</v>
      </c>
    </row>
    <row r="15" spans="1:7" s="35" customFormat="1" ht="33.75" customHeight="1" x14ac:dyDescent="0.2">
      <c r="A15" s="23"/>
      <c r="B15" s="24"/>
      <c r="C15" s="32"/>
      <c r="D15" s="32"/>
      <c r="E15" s="29" t="s">
        <v>31</v>
      </c>
      <c r="F15" s="33" t="s">
        <v>32</v>
      </c>
      <c r="G15" s="34">
        <f>+'[1]POAI MARZO 31-2020'!Y39+'[1]POAI MARZO 31-2020'!Y40</f>
        <v>205000000</v>
      </c>
    </row>
    <row r="16" spans="1:7" ht="22.5" x14ac:dyDescent="0.2">
      <c r="A16" s="23"/>
      <c r="B16" s="24"/>
      <c r="C16" s="32"/>
      <c r="D16" s="32"/>
      <c r="E16" s="29" t="s">
        <v>33</v>
      </c>
      <c r="F16" s="27" t="s">
        <v>34</v>
      </c>
      <c r="G16" s="28">
        <f>+'[1]POAI MARZO 31-2020'!Y41</f>
        <v>40000000</v>
      </c>
    </row>
    <row r="17" spans="1:7" ht="33.75" x14ac:dyDescent="0.2">
      <c r="A17" s="23"/>
      <c r="B17" s="24"/>
      <c r="C17" s="32"/>
      <c r="D17" s="32"/>
      <c r="E17" s="29" t="s">
        <v>35</v>
      </c>
      <c r="F17" s="27" t="s">
        <v>36</v>
      </c>
      <c r="G17" s="28">
        <f>+'[1]POAI MARZO 31-2020'!Y42</f>
        <v>40000000</v>
      </c>
    </row>
    <row r="18" spans="1:7" ht="33.75" x14ac:dyDescent="0.2">
      <c r="A18" s="23"/>
      <c r="B18" s="24"/>
      <c r="C18" s="32"/>
      <c r="D18" s="32"/>
      <c r="E18" s="29" t="s">
        <v>37</v>
      </c>
      <c r="F18" s="27" t="s">
        <v>38</v>
      </c>
      <c r="G18" s="28">
        <f>+'[1]POAI MARZO 31-2020'!Y43</f>
        <v>300000000</v>
      </c>
    </row>
    <row r="19" spans="1:7" ht="33.75" x14ac:dyDescent="0.2">
      <c r="A19" s="23"/>
      <c r="B19" s="24"/>
      <c r="C19" s="36"/>
      <c r="D19" s="36"/>
      <c r="E19" s="29" t="s">
        <v>39</v>
      </c>
      <c r="F19" s="27" t="s">
        <v>40</v>
      </c>
      <c r="G19" s="28">
        <f>+'[1]POAI MARZO 31-2020'!Y44+'[1]POAI MARZO 31-2020'!Y45+'[1]POAI MARZO 31-2020'!Y46+'[1]POAI MARZO 31-2020'!Y47+'[1]POAI MARZO 31-2020'!Y48+'[1]POAI MARZO 31-2020'!Y49+'[1]POAI MARZO 31-2020'!Y50</f>
        <v>283325000</v>
      </c>
    </row>
    <row r="20" spans="1:7" ht="17.25" customHeight="1" x14ac:dyDescent="0.2">
      <c r="A20" s="23"/>
      <c r="B20" s="19" t="s">
        <v>41</v>
      </c>
      <c r="C20" s="37"/>
      <c r="D20" s="37"/>
      <c r="E20" s="21"/>
      <c r="F20" s="20"/>
      <c r="G20" s="30">
        <f>SUM(G21:G22)</f>
        <v>1871134000</v>
      </c>
    </row>
    <row r="21" spans="1:7" ht="33.75" x14ac:dyDescent="0.2">
      <c r="A21" s="23"/>
      <c r="B21" s="38" t="s">
        <v>9</v>
      </c>
      <c r="C21" s="25" t="s">
        <v>10</v>
      </c>
      <c r="D21" s="25" t="s">
        <v>42</v>
      </c>
      <c r="E21" s="29" t="s">
        <v>43</v>
      </c>
      <c r="F21" s="27" t="s">
        <v>44</v>
      </c>
      <c r="G21" s="28">
        <f>+'[1]POAI MARZO 31-2020'!Y60+'[1]POAI MARZO 31-2020'!Y61+'[1]POAI MARZO 31-2020'!Y62</f>
        <v>1600270000</v>
      </c>
    </row>
    <row r="22" spans="1:7" ht="45" x14ac:dyDescent="0.2">
      <c r="A22" s="23"/>
      <c r="B22" s="38"/>
      <c r="C22" s="25"/>
      <c r="D22" s="25"/>
      <c r="E22" s="29" t="s">
        <v>45</v>
      </c>
      <c r="F22" s="27" t="s">
        <v>46</v>
      </c>
      <c r="G22" s="28">
        <f>+'[1]POAI MARZO 31-2020'!Y63</f>
        <v>270864000</v>
      </c>
    </row>
    <row r="23" spans="1:7" ht="18" customHeight="1" x14ac:dyDescent="0.2">
      <c r="A23" s="23"/>
      <c r="B23" s="19" t="s">
        <v>47</v>
      </c>
      <c r="C23" s="37"/>
      <c r="D23" s="37"/>
      <c r="E23" s="21"/>
      <c r="F23" s="20"/>
      <c r="G23" s="30">
        <f>SUM(G24:G31)</f>
        <v>9562689012</v>
      </c>
    </row>
    <row r="24" spans="1:7" ht="41.25" customHeight="1" x14ac:dyDescent="0.2">
      <c r="A24" s="23"/>
      <c r="B24" s="24" t="s">
        <v>48</v>
      </c>
      <c r="C24" s="25" t="s">
        <v>49</v>
      </c>
      <c r="D24" s="27" t="s">
        <v>50</v>
      </c>
      <c r="E24" s="29" t="s">
        <v>51</v>
      </c>
      <c r="F24" s="27" t="s">
        <v>52</v>
      </c>
      <c r="G24" s="28">
        <f>+'[1]POAI MARZO 31-2020'!Y73</f>
        <v>1356871847</v>
      </c>
    </row>
    <row r="25" spans="1:7" ht="34.5" customHeight="1" x14ac:dyDescent="0.2">
      <c r="A25" s="23"/>
      <c r="B25" s="24"/>
      <c r="C25" s="25"/>
      <c r="D25" s="27" t="s">
        <v>53</v>
      </c>
      <c r="E25" s="29" t="s">
        <v>54</v>
      </c>
      <c r="F25" s="27" t="s">
        <v>55</v>
      </c>
      <c r="G25" s="28">
        <f>+'[1]POAI MARZO 31-2020'!Y77+'[1]POAI MARZO 31-2020'!Y78+'[1]POAI MARZO 31-2020'!Y79+'[1]POAI MARZO 31-2020'!Y80</f>
        <v>5456567165</v>
      </c>
    </row>
    <row r="26" spans="1:7" ht="24.75" customHeight="1" x14ac:dyDescent="0.2">
      <c r="A26" s="23"/>
      <c r="B26" s="39" t="s">
        <v>56</v>
      </c>
      <c r="C26" s="31" t="s">
        <v>57</v>
      </c>
      <c r="D26" s="31" t="s">
        <v>58</v>
      </c>
      <c r="E26" s="26" t="s">
        <v>59</v>
      </c>
      <c r="F26" s="27" t="s">
        <v>60</v>
      </c>
      <c r="G26" s="28">
        <f>+'[1]POAI MARZO 31-2020'!Y88</f>
        <v>80250000</v>
      </c>
    </row>
    <row r="27" spans="1:7" ht="33.75" x14ac:dyDescent="0.2">
      <c r="A27" s="23"/>
      <c r="B27" s="40"/>
      <c r="C27" s="32"/>
      <c r="D27" s="32"/>
      <c r="E27" s="26" t="s">
        <v>61</v>
      </c>
      <c r="F27" s="27" t="s">
        <v>62</v>
      </c>
      <c r="G27" s="28">
        <f>+'[1]POAI MARZO 31-2020'!Y89</f>
        <v>1044000000</v>
      </c>
    </row>
    <row r="28" spans="1:7" ht="33.75" x14ac:dyDescent="0.2">
      <c r="A28" s="23"/>
      <c r="B28" s="40"/>
      <c r="C28" s="32"/>
      <c r="D28" s="32"/>
      <c r="E28" s="26" t="s">
        <v>63</v>
      </c>
      <c r="F28" s="27" t="s">
        <v>64</v>
      </c>
      <c r="G28" s="28">
        <f>+'[1]POAI MARZO 31-2020'!Y90</f>
        <v>80000000</v>
      </c>
    </row>
    <row r="29" spans="1:7" s="18" customFormat="1" ht="33.75" x14ac:dyDescent="0.25">
      <c r="A29" s="23"/>
      <c r="B29" s="40"/>
      <c r="C29" s="32"/>
      <c r="D29" s="32"/>
      <c r="E29" s="26" t="s">
        <v>65</v>
      </c>
      <c r="F29" s="27" t="s">
        <v>66</v>
      </c>
      <c r="G29" s="28">
        <f>+'[1]POAI MARZO 31-2020'!Y91</f>
        <v>200000000</v>
      </c>
    </row>
    <row r="30" spans="1:7" ht="39.75" customHeight="1" x14ac:dyDescent="0.2">
      <c r="A30" s="23"/>
      <c r="B30" s="40"/>
      <c r="C30" s="32"/>
      <c r="D30" s="32"/>
      <c r="E30" s="26" t="s">
        <v>67</v>
      </c>
      <c r="F30" s="27" t="s">
        <v>68</v>
      </c>
      <c r="G30" s="28">
        <f>+'[1]POAI MARZO 31-2020'!Y92</f>
        <v>1145000000</v>
      </c>
    </row>
    <row r="31" spans="1:7" ht="39.75" customHeight="1" x14ac:dyDescent="0.2">
      <c r="A31" s="23"/>
      <c r="B31" s="41"/>
      <c r="C31" s="36"/>
      <c r="D31" s="36"/>
      <c r="E31" s="26" t="s">
        <v>69</v>
      </c>
      <c r="F31" s="27" t="s">
        <v>70</v>
      </c>
      <c r="G31" s="28">
        <f>+'[1]POAI MARZO 31-2020'!Y93</f>
        <v>200000000</v>
      </c>
    </row>
    <row r="32" spans="1:7" ht="18" customHeight="1" x14ac:dyDescent="0.2">
      <c r="A32" s="23"/>
      <c r="B32" s="19" t="s">
        <v>71</v>
      </c>
      <c r="C32" s="20"/>
      <c r="D32" s="20"/>
      <c r="E32" s="21"/>
      <c r="F32" s="20"/>
      <c r="G32" s="30">
        <f>SUM(G33:G41)</f>
        <v>3291343402</v>
      </c>
    </row>
    <row r="33" spans="1:7" ht="39" customHeight="1" x14ac:dyDescent="0.2">
      <c r="A33" s="23"/>
      <c r="B33" s="24" t="s">
        <v>72</v>
      </c>
      <c r="C33" s="25" t="s">
        <v>73</v>
      </c>
      <c r="D33" s="27" t="s">
        <v>74</v>
      </c>
      <c r="E33" s="29" t="s">
        <v>75</v>
      </c>
      <c r="F33" s="27" t="s">
        <v>76</v>
      </c>
      <c r="G33" s="28">
        <f>'[2]Proyeccion 2020 depurado'!Y106</f>
        <v>1790000000</v>
      </c>
    </row>
    <row r="34" spans="1:7" ht="33" customHeight="1" x14ac:dyDescent="0.2">
      <c r="A34" s="23"/>
      <c r="B34" s="24"/>
      <c r="C34" s="25"/>
      <c r="D34" s="27" t="s">
        <v>77</v>
      </c>
      <c r="E34" s="29" t="s">
        <v>78</v>
      </c>
      <c r="F34" s="27" t="s">
        <v>79</v>
      </c>
      <c r="G34" s="28">
        <f>'[2]Proyeccion 2020 depurado'!Y111</f>
        <v>210000000</v>
      </c>
    </row>
    <row r="35" spans="1:7" ht="42" customHeight="1" x14ac:dyDescent="0.2">
      <c r="A35" s="23"/>
      <c r="B35" s="24"/>
      <c r="C35" s="25" t="s">
        <v>80</v>
      </c>
      <c r="D35" s="27" t="s">
        <v>81</v>
      </c>
      <c r="E35" s="29" t="s">
        <v>82</v>
      </c>
      <c r="F35" s="27" t="s">
        <v>83</v>
      </c>
      <c r="G35" s="28">
        <f>'[2]Proyeccion 2020 depurado'!Y121</f>
        <v>400000000</v>
      </c>
    </row>
    <row r="36" spans="1:7" ht="49.5" customHeight="1" x14ac:dyDescent="0.2">
      <c r="A36" s="23"/>
      <c r="B36" s="24"/>
      <c r="C36" s="25"/>
      <c r="D36" s="27" t="s">
        <v>84</v>
      </c>
      <c r="E36" s="29" t="s">
        <v>85</v>
      </c>
      <c r="F36" s="27" t="s">
        <v>86</v>
      </c>
      <c r="G36" s="28">
        <f>'[2]Proyeccion 2020 depurado'!Y126</f>
        <v>105000000</v>
      </c>
    </row>
    <row r="37" spans="1:7" ht="34.5" customHeight="1" x14ac:dyDescent="0.2">
      <c r="A37" s="23"/>
      <c r="B37" s="24"/>
      <c r="C37" s="25" t="s">
        <v>87</v>
      </c>
      <c r="D37" s="27" t="s">
        <v>88</v>
      </c>
      <c r="E37" s="29" t="s">
        <v>89</v>
      </c>
      <c r="F37" s="27" t="s">
        <v>90</v>
      </c>
      <c r="G37" s="28">
        <f>+'[1]POAI MARZO 31-2020'!Y135</f>
        <v>94420402</v>
      </c>
    </row>
    <row r="38" spans="1:7" ht="57.75" customHeight="1" x14ac:dyDescent="0.2">
      <c r="A38" s="23"/>
      <c r="B38" s="24"/>
      <c r="C38" s="25"/>
      <c r="D38" s="27" t="s">
        <v>91</v>
      </c>
      <c r="E38" s="29" t="s">
        <v>92</v>
      </c>
      <c r="F38" s="27" t="s">
        <v>93</v>
      </c>
      <c r="G38" s="28">
        <f>+'[1]POAI MARZO 31-2020'!Y139</f>
        <v>5000000</v>
      </c>
    </row>
    <row r="39" spans="1:7" ht="32.25" customHeight="1" x14ac:dyDescent="0.2">
      <c r="A39" s="23"/>
      <c r="B39" s="42" t="s">
        <v>9</v>
      </c>
      <c r="C39" s="27" t="s">
        <v>17</v>
      </c>
      <c r="D39" s="27" t="s">
        <v>21</v>
      </c>
      <c r="E39" s="29" t="s">
        <v>94</v>
      </c>
      <c r="F39" s="27" t="s">
        <v>95</v>
      </c>
      <c r="G39" s="28">
        <f>'[2]Proyeccion 2020 depurado'!Y146</f>
        <v>50000000</v>
      </c>
    </row>
    <row r="40" spans="1:7" ht="26.25" customHeight="1" x14ac:dyDescent="0.2">
      <c r="A40" s="23"/>
      <c r="B40" s="42"/>
      <c r="C40" s="25" t="s">
        <v>96</v>
      </c>
      <c r="D40" s="27" t="s">
        <v>25</v>
      </c>
      <c r="E40" s="29" t="s">
        <v>97</v>
      </c>
      <c r="F40" s="27" t="s">
        <v>98</v>
      </c>
      <c r="G40" s="28">
        <f>'[2]Proyeccion 2020 depurado'!Y156</f>
        <v>466923000</v>
      </c>
    </row>
    <row r="41" spans="1:7" ht="36.75" customHeight="1" x14ac:dyDescent="0.2">
      <c r="A41" s="23"/>
      <c r="B41" s="42"/>
      <c r="C41" s="25"/>
      <c r="D41" s="27" t="s">
        <v>99</v>
      </c>
      <c r="E41" s="29" t="s">
        <v>100</v>
      </c>
      <c r="F41" s="27" t="s">
        <v>101</v>
      </c>
      <c r="G41" s="28">
        <f>'[2]Proyeccion 2020 depurado'!Y159</f>
        <v>170000000</v>
      </c>
    </row>
    <row r="42" spans="1:7" ht="17.25" customHeight="1" x14ac:dyDescent="0.2">
      <c r="A42" s="23"/>
      <c r="B42" s="19" t="s">
        <v>102</v>
      </c>
      <c r="C42" s="20"/>
      <c r="D42" s="20"/>
      <c r="E42" s="21"/>
      <c r="F42" s="20"/>
      <c r="G42" s="30">
        <f>SUM(G43:G48)</f>
        <v>3210072200</v>
      </c>
    </row>
    <row r="43" spans="1:7" ht="24.75" customHeight="1" x14ac:dyDescent="0.2">
      <c r="A43" s="23"/>
      <c r="B43" s="38" t="s">
        <v>103</v>
      </c>
      <c r="C43" s="25" t="s">
        <v>104</v>
      </c>
      <c r="D43" s="25" t="s">
        <v>105</v>
      </c>
      <c r="E43" s="29" t="s">
        <v>106</v>
      </c>
      <c r="F43" s="27" t="s">
        <v>107</v>
      </c>
      <c r="G43" s="28">
        <f>'[2]Proyeccion 2020 depurado'!Y169</f>
        <v>189078900</v>
      </c>
    </row>
    <row r="44" spans="1:7" ht="22.5" x14ac:dyDescent="0.2">
      <c r="A44" s="23"/>
      <c r="B44" s="38"/>
      <c r="C44" s="25"/>
      <c r="D44" s="25"/>
      <c r="E44" s="29" t="s">
        <v>108</v>
      </c>
      <c r="F44" s="27" t="s">
        <v>109</v>
      </c>
      <c r="G44" s="28">
        <f>'[2]Proyeccion 2020 depurado'!Y170+'[2]Proyeccion 2020 depurado'!Y171+'[2]Proyeccion 2020 depurado'!Y172</f>
        <v>2339914400</v>
      </c>
    </row>
    <row r="45" spans="1:7" ht="26.25" customHeight="1" x14ac:dyDescent="0.2">
      <c r="A45" s="23"/>
      <c r="B45" s="38"/>
      <c r="C45" s="25"/>
      <c r="D45" s="27" t="s">
        <v>110</v>
      </c>
      <c r="E45" s="29" t="s">
        <v>111</v>
      </c>
      <c r="F45" s="27" t="s">
        <v>112</v>
      </c>
      <c r="G45" s="28">
        <f>'[2]Proyeccion 2020 depurado'!Y176</f>
        <v>80000000</v>
      </c>
    </row>
    <row r="46" spans="1:7" ht="31.5" customHeight="1" x14ac:dyDescent="0.2">
      <c r="A46" s="23"/>
      <c r="B46" s="38"/>
      <c r="C46" s="25"/>
      <c r="D46" s="27" t="s">
        <v>113</v>
      </c>
      <c r="E46" s="29" t="s">
        <v>114</v>
      </c>
      <c r="F46" s="27" t="s">
        <v>115</v>
      </c>
      <c r="G46" s="28">
        <f>'[2]Proyeccion 2020 depurado'!Y180</f>
        <v>189078900</v>
      </c>
    </row>
    <row r="47" spans="1:7" ht="40.5" customHeight="1" x14ac:dyDescent="0.2">
      <c r="A47" s="23"/>
      <c r="B47" s="38"/>
      <c r="C47" s="25" t="s">
        <v>116</v>
      </c>
      <c r="D47" s="27" t="s">
        <v>117</v>
      </c>
      <c r="E47" s="29" t="s">
        <v>118</v>
      </c>
      <c r="F47" s="27" t="s">
        <v>119</v>
      </c>
      <c r="G47" s="28">
        <f>'[2]Proyeccion 2020 depurado'!Y186</f>
        <v>332000000</v>
      </c>
    </row>
    <row r="48" spans="1:7" ht="37.5" customHeight="1" x14ac:dyDescent="0.2">
      <c r="A48" s="23"/>
      <c r="B48" s="38"/>
      <c r="C48" s="25"/>
      <c r="D48" s="27" t="s">
        <v>120</v>
      </c>
      <c r="E48" s="29" t="s">
        <v>121</v>
      </c>
      <c r="F48" s="27" t="s">
        <v>122</v>
      </c>
      <c r="G48" s="28">
        <f>'[2]Proyeccion 2020 depurado'!Y192</f>
        <v>80000000</v>
      </c>
    </row>
    <row r="49" spans="1:7" ht="18.75" customHeight="1" x14ac:dyDescent="0.2">
      <c r="A49" s="23"/>
      <c r="B49" s="19" t="s">
        <v>123</v>
      </c>
      <c r="C49" s="20"/>
      <c r="D49" s="20"/>
      <c r="E49" s="21"/>
      <c r="F49" s="20"/>
      <c r="G49" s="30">
        <f>SUM(G50:G54)</f>
        <v>1842250000</v>
      </c>
    </row>
    <row r="50" spans="1:7" ht="27.75" customHeight="1" x14ac:dyDescent="0.2">
      <c r="A50" s="23"/>
      <c r="B50" s="38" t="s">
        <v>48</v>
      </c>
      <c r="C50" s="25" t="s">
        <v>124</v>
      </c>
      <c r="D50" s="27" t="s">
        <v>125</v>
      </c>
      <c r="E50" s="29" t="s">
        <v>126</v>
      </c>
      <c r="F50" s="27" t="s">
        <v>127</v>
      </c>
      <c r="G50" s="28">
        <f>'[2]Proyeccion 2020 depurado'!Y203</f>
        <v>115000000</v>
      </c>
    </row>
    <row r="51" spans="1:7" ht="78.75" x14ac:dyDescent="0.2">
      <c r="A51" s="23"/>
      <c r="B51" s="38"/>
      <c r="C51" s="25"/>
      <c r="D51" s="27" t="s">
        <v>128</v>
      </c>
      <c r="E51" s="29" t="s">
        <v>129</v>
      </c>
      <c r="F51" s="27" t="s">
        <v>130</v>
      </c>
      <c r="G51" s="28">
        <f>'[2]Proyeccion 2020 depurado'!Y209</f>
        <v>255085000</v>
      </c>
    </row>
    <row r="52" spans="1:7" ht="22.5" x14ac:dyDescent="0.2">
      <c r="A52" s="23"/>
      <c r="B52" s="38"/>
      <c r="C52" s="25"/>
      <c r="D52" s="27" t="s">
        <v>131</v>
      </c>
      <c r="E52" s="29" t="s">
        <v>132</v>
      </c>
      <c r="F52" s="27" t="s">
        <v>133</v>
      </c>
      <c r="G52" s="28">
        <f>'[2]Proyeccion 2020 depurado'!Y214</f>
        <v>260000000</v>
      </c>
    </row>
    <row r="53" spans="1:7" ht="37.5" customHeight="1" x14ac:dyDescent="0.2">
      <c r="A53" s="23"/>
      <c r="B53" s="38"/>
      <c r="C53" s="25" t="s">
        <v>134</v>
      </c>
      <c r="D53" s="27" t="s">
        <v>135</v>
      </c>
      <c r="E53" s="29" t="s">
        <v>136</v>
      </c>
      <c r="F53" s="27" t="s">
        <v>137</v>
      </c>
      <c r="G53" s="28">
        <f>'[2]Proyeccion 2020 depurado'!Y219</f>
        <v>630085000</v>
      </c>
    </row>
    <row r="54" spans="1:7" s="43" customFormat="1" ht="47.25" customHeight="1" x14ac:dyDescent="0.25">
      <c r="A54" s="23"/>
      <c r="B54" s="38"/>
      <c r="C54" s="25"/>
      <c r="D54" s="27" t="s">
        <v>138</v>
      </c>
      <c r="E54" s="29" t="s">
        <v>139</v>
      </c>
      <c r="F54" s="27" t="s">
        <v>140</v>
      </c>
      <c r="G54" s="28">
        <f>'[2]Proyeccion 2020 depurado'!Y223</f>
        <v>582080000</v>
      </c>
    </row>
    <row r="55" spans="1:7" ht="20.25" customHeight="1" x14ac:dyDescent="0.2">
      <c r="A55" s="23"/>
      <c r="B55" s="19" t="s">
        <v>141</v>
      </c>
      <c r="C55" s="44"/>
      <c r="D55" s="44"/>
      <c r="E55" s="45"/>
      <c r="F55" s="44"/>
      <c r="G55" s="46">
        <f>SUM(G56:G65)</f>
        <v>2943343000</v>
      </c>
    </row>
    <row r="56" spans="1:7" ht="33.75" x14ac:dyDescent="0.2">
      <c r="A56" s="23"/>
      <c r="B56" s="38" t="s">
        <v>56</v>
      </c>
      <c r="C56" s="25" t="s">
        <v>57</v>
      </c>
      <c r="D56" s="27" t="s">
        <v>142</v>
      </c>
      <c r="E56" s="29" t="s">
        <v>143</v>
      </c>
      <c r="F56" s="27" t="s">
        <v>144</v>
      </c>
      <c r="G56" s="28">
        <f>'[2]Proyeccion 2020 depurado'!Y236</f>
        <v>116000000</v>
      </c>
    </row>
    <row r="57" spans="1:7" ht="30.75" customHeight="1" x14ac:dyDescent="0.2">
      <c r="A57" s="23"/>
      <c r="B57" s="38"/>
      <c r="C57" s="25"/>
      <c r="D57" s="27" t="s">
        <v>145</v>
      </c>
      <c r="E57" s="29" t="s">
        <v>146</v>
      </c>
      <c r="F57" s="27" t="s">
        <v>147</v>
      </c>
      <c r="G57" s="28">
        <f>'[2]Proyeccion 2020 depurado'!Y239</f>
        <v>130000000</v>
      </c>
    </row>
    <row r="58" spans="1:7" ht="26.25" customHeight="1" x14ac:dyDescent="0.2">
      <c r="A58" s="23"/>
      <c r="B58" s="38"/>
      <c r="C58" s="25"/>
      <c r="D58" s="25" t="s">
        <v>148</v>
      </c>
      <c r="E58" s="29" t="s">
        <v>149</v>
      </c>
      <c r="F58" s="27" t="s">
        <v>150</v>
      </c>
      <c r="G58" s="28">
        <f>'[2]Proyeccion 2020 depurado'!Y243+'[2]Proyeccion 2020 depurado'!Y244</f>
        <v>949978151</v>
      </c>
    </row>
    <row r="59" spans="1:7" ht="27.75" customHeight="1" x14ac:dyDescent="0.2">
      <c r="A59" s="23"/>
      <c r="B59" s="38"/>
      <c r="C59" s="25"/>
      <c r="D59" s="25"/>
      <c r="E59" s="29" t="s">
        <v>151</v>
      </c>
      <c r="F59" s="27" t="s">
        <v>152</v>
      </c>
      <c r="G59" s="28">
        <f>+'[2]Proyeccion 2020 depurado'!Y245+'[2]Proyeccion 2020 depurado'!Y246</f>
        <v>90000000</v>
      </c>
    </row>
    <row r="60" spans="1:7" ht="42" customHeight="1" x14ac:dyDescent="0.2">
      <c r="A60" s="23"/>
      <c r="B60" s="38" t="s">
        <v>153</v>
      </c>
      <c r="C60" s="25" t="s">
        <v>124</v>
      </c>
      <c r="D60" s="27" t="s">
        <v>154</v>
      </c>
      <c r="E60" s="29" t="s">
        <v>155</v>
      </c>
      <c r="F60" s="27" t="s">
        <v>156</v>
      </c>
      <c r="G60" s="28">
        <f>'[2]Proyeccion 2020 depurado'!Y257</f>
        <v>365000000</v>
      </c>
    </row>
    <row r="61" spans="1:7" ht="35.25" customHeight="1" x14ac:dyDescent="0.2">
      <c r="A61" s="23"/>
      <c r="B61" s="38"/>
      <c r="C61" s="25"/>
      <c r="D61" s="31" t="s">
        <v>157</v>
      </c>
      <c r="E61" s="29" t="s">
        <v>158</v>
      </c>
      <c r="F61" s="27" t="s">
        <v>159</v>
      </c>
      <c r="G61" s="28">
        <f>+'[2]Proyeccion 2020 depurado'!Y260+'[2]Proyeccion 2020 depurado'!Y261+'[2]Proyeccion 2020 depurado'!Y262</f>
        <v>573000000</v>
      </c>
    </row>
    <row r="62" spans="1:7" ht="35.25" customHeight="1" x14ac:dyDescent="0.2">
      <c r="A62" s="23"/>
      <c r="B62" s="38"/>
      <c r="C62" s="25"/>
      <c r="D62" s="36"/>
      <c r="E62" s="29" t="s">
        <v>160</v>
      </c>
      <c r="F62" s="27" t="s">
        <v>161</v>
      </c>
      <c r="G62" s="28">
        <f>+'[2]Proyeccion 2020 depurado'!Y263</f>
        <v>36364849</v>
      </c>
    </row>
    <row r="63" spans="1:7" ht="28.5" customHeight="1" x14ac:dyDescent="0.2">
      <c r="A63" s="23"/>
      <c r="B63" s="38"/>
      <c r="C63" s="25"/>
      <c r="D63" s="27" t="s">
        <v>162</v>
      </c>
      <c r="E63" s="29" t="s">
        <v>163</v>
      </c>
      <c r="F63" s="27" t="s">
        <v>164</v>
      </c>
      <c r="G63" s="28">
        <f>'[2]Proyeccion 2020 depurado'!Y267</f>
        <v>395000000</v>
      </c>
    </row>
    <row r="64" spans="1:7" ht="39.75" customHeight="1" x14ac:dyDescent="0.2">
      <c r="A64" s="23"/>
      <c r="B64" s="38"/>
      <c r="C64" s="25"/>
      <c r="D64" s="27" t="s">
        <v>165</v>
      </c>
      <c r="E64" s="29" t="s">
        <v>166</v>
      </c>
      <c r="F64" s="27" t="s">
        <v>167</v>
      </c>
      <c r="G64" s="28">
        <f>'[2]Proyeccion 2020 depurado'!Y273</f>
        <v>178000000</v>
      </c>
    </row>
    <row r="65" spans="1:7" ht="78" customHeight="1" x14ac:dyDescent="0.2">
      <c r="A65" s="23"/>
      <c r="B65" s="47" t="s">
        <v>103</v>
      </c>
      <c r="C65" s="27" t="s">
        <v>168</v>
      </c>
      <c r="D65" s="27" t="s">
        <v>169</v>
      </c>
      <c r="E65" s="29" t="s">
        <v>170</v>
      </c>
      <c r="F65" s="27" t="s">
        <v>171</v>
      </c>
      <c r="G65" s="28">
        <f>'[2]Proyeccion 2020 depurado'!Y282</f>
        <v>110000000</v>
      </c>
    </row>
    <row r="66" spans="1:7" ht="15.75" customHeight="1" x14ac:dyDescent="0.2">
      <c r="A66" s="23"/>
      <c r="B66" s="19" t="s">
        <v>172</v>
      </c>
      <c r="C66" s="20"/>
      <c r="D66" s="20"/>
      <c r="E66" s="21"/>
      <c r="F66" s="20"/>
      <c r="G66" s="30">
        <f>SUM(G67:G68)</f>
        <v>881744000</v>
      </c>
    </row>
    <row r="67" spans="1:7" ht="33.75" x14ac:dyDescent="0.2">
      <c r="A67" s="23"/>
      <c r="B67" s="38" t="s">
        <v>173</v>
      </c>
      <c r="C67" s="25" t="s">
        <v>17</v>
      </c>
      <c r="D67" s="27" t="s">
        <v>18</v>
      </c>
      <c r="E67" s="29" t="s">
        <v>174</v>
      </c>
      <c r="F67" s="27" t="s">
        <v>175</v>
      </c>
      <c r="G67" s="28">
        <f>'[2]Proyeccion 2020 depurado'!Y291</f>
        <v>300000000</v>
      </c>
    </row>
    <row r="68" spans="1:7" ht="41.25" customHeight="1" x14ac:dyDescent="0.2">
      <c r="A68" s="23"/>
      <c r="B68" s="38"/>
      <c r="C68" s="25"/>
      <c r="D68" s="27" t="s">
        <v>176</v>
      </c>
      <c r="E68" s="29" t="s">
        <v>177</v>
      </c>
      <c r="F68" s="27" t="s">
        <v>178</v>
      </c>
      <c r="G68" s="28">
        <f>'[2]Proyeccion 2020 depurado'!Y297</f>
        <v>581744000</v>
      </c>
    </row>
    <row r="69" spans="1:7" ht="18.75" customHeight="1" x14ac:dyDescent="0.2">
      <c r="A69" s="23"/>
      <c r="B69" s="19" t="s">
        <v>179</v>
      </c>
      <c r="C69" s="20"/>
      <c r="D69" s="20"/>
      <c r="E69" s="21"/>
      <c r="F69" s="20"/>
      <c r="G69" s="30">
        <f>SUM(G70:G82)</f>
        <v>175673184380</v>
      </c>
    </row>
    <row r="70" spans="1:7" ht="33" customHeight="1" x14ac:dyDescent="0.2">
      <c r="A70" s="23"/>
      <c r="B70" s="38" t="s">
        <v>103</v>
      </c>
      <c r="C70" s="25" t="s">
        <v>180</v>
      </c>
      <c r="D70" s="27" t="s">
        <v>181</v>
      </c>
      <c r="E70" s="29" t="s">
        <v>182</v>
      </c>
      <c r="F70" s="27" t="s">
        <v>183</v>
      </c>
      <c r="G70" s="28">
        <f>'[2]Proyeccion 2020 depurado'!Y310</f>
        <v>17156406380</v>
      </c>
    </row>
    <row r="71" spans="1:7" ht="56.25" x14ac:dyDescent="0.2">
      <c r="A71" s="23"/>
      <c r="B71" s="38"/>
      <c r="C71" s="25"/>
      <c r="D71" s="27" t="s">
        <v>184</v>
      </c>
      <c r="E71" s="29" t="s">
        <v>185</v>
      </c>
      <c r="F71" s="27" t="s">
        <v>186</v>
      </c>
      <c r="G71" s="28">
        <f>'[2]Proyeccion 2020 depurado'!Y315</f>
        <v>1632000000</v>
      </c>
    </row>
    <row r="72" spans="1:7" ht="47.25" customHeight="1" x14ac:dyDescent="0.2">
      <c r="A72" s="23"/>
      <c r="B72" s="38"/>
      <c r="C72" s="25"/>
      <c r="D72" s="27" t="s">
        <v>187</v>
      </c>
      <c r="E72" s="29" t="s">
        <v>188</v>
      </c>
      <c r="F72" s="27" t="s">
        <v>189</v>
      </c>
      <c r="G72" s="28">
        <f>'[2]Proyeccion 2020 depurado'!Y319</f>
        <v>151768000000</v>
      </c>
    </row>
    <row r="73" spans="1:7" ht="45" x14ac:dyDescent="0.2">
      <c r="A73" s="23"/>
      <c r="B73" s="38"/>
      <c r="C73" s="48" t="s">
        <v>190</v>
      </c>
      <c r="D73" s="27" t="s">
        <v>191</v>
      </c>
      <c r="E73" s="29" t="s">
        <v>192</v>
      </c>
      <c r="F73" s="27" t="s">
        <v>193</v>
      </c>
      <c r="G73" s="28">
        <f>'[2]Proyeccion 2020 depurado'!Y330</f>
        <v>214778000</v>
      </c>
    </row>
    <row r="74" spans="1:7" ht="37.5" customHeight="1" x14ac:dyDescent="0.2">
      <c r="A74" s="23"/>
      <c r="B74" s="38"/>
      <c r="C74" s="49"/>
      <c r="D74" s="27" t="s">
        <v>194</v>
      </c>
      <c r="E74" s="29" t="s">
        <v>195</v>
      </c>
      <c r="F74" s="27" t="s">
        <v>196</v>
      </c>
      <c r="G74" s="28">
        <f>'[2]Proyeccion 2020 depurado'!Y334</f>
        <v>20000000</v>
      </c>
    </row>
    <row r="75" spans="1:7" ht="45" x14ac:dyDescent="0.2">
      <c r="A75" s="23"/>
      <c r="B75" s="38"/>
      <c r="C75" s="25" t="s">
        <v>197</v>
      </c>
      <c r="D75" s="27" t="s">
        <v>198</v>
      </c>
      <c r="E75" s="29" t="s">
        <v>199</v>
      </c>
      <c r="F75" s="27" t="s">
        <v>200</v>
      </c>
      <c r="G75" s="28">
        <f>'[2]Proyeccion 2020 depurado'!Y339</f>
        <v>20000000</v>
      </c>
    </row>
    <row r="76" spans="1:7" s="50" customFormat="1" ht="33.75" x14ac:dyDescent="0.25">
      <c r="A76" s="23"/>
      <c r="B76" s="38"/>
      <c r="C76" s="25"/>
      <c r="D76" s="25" t="s">
        <v>201</v>
      </c>
      <c r="E76" s="29" t="s">
        <v>202</v>
      </c>
      <c r="F76" s="27" t="s">
        <v>203</v>
      </c>
      <c r="G76" s="28">
        <f>'[2]Proyeccion 2020 depurado'!Y343+'[2]Proyeccion 2020 depurado'!Y344+'[2]Proyeccion 2020 depurado'!Y345</f>
        <v>120000000</v>
      </c>
    </row>
    <row r="77" spans="1:7" s="50" customFormat="1" ht="45" x14ac:dyDescent="0.25">
      <c r="A77" s="23"/>
      <c r="B77" s="38"/>
      <c r="C77" s="25"/>
      <c r="D77" s="25"/>
      <c r="E77" s="51" t="s">
        <v>204</v>
      </c>
      <c r="F77" s="27" t="s">
        <v>205</v>
      </c>
      <c r="G77" s="28">
        <f>'[2]Proyeccion 2020 depurado'!Y346</f>
        <v>200000000</v>
      </c>
    </row>
    <row r="78" spans="1:7" s="50" customFormat="1" ht="33.75" x14ac:dyDescent="0.25">
      <c r="A78" s="23"/>
      <c r="B78" s="38"/>
      <c r="C78" s="25" t="s">
        <v>206</v>
      </c>
      <c r="D78" s="27" t="s">
        <v>207</v>
      </c>
      <c r="E78" s="29" t="s">
        <v>208</v>
      </c>
      <c r="F78" s="27" t="s">
        <v>209</v>
      </c>
      <c r="G78" s="28">
        <f>'[2]Proyeccion 2020 depurado'!Y354</f>
        <v>20000000</v>
      </c>
    </row>
    <row r="79" spans="1:7" s="50" customFormat="1" ht="27.75" customHeight="1" x14ac:dyDescent="0.25">
      <c r="A79" s="23"/>
      <c r="B79" s="38"/>
      <c r="C79" s="25"/>
      <c r="D79" s="27" t="s">
        <v>210</v>
      </c>
      <c r="E79" s="29" t="s">
        <v>211</v>
      </c>
      <c r="F79" s="27" t="s">
        <v>212</v>
      </c>
      <c r="G79" s="28">
        <f>'[2]Proyeccion 2020 depurado'!Y357</f>
        <v>700000000</v>
      </c>
    </row>
    <row r="80" spans="1:7" ht="51" customHeight="1" x14ac:dyDescent="0.2">
      <c r="A80" s="23"/>
      <c r="B80" s="38"/>
      <c r="C80" s="25"/>
      <c r="D80" s="27" t="s">
        <v>213</v>
      </c>
      <c r="E80" s="29" t="s">
        <v>214</v>
      </c>
      <c r="F80" s="52" t="s">
        <v>215</v>
      </c>
      <c r="G80" s="28">
        <f>'[2]Proyeccion 2020 depurado'!Y361</f>
        <v>3762000000</v>
      </c>
    </row>
    <row r="81" spans="1:7" ht="49.5" customHeight="1" x14ac:dyDescent="0.2">
      <c r="A81" s="23"/>
      <c r="B81" s="38"/>
      <c r="C81" s="25"/>
      <c r="D81" s="27" t="s">
        <v>216</v>
      </c>
      <c r="E81" s="53" t="s">
        <v>217</v>
      </c>
      <c r="F81" s="27" t="s">
        <v>218</v>
      </c>
      <c r="G81" s="28">
        <f>'[2]Proyeccion 2020 depurado'!Y367</f>
        <v>40000000</v>
      </c>
    </row>
    <row r="82" spans="1:7" ht="39.75" customHeight="1" x14ac:dyDescent="0.2">
      <c r="A82" s="23"/>
      <c r="B82" s="38"/>
      <c r="C82" s="27" t="s">
        <v>219</v>
      </c>
      <c r="D82" s="27" t="s">
        <v>220</v>
      </c>
      <c r="E82" s="29" t="s">
        <v>221</v>
      </c>
      <c r="F82" s="27" t="s">
        <v>222</v>
      </c>
      <c r="G82" s="28">
        <f>'[2]Proyeccion 2020 depurado'!Y373</f>
        <v>20000000</v>
      </c>
    </row>
    <row r="83" spans="1:7" ht="19.5" customHeight="1" x14ac:dyDescent="0.2">
      <c r="A83" s="23"/>
      <c r="B83" s="19" t="s">
        <v>223</v>
      </c>
      <c r="C83" s="20"/>
      <c r="D83" s="20"/>
      <c r="E83" s="21"/>
      <c r="F83" s="54"/>
      <c r="G83" s="30">
        <f>SUM(G84:G96)</f>
        <v>6149444000</v>
      </c>
    </row>
    <row r="84" spans="1:7" ht="40.5" customHeight="1" x14ac:dyDescent="0.2">
      <c r="A84" s="23"/>
      <c r="B84" s="38" t="s">
        <v>224</v>
      </c>
      <c r="C84" s="27" t="s">
        <v>219</v>
      </c>
      <c r="D84" s="27" t="s">
        <v>225</v>
      </c>
      <c r="E84" s="29" t="s">
        <v>226</v>
      </c>
      <c r="F84" s="27" t="s">
        <v>227</v>
      </c>
      <c r="G84" s="28">
        <f>'[2]Proyeccion 2020 depurado'!Y384</f>
        <v>80000000</v>
      </c>
    </row>
    <row r="85" spans="1:7" ht="33.75" x14ac:dyDescent="0.2">
      <c r="A85" s="23"/>
      <c r="B85" s="38"/>
      <c r="C85" s="55" t="s">
        <v>228</v>
      </c>
      <c r="D85" s="27" t="s">
        <v>229</v>
      </c>
      <c r="E85" s="29" t="s">
        <v>230</v>
      </c>
      <c r="F85" s="27" t="s">
        <v>231</v>
      </c>
      <c r="G85" s="28">
        <f>'[2]Proyeccion 2020 depurado'!Y389</f>
        <v>240000000</v>
      </c>
    </row>
    <row r="86" spans="1:7" ht="33.75" x14ac:dyDescent="0.2">
      <c r="A86" s="23"/>
      <c r="B86" s="38"/>
      <c r="C86" s="55"/>
      <c r="D86" s="27" t="s">
        <v>232</v>
      </c>
      <c r="E86" s="29" t="s">
        <v>233</v>
      </c>
      <c r="F86" s="27" t="s">
        <v>234</v>
      </c>
      <c r="G86" s="28">
        <f>'[2]Proyeccion 2020 depurado'!Y393</f>
        <v>240000000</v>
      </c>
    </row>
    <row r="87" spans="1:7" ht="33.75" x14ac:dyDescent="0.2">
      <c r="A87" s="23"/>
      <c r="B87" s="38"/>
      <c r="C87" s="55"/>
      <c r="D87" s="27" t="s">
        <v>235</v>
      </c>
      <c r="E87" s="29" t="s">
        <v>236</v>
      </c>
      <c r="F87" s="27" t="s">
        <v>237</v>
      </c>
      <c r="G87" s="28">
        <f>'[2]Proyeccion 2020 depurado'!Y397</f>
        <v>210000000</v>
      </c>
    </row>
    <row r="88" spans="1:7" ht="33.75" x14ac:dyDescent="0.2">
      <c r="A88" s="23"/>
      <c r="B88" s="38"/>
      <c r="C88" s="55"/>
      <c r="D88" s="27" t="s">
        <v>238</v>
      </c>
      <c r="E88" s="29" t="s">
        <v>239</v>
      </c>
      <c r="F88" s="27" t="s">
        <v>240</v>
      </c>
      <c r="G88" s="28">
        <f>'[2]Proyeccion 2020 depurado'!Y401</f>
        <v>200000000</v>
      </c>
    </row>
    <row r="89" spans="1:7" ht="36.75" customHeight="1" x14ac:dyDescent="0.2">
      <c r="A89" s="23"/>
      <c r="B89" s="38"/>
      <c r="C89" s="55" t="s">
        <v>241</v>
      </c>
      <c r="D89" s="25" t="s">
        <v>242</v>
      </c>
      <c r="E89" s="29" t="s">
        <v>243</v>
      </c>
      <c r="F89" s="27" t="s">
        <v>244</v>
      </c>
      <c r="G89" s="28">
        <f>'[2]Proyeccion 2020 depurado'!Y407</f>
        <v>566924000</v>
      </c>
    </row>
    <row r="90" spans="1:7" ht="36.75" customHeight="1" x14ac:dyDescent="0.2">
      <c r="A90" s="23"/>
      <c r="B90" s="38"/>
      <c r="C90" s="55"/>
      <c r="D90" s="25"/>
      <c r="E90" s="29" t="s">
        <v>245</v>
      </c>
      <c r="F90" s="27" t="s">
        <v>246</v>
      </c>
      <c r="G90" s="28">
        <f>'[2]Proyeccion 2020 depurado'!Y408</f>
        <v>79500000</v>
      </c>
    </row>
    <row r="91" spans="1:7" ht="36.75" customHeight="1" x14ac:dyDescent="0.2">
      <c r="A91" s="23"/>
      <c r="B91" s="38"/>
      <c r="C91" s="55"/>
      <c r="D91" s="25" t="s">
        <v>247</v>
      </c>
      <c r="E91" s="29" t="s">
        <v>248</v>
      </c>
      <c r="F91" s="27" t="s">
        <v>249</v>
      </c>
      <c r="G91" s="28">
        <f>'[2]Proyeccion 2020 depurado'!Y412</f>
        <v>30000000</v>
      </c>
    </row>
    <row r="92" spans="1:7" ht="33.75" x14ac:dyDescent="0.2">
      <c r="A92" s="23"/>
      <c r="B92" s="38"/>
      <c r="C92" s="55"/>
      <c r="D92" s="25"/>
      <c r="E92" s="29" t="s">
        <v>250</v>
      </c>
      <c r="F92" s="27" t="s">
        <v>251</v>
      </c>
      <c r="G92" s="28">
        <f>'[2]Proyeccion 2020 depurado'!Y413</f>
        <v>69500000</v>
      </c>
    </row>
    <row r="93" spans="1:7" ht="33.75" x14ac:dyDescent="0.2">
      <c r="A93" s="23"/>
      <c r="B93" s="38"/>
      <c r="C93" s="55"/>
      <c r="D93" s="27" t="s">
        <v>252</v>
      </c>
      <c r="E93" s="29" t="s">
        <v>253</v>
      </c>
      <c r="F93" s="27" t="s">
        <v>254</v>
      </c>
      <c r="G93" s="28">
        <f>'[2]Proyeccion 2020 depurado'!Y417</f>
        <v>100000000</v>
      </c>
    </row>
    <row r="94" spans="1:7" ht="36" customHeight="1" x14ac:dyDescent="0.2">
      <c r="A94" s="23"/>
      <c r="B94" s="38"/>
      <c r="C94" s="55"/>
      <c r="D94" s="27" t="s">
        <v>255</v>
      </c>
      <c r="E94" s="29" t="s">
        <v>256</v>
      </c>
      <c r="F94" s="27" t="s">
        <v>257</v>
      </c>
      <c r="G94" s="28">
        <f>'[2]Proyeccion 2020 depurado'!Y421</f>
        <v>200000000</v>
      </c>
    </row>
    <row r="95" spans="1:7" ht="27.75" customHeight="1" x14ac:dyDescent="0.2">
      <c r="A95" s="23"/>
      <c r="B95" s="38"/>
      <c r="C95" s="55"/>
      <c r="D95" s="27" t="s">
        <v>258</v>
      </c>
      <c r="E95" s="29" t="s">
        <v>259</v>
      </c>
      <c r="F95" s="27" t="s">
        <v>260</v>
      </c>
      <c r="G95" s="28">
        <f>'[2]Proyeccion 2020 depurado'!Y425</f>
        <v>160000000</v>
      </c>
    </row>
    <row r="96" spans="1:7" s="18" customFormat="1" ht="36.75" customHeight="1" x14ac:dyDescent="0.25">
      <c r="A96" s="23"/>
      <c r="B96" s="38"/>
      <c r="C96" s="56" t="s">
        <v>261</v>
      </c>
      <c r="D96" s="27" t="s">
        <v>262</v>
      </c>
      <c r="E96" s="29" t="s">
        <v>263</v>
      </c>
      <c r="F96" s="27" t="s">
        <v>264</v>
      </c>
      <c r="G96" s="28">
        <f>'[2]Proyeccion 2020 depurado'!Y435</f>
        <v>3973520000</v>
      </c>
    </row>
    <row r="97" spans="1:7" ht="30" customHeight="1" x14ac:dyDescent="0.2">
      <c r="A97" s="23"/>
      <c r="B97" s="57" t="s">
        <v>265</v>
      </c>
      <c r="C97" s="58"/>
      <c r="D97" s="58"/>
      <c r="E97" s="58"/>
      <c r="F97" s="59"/>
      <c r="G97" s="60">
        <f>SUM(G98:G122)</f>
        <v>45458110034</v>
      </c>
    </row>
    <row r="98" spans="1:7" ht="48.75" customHeight="1" x14ac:dyDescent="0.2">
      <c r="A98" s="23"/>
      <c r="B98" s="38" t="s">
        <v>266</v>
      </c>
      <c r="C98" s="27" t="s">
        <v>168</v>
      </c>
      <c r="D98" s="27" t="s">
        <v>267</v>
      </c>
      <c r="E98" s="29" t="s">
        <v>268</v>
      </c>
      <c r="F98" s="27" t="s">
        <v>269</v>
      </c>
      <c r="G98" s="28">
        <f>+'[1]POAI MARZO 31-2020'!Y447</f>
        <v>130000000</v>
      </c>
    </row>
    <row r="99" spans="1:7" ht="18.75" customHeight="1" x14ac:dyDescent="0.2">
      <c r="A99" s="23"/>
      <c r="B99" s="38"/>
      <c r="C99" s="25" t="s">
        <v>270</v>
      </c>
      <c r="D99" s="27" t="s">
        <v>271</v>
      </c>
      <c r="E99" s="29" t="s">
        <v>272</v>
      </c>
      <c r="F99" s="27" t="s">
        <v>273</v>
      </c>
      <c r="G99" s="28">
        <f>+'[1]POAI MARZO 31-2020'!Y454</f>
        <v>210000000</v>
      </c>
    </row>
    <row r="100" spans="1:7" ht="33.75" x14ac:dyDescent="0.2">
      <c r="A100" s="23"/>
      <c r="B100" s="38"/>
      <c r="C100" s="25"/>
      <c r="D100" s="27" t="s">
        <v>274</v>
      </c>
      <c r="E100" s="29" t="s">
        <v>275</v>
      </c>
      <c r="F100" s="27" t="s">
        <v>276</v>
      </c>
      <c r="G100" s="28">
        <f>+'[1]POAI MARZO 31-2020'!Y461</f>
        <v>148000000</v>
      </c>
    </row>
    <row r="101" spans="1:7" ht="28.5" customHeight="1" x14ac:dyDescent="0.2">
      <c r="A101" s="23"/>
      <c r="B101" s="38"/>
      <c r="C101" s="25"/>
      <c r="D101" s="27" t="s">
        <v>277</v>
      </c>
      <c r="E101" s="29" t="s">
        <v>278</v>
      </c>
      <c r="F101" s="27" t="s">
        <v>279</v>
      </c>
      <c r="G101" s="28">
        <f>+'[1]POAI MARZO 31-2020'!Y467</f>
        <v>140000000</v>
      </c>
    </row>
    <row r="102" spans="1:7" ht="33.75" x14ac:dyDescent="0.2">
      <c r="A102" s="23"/>
      <c r="B102" s="38"/>
      <c r="C102" s="25"/>
      <c r="D102" s="27" t="s">
        <v>280</v>
      </c>
      <c r="E102" s="29" t="s">
        <v>281</v>
      </c>
      <c r="F102" s="27" t="s">
        <v>282</v>
      </c>
      <c r="G102" s="28">
        <f>+'[1]POAI MARZO 31-2020'!Y473</f>
        <v>170000000</v>
      </c>
    </row>
    <row r="103" spans="1:7" ht="33.75" x14ac:dyDescent="0.2">
      <c r="A103" s="23"/>
      <c r="B103" s="38"/>
      <c r="C103" s="25"/>
      <c r="D103" s="25" t="s">
        <v>283</v>
      </c>
      <c r="E103" s="29" t="s">
        <v>284</v>
      </c>
      <c r="F103" s="27" t="s">
        <v>285</v>
      </c>
      <c r="G103" s="28">
        <f>+'[1]POAI MARZO 31-2020'!Y476+'[1]POAI MARZO 31-2020'!Y477</f>
        <v>140000000</v>
      </c>
    </row>
    <row r="104" spans="1:7" ht="33.75" x14ac:dyDescent="0.2">
      <c r="A104" s="23"/>
      <c r="B104" s="38"/>
      <c r="C104" s="25"/>
      <c r="D104" s="25"/>
      <c r="E104" s="29" t="s">
        <v>286</v>
      </c>
      <c r="F104" s="27" t="s">
        <v>287</v>
      </c>
      <c r="G104" s="28">
        <f>+'[1]POAI MARZO 31-2020'!Y478+'[1]POAI MARZO 31-2020'!Y479</f>
        <v>590110245</v>
      </c>
    </row>
    <row r="105" spans="1:7" ht="38.25" customHeight="1" x14ac:dyDescent="0.2">
      <c r="A105" s="23"/>
      <c r="B105" s="38"/>
      <c r="C105" s="25"/>
      <c r="D105" s="25"/>
      <c r="E105" s="29" t="s">
        <v>288</v>
      </c>
      <c r="F105" s="27" t="s">
        <v>289</v>
      </c>
      <c r="G105" s="28">
        <f>+'[1]POAI MARZO 31-2020'!Y480</f>
        <v>223219793</v>
      </c>
    </row>
    <row r="106" spans="1:7" ht="38.25" customHeight="1" x14ac:dyDescent="0.2">
      <c r="A106" s="23"/>
      <c r="B106" s="38"/>
      <c r="C106" s="25"/>
      <c r="D106" s="25"/>
      <c r="E106" s="61" t="s">
        <v>290</v>
      </c>
      <c r="F106" s="62" t="s">
        <v>291</v>
      </c>
      <c r="G106" s="63">
        <f>+'[1]POAI MARZO 31-2020'!Y481</f>
        <v>2929870740</v>
      </c>
    </row>
    <row r="107" spans="1:7" ht="33" customHeight="1" x14ac:dyDescent="0.2">
      <c r="A107" s="23"/>
      <c r="B107" s="38"/>
      <c r="C107" s="25"/>
      <c r="D107" s="27" t="s">
        <v>292</v>
      </c>
      <c r="E107" s="29" t="s">
        <v>293</v>
      </c>
      <c r="F107" s="27" t="s">
        <v>294</v>
      </c>
      <c r="G107" s="28">
        <f>+'[1]POAI MARZO 31-2020'!Y487</f>
        <v>20000000</v>
      </c>
    </row>
    <row r="108" spans="1:7" ht="22.5" x14ac:dyDescent="0.2">
      <c r="A108" s="23"/>
      <c r="B108" s="38"/>
      <c r="C108" s="25"/>
      <c r="D108" s="27" t="s">
        <v>295</v>
      </c>
      <c r="E108" s="29" t="s">
        <v>296</v>
      </c>
      <c r="F108" s="27" t="s">
        <v>297</v>
      </c>
      <c r="G108" s="28">
        <f>+'[1]POAI MARZO 31-2020'!Y492</f>
        <v>76000000</v>
      </c>
    </row>
    <row r="109" spans="1:7" ht="22.5" x14ac:dyDescent="0.2">
      <c r="A109" s="23"/>
      <c r="B109" s="38"/>
      <c r="C109" s="25"/>
      <c r="D109" s="27" t="s">
        <v>298</v>
      </c>
      <c r="E109" s="29" t="s">
        <v>299</v>
      </c>
      <c r="F109" s="27" t="s">
        <v>300</v>
      </c>
      <c r="G109" s="28">
        <f>+'[1]POAI MARZO 31-2020'!Y498</f>
        <v>987300528</v>
      </c>
    </row>
    <row r="110" spans="1:7" ht="33.75" x14ac:dyDescent="0.2">
      <c r="A110" s="23"/>
      <c r="B110" s="38"/>
      <c r="C110" s="25"/>
      <c r="D110" s="27" t="s">
        <v>301</v>
      </c>
      <c r="E110" s="29" t="s">
        <v>302</v>
      </c>
      <c r="F110" s="27" t="s">
        <v>303</v>
      </c>
      <c r="G110" s="28">
        <f>+'[1]POAI MARZO 31-2020'!Y505</f>
        <v>317470000</v>
      </c>
    </row>
    <row r="111" spans="1:7" ht="33.75" x14ac:dyDescent="0.2">
      <c r="A111" s="23"/>
      <c r="B111" s="38"/>
      <c r="C111" s="25"/>
      <c r="D111" s="27" t="s">
        <v>304</v>
      </c>
      <c r="E111" s="29" t="s">
        <v>305</v>
      </c>
      <c r="F111" s="27" t="s">
        <v>306</v>
      </c>
      <c r="G111" s="28">
        <f>+'[1]POAI MARZO 31-2020'!Y509</f>
        <v>1300000000</v>
      </c>
    </row>
    <row r="112" spans="1:7" ht="34.5" customHeight="1" x14ac:dyDescent="0.2">
      <c r="A112" s="23"/>
      <c r="B112" s="38"/>
      <c r="C112" s="25"/>
      <c r="D112" s="25" t="s">
        <v>307</v>
      </c>
      <c r="E112" s="29" t="s">
        <v>308</v>
      </c>
      <c r="F112" s="27" t="s">
        <v>309</v>
      </c>
      <c r="G112" s="28">
        <f>+'[1]POAI MARZO 31-2020'!Y512</f>
        <v>870000000</v>
      </c>
    </row>
    <row r="113" spans="1:7" ht="22.5" x14ac:dyDescent="0.2">
      <c r="A113" s="23"/>
      <c r="B113" s="38"/>
      <c r="C113" s="25"/>
      <c r="D113" s="25"/>
      <c r="E113" s="29" t="s">
        <v>310</v>
      </c>
      <c r="F113" s="27" t="s">
        <v>311</v>
      </c>
      <c r="G113" s="28">
        <f>+'[1]POAI MARZO 31-2020'!Y513+'[1]POAI MARZO 31-2020'!Y514</f>
        <v>400000000</v>
      </c>
    </row>
    <row r="114" spans="1:7" ht="45" customHeight="1" x14ac:dyDescent="0.2">
      <c r="A114" s="23"/>
      <c r="B114" s="38"/>
      <c r="C114" s="25" t="s">
        <v>312</v>
      </c>
      <c r="D114" s="27" t="s">
        <v>313</v>
      </c>
      <c r="E114" s="29" t="s">
        <v>314</v>
      </c>
      <c r="F114" s="27" t="s">
        <v>315</v>
      </c>
      <c r="G114" s="28">
        <f>+'[1]POAI MARZO 31-2020'!Y520</f>
        <v>96954000</v>
      </c>
    </row>
    <row r="115" spans="1:7" ht="44.25" customHeight="1" x14ac:dyDescent="0.2">
      <c r="A115" s="23"/>
      <c r="B115" s="38"/>
      <c r="C115" s="25"/>
      <c r="D115" s="27" t="s">
        <v>316</v>
      </c>
      <c r="E115" s="29" t="s">
        <v>314</v>
      </c>
      <c r="F115" s="27" t="s">
        <v>315</v>
      </c>
      <c r="G115" s="28">
        <f>+'[1]POAI MARZO 31-2020'!Y524</f>
        <v>21634597198</v>
      </c>
    </row>
    <row r="116" spans="1:7" ht="57" customHeight="1" x14ac:dyDescent="0.2">
      <c r="A116" s="23"/>
      <c r="B116" s="38"/>
      <c r="C116" s="25"/>
      <c r="D116" s="27" t="s">
        <v>317</v>
      </c>
      <c r="E116" s="29" t="s">
        <v>314</v>
      </c>
      <c r="F116" s="27" t="s">
        <v>315</v>
      </c>
      <c r="G116" s="28">
        <f>+'[1]POAI MARZO 31-2020'!Y528</f>
        <v>64636000</v>
      </c>
    </row>
    <row r="117" spans="1:7" ht="46.5" customHeight="1" x14ac:dyDescent="0.2">
      <c r="A117" s="23"/>
      <c r="B117" s="38"/>
      <c r="C117" s="25" t="s">
        <v>318</v>
      </c>
      <c r="D117" s="27" t="s">
        <v>319</v>
      </c>
      <c r="E117" s="29" t="s">
        <v>320</v>
      </c>
      <c r="F117" s="27" t="s">
        <v>321</v>
      </c>
      <c r="G117" s="28">
        <f>+'[1]POAI MARZO 31-2020'!Y535</f>
        <v>14398361530</v>
      </c>
    </row>
    <row r="118" spans="1:7" ht="39.75" customHeight="1" x14ac:dyDescent="0.2">
      <c r="A118" s="23"/>
      <c r="B118" s="38"/>
      <c r="C118" s="25"/>
      <c r="D118" s="27" t="s">
        <v>322</v>
      </c>
      <c r="E118" s="29" t="s">
        <v>323</v>
      </c>
      <c r="F118" s="27" t="s">
        <v>324</v>
      </c>
      <c r="G118" s="28">
        <f>+'[1]POAI MARZO 31-2020'!Y539</f>
        <v>32318000</v>
      </c>
    </row>
    <row r="119" spans="1:7" ht="33.75" x14ac:dyDescent="0.2">
      <c r="A119" s="23"/>
      <c r="B119" s="38"/>
      <c r="C119" s="25"/>
      <c r="D119" s="64" t="s">
        <v>325</v>
      </c>
      <c r="E119" s="29" t="s">
        <v>326</v>
      </c>
      <c r="F119" s="27" t="s">
        <v>327</v>
      </c>
      <c r="G119" s="28">
        <f>+'[1]POAI MARZO 31-2020'!Y543</f>
        <v>300000000</v>
      </c>
    </row>
    <row r="120" spans="1:7" ht="45" x14ac:dyDescent="0.2">
      <c r="A120" s="23"/>
      <c r="B120" s="38"/>
      <c r="C120" s="25"/>
      <c r="D120" s="27" t="s">
        <v>328</v>
      </c>
      <c r="E120" s="29" t="s">
        <v>329</v>
      </c>
      <c r="F120" s="27" t="s">
        <v>330</v>
      </c>
      <c r="G120" s="28">
        <f>+'[1]POAI MARZO 31-2020'!Y548</f>
        <v>64636000</v>
      </c>
    </row>
    <row r="121" spans="1:7" ht="36" customHeight="1" x14ac:dyDescent="0.2">
      <c r="A121" s="23"/>
      <c r="B121" s="38"/>
      <c r="C121" s="25"/>
      <c r="D121" s="27" t="s">
        <v>331</v>
      </c>
      <c r="E121" s="29" t="s">
        <v>332</v>
      </c>
      <c r="F121" s="27" t="s">
        <v>333</v>
      </c>
      <c r="G121" s="28">
        <f>+'[1]POAI MARZO 31-2020'!Y553</f>
        <v>64636000</v>
      </c>
    </row>
    <row r="122" spans="1:7" ht="33.75" x14ac:dyDescent="0.2">
      <c r="A122" s="23"/>
      <c r="B122" s="38"/>
      <c r="C122" s="27" t="s">
        <v>334</v>
      </c>
      <c r="D122" s="27" t="s">
        <v>335</v>
      </c>
      <c r="E122" s="29" t="s">
        <v>336</v>
      </c>
      <c r="F122" s="27" t="s">
        <v>337</v>
      </c>
      <c r="G122" s="28">
        <f>+'[1]POAI MARZO 31-2020'!Y559</f>
        <v>150000000</v>
      </c>
    </row>
    <row r="123" spans="1:7" ht="21.75" customHeight="1" x14ac:dyDescent="0.2">
      <c r="A123" s="23"/>
      <c r="B123" s="19" t="s">
        <v>338</v>
      </c>
      <c r="C123" s="20"/>
      <c r="D123" s="20"/>
      <c r="E123" s="21"/>
      <c r="F123" s="20"/>
      <c r="G123" s="30">
        <f>SUM(G124:G126)</f>
        <v>491885000</v>
      </c>
    </row>
    <row r="124" spans="1:7" ht="22.5" customHeight="1" x14ac:dyDescent="0.2">
      <c r="A124" s="23"/>
      <c r="B124" s="65" t="s">
        <v>9</v>
      </c>
      <c r="C124" s="31" t="s">
        <v>10</v>
      </c>
      <c r="D124" s="31" t="s">
        <v>11</v>
      </c>
      <c r="E124" s="29" t="s">
        <v>339</v>
      </c>
      <c r="F124" s="27" t="s">
        <v>340</v>
      </c>
      <c r="G124" s="28">
        <f>'[2]Proyeccion 2020 depurado'!Y567</f>
        <v>80000000</v>
      </c>
    </row>
    <row r="125" spans="1:7" ht="22.5" x14ac:dyDescent="0.2">
      <c r="A125" s="23"/>
      <c r="B125" s="66"/>
      <c r="C125" s="32"/>
      <c r="D125" s="32"/>
      <c r="E125" s="29" t="s">
        <v>341</v>
      </c>
      <c r="F125" s="27" t="s">
        <v>342</v>
      </c>
      <c r="G125" s="28">
        <f>'[2]Proyeccion 2020 depurado'!Y568</f>
        <v>270000000</v>
      </c>
    </row>
    <row r="126" spans="1:7" ht="33.75" x14ac:dyDescent="0.2">
      <c r="A126" s="23"/>
      <c r="B126" s="67"/>
      <c r="C126" s="36"/>
      <c r="D126" s="36"/>
      <c r="E126" s="29" t="s">
        <v>343</v>
      </c>
      <c r="F126" s="27" t="s">
        <v>344</v>
      </c>
      <c r="G126" s="28">
        <f>'[2]Proyeccion 2020 depurado'!Y569</f>
        <v>141885000</v>
      </c>
    </row>
    <row r="127" spans="1:7" s="72" customFormat="1" ht="16.5" customHeight="1" x14ac:dyDescent="0.2">
      <c r="A127" s="23"/>
      <c r="B127" s="68" t="s">
        <v>345</v>
      </c>
      <c r="C127" s="69"/>
      <c r="D127" s="70"/>
      <c r="E127" s="70"/>
      <c r="F127" s="70"/>
      <c r="G127" s="71">
        <f>+G97+G83+G69+G66+G55+G49+G42+G32+G23+G20+G10+G7+G123</f>
        <v>253005697380</v>
      </c>
    </row>
    <row r="128" spans="1:7" ht="19.5" customHeight="1" x14ac:dyDescent="0.2">
      <c r="A128" s="23"/>
      <c r="B128" s="73" t="s">
        <v>346</v>
      </c>
      <c r="C128" s="74"/>
      <c r="D128" s="74"/>
      <c r="E128" s="74"/>
      <c r="F128" s="74"/>
      <c r="G128" s="75"/>
    </row>
    <row r="129" spans="1:7" ht="17.25" customHeight="1" x14ac:dyDescent="0.2">
      <c r="A129" s="23"/>
      <c r="B129" s="19" t="s">
        <v>347</v>
      </c>
      <c r="C129" s="20"/>
      <c r="D129" s="20"/>
      <c r="E129" s="21"/>
      <c r="F129" s="20"/>
      <c r="G129" s="30">
        <f>SUM(G130:G136)</f>
        <v>1583485471</v>
      </c>
    </row>
    <row r="130" spans="1:7" ht="30" customHeight="1" x14ac:dyDescent="0.2">
      <c r="A130" s="23"/>
      <c r="B130" s="24" t="s">
        <v>103</v>
      </c>
      <c r="C130" s="25" t="s">
        <v>348</v>
      </c>
      <c r="D130" s="27" t="s">
        <v>349</v>
      </c>
      <c r="E130" s="26" t="s">
        <v>350</v>
      </c>
      <c r="F130" s="76" t="s">
        <v>351</v>
      </c>
      <c r="G130" s="28">
        <f>'[2]Proyeccion 2020 depurado'!Y582</f>
        <v>837732618</v>
      </c>
    </row>
    <row r="131" spans="1:7" ht="22.5" x14ac:dyDescent="0.2">
      <c r="A131" s="23"/>
      <c r="B131" s="24"/>
      <c r="C131" s="25"/>
      <c r="D131" s="27" t="s">
        <v>352</v>
      </c>
      <c r="E131" s="26" t="s">
        <v>350</v>
      </c>
      <c r="F131" s="76" t="s">
        <v>351</v>
      </c>
      <c r="G131" s="28">
        <f>'[2]Proyeccion 2020 depurado'!Y585</f>
        <v>170200000</v>
      </c>
    </row>
    <row r="132" spans="1:7" ht="22.5" x14ac:dyDescent="0.2">
      <c r="A132" s="23"/>
      <c r="B132" s="24"/>
      <c r="C132" s="25"/>
      <c r="D132" s="27" t="s">
        <v>353</v>
      </c>
      <c r="E132" s="26" t="s">
        <v>354</v>
      </c>
      <c r="F132" s="77" t="s">
        <v>355</v>
      </c>
      <c r="G132" s="28">
        <f>'[2]Proyeccion 2020 depurado'!Y589</f>
        <v>200000000</v>
      </c>
    </row>
    <row r="133" spans="1:7" ht="45" x14ac:dyDescent="0.2">
      <c r="A133" s="23"/>
      <c r="B133" s="24"/>
      <c r="C133" s="25"/>
      <c r="D133" s="27" t="s">
        <v>356</v>
      </c>
      <c r="E133" s="26" t="s">
        <v>357</v>
      </c>
      <c r="F133" s="52" t="s">
        <v>358</v>
      </c>
      <c r="G133" s="28">
        <f>'[2]Proyeccion 2020 depurado'!Y596</f>
        <v>176552853</v>
      </c>
    </row>
    <row r="134" spans="1:7" ht="21" customHeight="1" x14ac:dyDescent="0.2">
      <c r="A134" s="23"/>
      <c r="B134" s="24"/>
      <c r="C134" s="25" t="s">
        <v>359</v>
      </c>
      <c r="D134" s="27" t="s">
        <v>360</v>
      </c>
      <c r="E134" s="26" t="s">
        <v>361</v>
      </c>
      <c r="F134" s="52" t="s">
        <v>362</v>
      </c>
      <c r="G134" s="28">
        <f>'[2]Proyeccion 2020 depurado'!Y604</f>
        <v>129000000</v>
      </c>
    </row>
    <row r="135" spans="1:7" ht="34.5" customHeight="1" x14ac:dyDescent="0.2">
      <c r="A135" s="23"/>
      <c r="B135" s="24"/>
      <c r="C135" s="25"/>
      <c r="D135" s="27" t="s">
        <v>363</v>
      </c>
      <c r="E135" s="26" t="s">
        <v>364</v>
      </c>
      <c r="F135" s="77" t="s">
        <v>365</v>
      </c>
      <c r="G135" s="28">
        <f>'[2]Proyeccion 2020 depurado'!Y607</f>
        <v>50000000</v>
      </c>
    </row>
    <row r="136" spans="1:7" ht="72" customHeight="1" x14ac:dyDescent="0.2">
      <c r="A136" s="23"/>
      <c r="B136" s="24"/>
      <c r="C136" s="27" t="s">
        <v>366</v>
      </c>
      <c r="D136" s="27" t="s">
        <v>367</v>
      </c>
      <c r="E136" s="26" t="s">
        <v>368</v>
      </c>
      <c r="F136" s="52" t="s">
        <v>369</v>
      </c>
      <c r="G136" s="28">
        <f>'[2]Proyeccion 2020 depurado'!Y613</f>
        <v>20000000</v>
      </c>
    </row>
    <row r="137" spans="1:7" ht="20.25" customHeight="1" x14ac:dyDescent="0.2">
      <c r="A137" s="23"/>
      <c r="B137" s="19" t="s">
        <v>370</v>
      </c>
      <c r="C137" s="37"/>
      <c r="D137" s="37"/>
      <c r="E137" s="21"/>
      <c r="F137" s="20"/>
      <c r="G137" s="30">
        <f>+G138+G139</f>
        <v>2115020115</v>
      </c>
    </row>
    <row r="138" spans="1:7" ht="33.75" x14ac:dyDescent="0.2">
      <c r="A138" s="23"/>
      <c r="B138" s="24" t="s">
        <v>153</v>
      </c>
      <c r="C138" s="25" t="s">
        <v>371</v>
      </c>
      <c r="D138" s="27" t="s">
        <v>372</v>
      </c>
      <c r="E138" s="26" t="s">
        <v>373</v>
      </c>
      <c r="F138" s="78" t="s">
        <v>374</v>
      </c>
      <c r="G138" s="28">
        <f>'[2]Proyeccion 2020 depurado'!Y623</f>
        <v>218280000</v>
      </c>
    </row>
    <row r="139" spans="1:7" ht="33.75" x14ac:dyDescent="0.2">
      <c r="A139" s="23"/>
      <c r="B139" s="24"/>
      <c r="C139" s="25"/>
      <c r="D139" s="27" t="s">
        <v>375</v>
      </c>
      <c r="E139" s="26" t="s">
        <v>373</v>
      </c>
      <c r="F139" s="78" t="s">
        <v>374</v>
      </c>
      <c r="G139" s="28">
        <f>'[2]Proyeccion 2020 depurado'!Y631</f>
        <v>1896740115</v>
      </c>
    </row>
    <row r="140" spans="1:7" ht="19.5" customHeight="1" x14ac:dyDescent="0.2">
      <c r="A140" s="23"/>
      <c r="B140" s="19" t="s">
        <v>376</v>
      </c>
      <c r="C140" s="37"/>
      <c r="D140" s="37"/>
      <c r="E140" s="21"/>
      <c r="F140" s="20"/>
      <c r="G140" s="30">
        <f>+G141</f>
        <v>107000000</v>
      </c>
    </row>
    <row r="141" spans="1:7" ht="69.75" customHeight="1" x14ac:dyDescent="0.2">
      <c r="A141" s="23"/>
      <c r="B141" s="79" t="s">
        <v>72</v>
      </c>
      <c r="C141" s="27" t="s">
        <v>377</v>
      </c>
      <c r="D141" s="27" t="s">
        <v>378</v>
      </c>
      <c r="E141" s="26" t="s">
        <v>379</v>
      </c>
      <c r="F141" s="27" t="s">
        <v>380</v>
      </c>
      <c r="G141" s="28">
        <f>'[2]Proyeccion 2020 depurado'!Y645</f>
        <v>107000000</v>
      </c>
    </row>
    <row r="142" spans="1:7" s="18" customFormat="1" ht="18" customHeight="1" x14ac:dyDescent="0.25">
      <c r="B142" s="68" t="s">
        <v>381</v>
      </c>
      <c r="C142" s="69"/>
      <c r="D142" s="69"/>
      <c r="E142" s="70"/>
      <c r="F142" s="70"/>
      <c r="G142" s="80">
        <f>+G129+G137+G140</f>
        <v>3805505586</v>
      </c>
    </row>
    <row r="143" spans="1:7" s="18" customFormat="1" ht="18" customHeight="1" thickBot="1" x14ac:dyDescent="0.3">
      <c r="B143" s="81"/>
      <c r="C143" s="82"/>
      <c r="D143" s="83"/>
      <c r="E143" s="83"/>
      <c r="F143" s="83"/>
      <c r="G143" s="84"/>
    </row>
    <row r="144" spans="1:7" s="85" customFormat="1" ht="18" customHeight="1" thickBot="1" x14ac:dyDescent="0.25">
      <c r="B144" s="86" t="s">
        <v>382</v>
      </c>
      <c r="C144" s="87"/>
      <c r="D144" s="87"/>
      <c r="E144" s="88"/>
      <c r="F144" s="89"/>
      <c r="G144" s="90">
        <f>+G142+G127</f>
        <v>256811202966</v>
      </c>
    </row>
    <row r="145" spans="2:7" s="72" customFormat="1" x14ac:dyDescent="0.2">
      <c r="E145" s="91"/>
      <c r="G145" s="92"/>
    </row>
    <row r="146" spans="2:7" s="72" customFormat="1" x14ac:dyDescent="0.2">
      <c r="E146" s="91"/>
      <c r="G146" s="93"/>
    </row>
    <row r="147" spans="2:7" s="72" customFormat="1" x14ac:dyDescent="0.2">
      <c r="E147" s="91"/>
      <c r="G147" s="94"/>
    </row>
    <row r="148" spans="2:7" s="72" customFormat="1" x14ac:dyDescent="0.2">
      <c r="E148" s="91"/>
      <c r="G148" s="94"/>
    </row>
    <row r="149" spans="2:7" s="72" customFormat="1" ht="15.75" customHeight="1" x14ac:dyDescent="0.2">
      <c r="B149" s="95" t="s">
        <v>383</v>
      </c>
      <c r="C149" s="95"/>
      <c r="D149" s="95"/>
      <c r="E149" s="95"/>
      <c r="F149" s="95"/>
      <c r="G149" s="95"/>
    </row>
    <row r="150" spans="2:7" s="72" customFormat="1" ht="12" customHeight="1" x14ac:dyDescent="0.2">
      <c r="B150" s="96" t="s">
        <v>384</v>
      </c>
      <c r="C150" s="96"/>
      <c r="D150" s="96"/>
      <c r="E150" s="96"/>
      <c r="F150" s="96"/>
      <c r="G150" s="96"/>
    </row>
    <row r="151" spans="2:7" s="72" customFormat="1" x14ac:dyDescent="0.2">
      <c r="E151" s="91"/>
      <c r="G151" s="94"/>
    </row>
    <row r="152" spans="2:7" s="72" customFormat="1" x14ac:dyDescent="0.2">
      <c r="B152" s="97" t="s">
        <v>385</v>
      </c>
      <c r="E152" s="91"/>
      <c r="G152" s="94"/>
    </row>
    <row r="153" spans="2:7" s="72" customFormat="1" x14ac:dyDescent="0.2">
      <c r="B153" s="97" t="s">
        <v>386</v>
      </c>
      <c r="E153" s="91"/>
      <c r="G153" s="94"/>
    </row>
    <row r="154" spans="2:7" s="72" customFormat="1" x14ac:dyDescent="0.2">
      <c r="E154" s="91"/>
      <c r="G154" s="94"/>
    </row>
    <row r="155" spans="2:7" s="72" customFormat="1" x14ac:dyDescent="0.2">
      <c r="E155" s="91"/>
      <c r="G155" s="94"/>
    </row>
    <row r="156" spans="2:7" s="72" customFormat="1" x14ac:dyDescent="0.2">
      <c r="E156" s="91"/>
      <c r="G156" s="94"/>
    </row>
    <row r="157" spans="2:7" s="72" customFormat="1" x14ac:dyDescent="0.2">
      <c r="E157" s="91"/>
      <c r="G157" s="94"/>
    </row>
    <row r="158" spans="2:7" s="72" customFormat="1" x14ac:dyDescent="0.2">
      <c r="E158" s="91"/>
      <c r="G158" s="94"/>
    </row>
    <row r="159" spans="2:7" s="72" customFormat="1" x14ac:dyDescent="0.2">
      <c r="E159" s="91"/>
      <c r="G159" s="94"/>
    </row>
    <row r="160" spans="2:7" s="72" customFormat="1" x14ac:dyDescent="0.2">
      <c r="E160" s="91"/>
      <c r="G160" s="94"/>
    </row>
    <row r="161" spans="5:7" s="72" customFormat="1" x14ac:dyDescent="0.2">
      <c r="E161" s="91"/>
      <c r="G161" s="94"/>
    </row>
    <row r="162" spans="5:7" s="72" customFormat="1" x14ac:dyDescent="0.2">
      <c r="E162" s="91"/>
      <c r="G162" s="94"/>
    </row>
    <row r="163" spans="5:7" s="72" customFormat="1" x14ac:dyDescent="0.2">
      <c r="E163" s="91"/>
      <c r="G163" s="94"/>
    </row>
    <row r="164" spans="5:7" s="72" customFormat="1" x14ac:dyDescent="0.2">
      <c r="E164" s="91"/>
      <c r="G164" s="94"/>
    </row>
    <row r="165" spans="5:7" s="72" customFormat="1" x14ac:dyDescent="0.2">
      <c r="E165" s="91"/>
      <c r="G165" s="94"/>
    </row>
    <row r="166" spans="5:7" s="72" customFormat="1" x14ac:dyDescent="0.2">
      <c r="E166" s="91"/>
      <c r="G166" s="94"/>
    </row>
    <row r="167" spans="5:7" s="72" customFormat="1" x14ac:dyDescent="0.2">
      <c r="E167" s="91"/>
      <c r="G167" s="94"/>
    </row>
    <row r="168" spans="5:7" s="72" customFormat="1" x14ac:dyDescent="0.2">
      <c r="E168" s="91"/>
      <c r="G168" s="94"/>
    </row>
    <row r="169" spans="5:7" s="72" customFormat="1" x14ac:dyDescent="0.2">
      <c r="E169" s="91"/>
      <c r="G169" s="94"/>
    </row>
    <row r="170" spans="5:7" s="72" customFormat="1" x14ac:dyDescent="0.2">
      <c r="E170" s="91"/>
      <c r="G170" s="94"/>
    </row>
    <row r="171" spans="5:7" s="72" customFormat="1" x14ac:dyDescent="0.2">
      <c r="E171" s="91"/>
      <c r="G171" s="94"/>
    </row>
    <row r="172" spans="5:7" s="72" customFormat="1" x14ac:dyDescent="0.2">
      <c r="E172" s="91"/>
      <c r="G172" s="94"/>
    </row>
    <row r="173" spans="5:7" s="72" customFormat="1" x14ac:dyDescent="0.2">
      <c r="E173" s="91"/>
      <c r="G173" s="94"/>
    </row>
    <row r="174" spans="5:7" s="72" customFormat="1" x14ac:dyDescent="0.2">
      <c r="E174" s="91"/>
      <c r="G174" s="94"/>
    </row>
    <row r="175" spans="5:7" s="72" customFormat="1" x14ac:dyDescent="0.2">
      <c r="E175" s="91"/>
      <c r="G175" s="94"/>
    </row>
    <row r="176" spans="5:7" s="72" customFormat="1" x14ac:dyDescent="0.2">
      <c r="E176" s="91"/>
      <c r="G176" s="94"/>
    </row>
    <row r="177" spans="5:7" s="72" customFormat="1" x14ac:dyDescent="0.2">
      <c r="E177" s="91"/>
      <c r="G177" s="94"/>
    </row>
    <row r="178" spans="5:7" s="72" customFormat="1" x14ac:dyDescent="0.2">
      <c r="E178" s="91"/>
      <c r="G178" s="94"/>
    </row>
    <row r="179" spans="5:7" s="72" customFormat="1" x14ac:dyDescent="0.2">
      <c r="E179" s="91"/>
      <c r="G179" s="94"/>
    </row>
    <row r="180" spans="5:7" s="72" customFormat="1" x14ac:dyDescent="0.2">
      <c r="E180" s="91"/>
      <c r="G180" s="94"/>
    </row>
    <row r="181" spans="5:7" s="72" customFormat="1" x14ac:dyDescent="0.2">
      <c r="E181" s="91"/>
      <c r="G181" s="94"/>
    </row>
    <row r="182" spans="5:7" s="72" customFormat="1" x14ac:dyDescent="0.2">
      <c r="E182" s="91"/>
      <c r="G182" s="94"/>
    </row>
    <row r="183" spans="5:7" s="72" customFormat="1" x14ac:dyDescent="0.2">
      <c r="E183" s="91"/>
      <c r="G183" s="94"/>
    </row>
    <row r="184" spans="5:7" s="72" customFormat="1" x14ac:dyDescent="0.2">
      <c r="E184" s="91"/>
      <c r="G184" s="94"/>
    </row>
    <row r="185" spans="5:7" s="72" customFormat="1" x14ac:dyDescent="0.2">
      <c r="E185" s="91"/>
      <c r="G185" s="94"/>
    </row>
    <row r="186" spans="5:7" s="72" customFormat="1" x14ac:dyDescent="0.2">
      <c r="E186" s="91"/>
      <c r="G186" s="94"/>
    </row>
    <row r="187" spans="5:7" s="72" customFormat="1" x14ac:dyDescent="0.2">
      <c r="E187" s="91"/>
      <c r="G187" s="94"/>
    </row>
    <row r="188" spans="5:7" s="72" customFormat="1" x14ac:dyDescent="0.2">
      <c r="E188" s="91"/>
      <c r="G188" s="94"/>
    </row>
    <row r="189" spans="5:7" s="72" customFormat="1" x14ac:dyDescent="0.2">
      <c r="E189" s="91"/>
      <c r="G189" s="94"/>
    </row>
    <row r="190" spans="5:7" s="72" customFormat="1" x14ac:dyDescent="0.2">
      <c r="E190" s="91"/>
      <c r="G190" s="94"/>
    </row>
    <row r="191" spans="5:7" s="72" customFormat="1" x14ac:dyDescent="0.2">
      <c r="E191" s="91"/>
      <c r="G191" s="94"/>
    </row>
    <row r="192" spans="5:7" s="72" customFormat="1" x14ac:dyDescent="0.2">
      <c r="E192" s="91"/>
      <c r="G192" s="94"/>
    </row>
    <row r="193" spans="5:7" s="72" customFormat="1" x14ac:dyDescent="0.2">
      <c r="E193" s="91"/>
      <c r="G193" s="94"/>
    </row>
    <row r="194" spans="5:7" s="72" customFormat="1" x14ac:dyDescent="0.2">
      <c r="E194" s="91"/>
      <c r="G194" s="94"/>
    </row>
    <row r="195" spans="5:7" s="72" customFormat="1" x14ac:dyDescent="0.2">
      <c r="E195" s="91"/>
      <c r="G195" s="94"/>
    </row>
    <row r="196" spans="5:7" s="72" customFormat="1" x14ac:dyDescent="0.2">
      <c r="E196" s="91"/>
      <c r="G196" s="94"/>
    </row>
    <row r="197" spans="5:7" s="72" customFormat="1" x14ac:dyDescent="0.2">
      <c r="E197" s="91"/>
      <c r="G197" s="94"/>
    </row>
    <row r="198" spans="5:7" s="72" customFormat="1" x14ac:dyDescent="0.2">
      <c r="E198" s="91"/>
      <c r="G198" s="94"/>
    </row>
    <row r="199" spans="5:7" s="72" customFormat="1" x14ac:dyDescent="0.2">
      <c r="E199" s="91"/>
      <c r="G199" s="94"/>
    </row>
    <row r="200" spans="5:7" s="72" customFormat="1" x14ac:dyDescent="0.2">
      <c r="E200" s="91"/>
      <c r="G200" s="94"/>
    </row>
    <row r="201" spans="5:7" s="72" customFormat="1" x14ac:dyDescent="0.2">
      <c r="E201" s="91"/>
      <c r="G201" s="94"/>
    </row>
    <row r="202" spans="5:7" s="72" customFormat="1" x14ac:dyDescent="0.2">
      <c r="E202" s="91"/>
      <c r="G202" s="94"/>
    </row>
    <row r="203" spans="5:7" s="72" customFormat="1" x14ac:dyDescent="0.2">
      <c r="E203" s="91"/>
      <c r="G203" s="94"/>
    </row>
    <row r="204" spans="5:7" s="72" customFormat="1" x14ac:dyDescent="0.2">
      <c r="E204" s="91"/>
      <c r="G204" s="94"/>
    </row>
    <row r="205" spans="5:7" s="72" customFormat="1" x14ac:dyDescent="0.2">
      <c r="E205" s="91"/>
      <c r="G205" s="94"/>
    </row>
    <row r="206" spans="5:7" s="72" customFormat="1" x14ac:dyDescent="0.2">
      <c r="E206" s="91"/>
      <c r="G206" s="94"/>
    </row>
    <row r="207" spans="5:7" s="72" customFormat="1" x14ac:dyDescent="0.2">
      <c r="E207" s="91"/>
      <c r="G207" s="94"/>
    </row>
    <row r="208" spans="5:7" s="72" customFormat="1" x14ac:dyDescent="0.2">
      <c r="E208" s="91"/>
      <c r="G208" s="94"/>
    </row>
    <row r="209" spans="5:7" s="72" customFormat="1" x14ac:dyDescent="0.2">
      <c r="E209" s="91"/>
      <c r="G209" s="94"/>
    </row>
    <row r="210" spans="5:7" s="72" customFormat="1" x14ac:dyDescent="0.2">
      <c r="E210" s="91"/>
      <c r="G210" s="94"/>
    </row>
    <row r="211" spans="5:7" s="72" customFormat="1" x14ac:dyDescent="0.2">
      <c r="E211" s="91"/>
      <c r="G211" s="94"/>
    </row>
    <row r="212" spans="5:7" s="72" customFormat="1" x14ac:dyDescent="0.2">
      <c r="E212" s="91"/>
      <c r="G212" s="94"/>
    </row>
    <row r="213" spans="5:7" s="72" customFormat="1" x14ac:dyDescent="0.2">
      <c r="E213" s="91"/>
      <c r="G213" s="94"/>
    </row>
    <row r="214" spans="5:7" s="72" customFormat="1" x14ac:dyDescent="0.2">
      <c r="E214" s="91"/>
      <c r="G214" s="94"/>
    </row>
    <row r="215" spans="5:7" s="72" customFormat="1" x14ac:dyDescent="0.2">
      <c r="E215" s="91"/>
      <c r="G215" s="94"/>
    </row>
    <row r="216" spans="5:7" s="72" customFormat="1" x14ac:dyDescent="0.2">
      <c r="E216" s="91"/>
      <c r="G216" s="94"/>
    </row>
    <row r="217" spans="5:7" s="72" customFormat="1" x14ac:dyDescent="0.2">
      <c r="E217" s="91"/>
      <c r="G217" s="94"/>
    </row>
    <row r="218" spans="5:7" s="72" customFormat="1" x14ac:dyDescent="0.2">
      <c r="E218" s="91"/>
      <c r="G218" s="94"/>
    </row>
    <row r="219" spans="5:7" s="72" customFormat="1" x14ac:dyDescent="0.2">
      <c r="E219" s="91"/>
      <c r="G219" s="94"/>
    </row>
    <row r="220" spans="5:7" s="72" customFormat="1" x14ac:dyDescent="0.2">
      <c r="E220" s="91"/>
      <c r="G220" s="94"/>
    </row>
    <row r="221" spans="5:7" s="72" customFormat="1" x14ac:dyDescent="0.2">
      <c r="E221" s="91"/>
      <c r="G221" s="94"/>
    </row>
    <row r="222" spans="5:7" s="72" customFormat="1" x14ac:dyDescent="0.2">
      <c r="E222" s="91"/>
      <c r="G222" s="94"/>
    </row>
    <row r="223" spans="5:7" s="72" customFormat="1" x14ac:dyDescent="0.2">
      <c r="E223" s="91"/>
      <c r="G223" s="94"/>
    </row>
    <row r="224" spans="5:7" s="72" customFormat="1" x14ac:dyDescent="0.2">
      <c r="E224" s="91"/>
      <c r="G224" s="94"/>
    </row>
    <row r="225" spans="5:7" s="72" customFormat="1" x14ac:dyDescent="0.2">
      <c r="E225" s="91"/>
      <c r="G225" s="94"/>
    </row>
    <row r="226" spans="5:7" s="72" customFormat="1" x14ac:dyDescent="0.2">
      <c r="E226" s="91"/>
      <c r="G226" s="94"/>
    </row>
    <row r="227" spans="5:7" s="72" customFormat="1" x14ac:dyDescent="0.2">
      <c r="E227" s="91"/>
      <c r="G227" s="94"/>
    </row>
    <row r="228" spans="5:7" s="72" customFormat="1" x14ac:dyDescent="0.2">
      <c r="E228" s="91"/>
      <c r="G228" s="94"/>
    </row>
    <row r="229" spans="5:7" s="72" customFormat="1" x14ac:dyDescent="0.2">
      <c r="E229" s="91"/>
      <c r="G229" s="94"/>
    </row>
    <row r="230" spans="5:7" s="72" customFormat="1" x14ac:dyDescent="0.2">
      <c r="E230" s="91"/>
      <c r="G230" s="94"/>
    </row>
    <row r="231" spans="5:7" s="72" customFormat="1" x14ac:dyDescent="0.2">
      <c r="E231" s="91"/>
      <c r="G231" s="94"/>
    </row>
    <row r="232" spans="5:7" s="72" customFormat="1" x14ac:dyDescent="0.2">
      <c r="E232" s="91"/>
      <c r="G232" s="94"/>
    </row>
    <row r="233" spans="5:7" s="72" customFormat="1" x14ac:dyDescent="0.2">
      <c r="E233" s="91"/>
      <c r="G233" s="94"/>
    </row>
    <row r="234" spans="5:7" s="72" customFormat="1" x14ac:dyDescent="0.2">
      <c r="E234" s="91"/>
      <c r="G234" s="94"/>
    </row>
    <row r="235" spans="5:7" s="72" customFormat="1" x14ac:dyDescent="0.2">
      <c r="E235" s="91"/>
      <c r="G235" s="94"/>
    </row>
    <row r="236" spans="5:7" s="72" customFormat="1" x14ac:dyDescent="0.2">
      <c r="E236" s="91"/>
      <c r="G236" s="94"/>
    </row>
    <row r="237" spans="5:7" s="72" customFormat="1" x14ac:dyDescent="0.2">
      <c r="E237" s="91"/>
      <c r="G237" s="94"/>
    </row>
    <row r="238" spans="5:7" s="72" customFormat="1" x14ac:dyDescent="0.2">
      <c r="E238" s="91"/>
      <c r="G238" s="94"/>
    </row>
    <row r="239" spans="5:7" s="72" customFormat="1" x14ac:dyDescent="0.2">
      <c r="E239" s="91"/>
      <c r="G239" s="94"/>
    </row>
    <row r="240" spans="5:7" s="72" customFormat="1" x14ac:dyDescent="0.2">
      <c r="E240" s="91"/>
      <c r="G240" s="94"/>
    </row>
    <row r="241" spans="5:7" s="72" customFormat="1" x14ac:dyDescent="0.2">
      <c r="E241" s="91"/>
      <c r="G241" s="94"/>
    </row>
    <row r="242" spans="5:7" s="72" customFormat="1" x14ac:dyDescent="0.2">
      <c r="E242" s="91"/>
      <c r="G242" s="94"/>
    </row>
    <row r="243" spans="5:7" s="72" customFormat="1" x14ac:dyDescent="0.2">
      <c r="E243" s="91"/>
      <c r="G243" s="94"/>
    </row>
    <row r="244" spans="5:7" s="72" customFormat="1" x14ac:dyDescent="0.2">
      <c r="E244" s="91"/>
      <c r="G244" s="94"/>
    </row>
    <row r="245" spans="5:7" s="72" customFormat="1" x14ac:dyDescent="0.2">
      <c r="E245" s="91"/>
      <c r="G245" s="94"/>
    </row>
    <row r="246" spans="5:7" s="72" customFormat="1" x14ac:dyDescent="0.2">
      <c r="E246" s="91"/>
      <c r="G246" s="94"/>
    </row>
    <row r="247" spans="5:7" s="72" customFormat="1" x14ac:dyDescent="0.2">
      <c r="E247" s="91"/>
      <c r="G247" s="94"/>
    </row>
    <row r="248" spans="5:7" s="72" customFormat="1" x14ac:dyDescent="0.2">
      <c r="E248" s="91"/>
      <c r="G248" s="94"/>
    </row>
    <row r="249" spans="5:7" s="72" customFormat="1" x14ac:dyDescent="0.2">
      <c r="E249" s="91"/>
      <c r="G249" s="94"/>
    </row>
    <row r="250" spans="5:7" s="72" customFormat="1" x14ac:dyDescent="0.2">
      <c r="E250" s="91"/>
      <c r="G250" s="94"/>
    </row>
    <row r="251" spans="5:7" s="72" customFormat="1" x14ac:dyDescent="0.2">
      <c r="E251" s="91"/>
      <c r="G251" s="94"/>
    </row>
    <row r="252" spans="5:7" s="72" customFormat="1" x14ac:dyDescent="0.2">
      <c r="E252" s="91"/>
      <c r="G252" s="94"/>
    </row>
    <row r="253" spans="5:7" s="72" customFormat="1" x14ac:dyDescent="0.2">
      <c r="E253" s="91"/>
      <c r="G253" s="94"/>
    </row>
    <row r="254" spans="5:7" s="72" customFormat="1" x14ac:dyDescent="0.2">
      <c r="E254" s="91"/>
      <c r="G254" s="94"/>
    </row>
    <row r="255" spans="5:7" s="72" customFormat="1" x14ac:dyDescent="0.2">
      <c r="E255" s="91"/>
      <c r="G255" s="94"/>
    </row>
    <row r="256" spans="5:7" s="72" customFormat="1" x14ac:dyDescent="0.2">
      <c r="E256" s="91"/>
      <c r="G256" s="94"/>
    </row>
    <row r="257" spans="5:7" s="72" customFormat="1" x14ac:dyDescent="0.2">
      <c r="E257" s="91"/>
      <c r="G257" s="94"/>
    </row>
    <row r="258" spans="5:7" s="72" customFormat="1" x14ac:dyDescent="0.2">
      <c r="E258" s="91"/>
      <c r="G258" s="94"/>
    </row>
    <row r="259" spans="5:7" s="72" customFormat="1" x14ac:dyDescent="0.2">
      <c r="E259" s="91"/>
      <c r="G259" s="94"/>
    </row>
    <row r="260" spans="5:7" s="72" customFormat="1" x14ac:dyDescent="0.2">
      <c r="E260" s="91"/>
      <c r="G260" s="94"/>
    </row>
    <row r="261" spans="5:7" s="72" customFormat="1" x14ac:dyDescent="0.2">
      <c r="E261" s="91"/>
      <c r="G261" s="94"/>
    </row>
    <row r="262" spans="5:7" s="72" customFormat="1" x14ac:dyDescent="0.2">
      <c r="E262" s="91"/>
      <c r="G262" s="94"/>
    </row>
    <row r="263" spans="5:7" s="72" customFormat="1" x14ac:dyDescent="0.2">
      <c r="E263" s="91"/>
      <c r="G263" s="94"/>
    </row>
    <row r="264" spans="5:7" s="72" customFormat="1" x14ac:dyDescent="0.2">
      <c r="E264" s="91"/>
      <c r="G264" s="94"/>
    </row>
    <row r="265" spans="5:7" s="72" customFormat="1" x14ac:dyDescent="0.2">
      <c r="E265" s="91"/>
      <c r="G265" s="94"/>
    </row>
    <row r="266" spans="5:7" s="72" customFormat="1" x14ac:dyDescent="0.2">
      <c r="E266" s="91"/>
      <c r="G266" s="94"/>
    </row>
    <row r="267" spans="5:7" s="72" customFormat="1" x14ac:dyDescent="0.2">
      <c r="E267" s="91"/>
      <c r="G267" s="94"/>
    </row>
    <row r="268" spans="5:7" s="72" customFormat="1" x14ac:dyDescent="0.2">
      <c r="E268" s="91"/>
      <c r="G268" s="94"/>
    </row>
    <row r="269" spans="5:7" s="72" customFormat="1" x14ac:dyDescent="0.2">
      <c r="E269" s="91"/>
      <c r="G269" s="94"/>
    </row>
    <row r="270" spans="5:7" s="72" customFormat="1" x14ac:dyDescent="0.2">
      <c r="E270" s="91"/>
      <c r="G270" s="94"/>
    </row>
    <row r="271" spans="5:7" s="72" customFormat="1" x14ac:dyDescent="0.2">
      <c r="E271" s="91"/>
      <c r="G271" s="94"/>
    </row>
    <row r="272" spans="5:7" s="72" customFormat="1" x14ac:dyDescent="0.2">
      <c r="E272" s="91"/>
      <c r="G272" s="94"/>
    </row>
    <row r="273" spans="5:7" s="72" customFormat="1" x14ac:dyDescent="0.2">
      <c r="E273" s="91"/>
      <c r="G273" s="94"/>
    </row>
    <row r="274" spans="5:7" s="72" customFormat="1" x14ac:dyDescent="0.2">
      <c r="E274" s="91"/>
      <c r="G274" s="94"/>
    </row>
    <row r="275" spans="5:7" s="72" customFormat="1" x14ac:dyDescent="0.2">
      <c r="E275" s="91"/>
      <c r="G275" s="94"/>
    </row>
    <row r="276" spans="5:7" s="72" customFormat="1" x14ac:dyDescent="0.2">
      <c r="E276" s="91"/>
      <c r="G276" s="94"/>
    </row>
    <row r="277" spans="5:7" s="72" customFormat="1" x14ac:dyDescent="0.2">
      <c r="E277" s="91"/>
      <c r="G277" s="94"/>
    </row>
    <row r="278" spans="5:7" s="72" customFormat="1" x14ac:dyDescent="0.2">
      <c r="E278" s="91"/>
      <c r="G278" s="94"/>
    </row>
    <row r="279" spans="5:7" s="72" customFormat="1" x14ac:dyDescent="0.2">
      <c r="E279" s="91"/>
      <c r="G279" s="94"/>
    </row>
    <row r="280" spans="5:7" s="72" customFormat="1" x14ac:dyDescent="0.2">
      <c r="E280" s="91"/>
      <c r="G280" s="94"/>
    </row>
    <row r="281" spans="5:7" s="72" customFormat="1" x14ac:dyDescent="0.2">
      <c r="E281" s="91"/>
      <c r="G281" s="94"/>
    </row>
    <row r="282" spans="5:7" s="72" customFormat="1" x14ac:dyDescent="0.2">
      <c r="E282" s="91"/>
      <c r="G282" s="94"/>
    </row>
    <row r="283" spans="5:7" s="72" customFormat="1" x14ac:dyDescent="0.2">
      <c r="E283" s="91"/>
      <c r="G283" s="94"/>
    </row>
    <row r="284" spans="5:7" s="72" customFormat="1" x14ac:dyDescent="0.2">
      <c r="E284" s="91"/>
      <c r="G284" s="94"/>
    </row>
    <row r="285" spans="5:7" s="72" customFormat="1" x14ac:dyDescent="0.2">
      <c r="E285" s="91"/>
      <c r="G285" s="94"/>
    </row>
    <row r="286" spans="5:7" s="72" customFormat="1" x14ac:dyDescent="0.2">
      <c r="E286" s="91"/>
      <c r="G286" s="94"/>
    </row>
    <row r="287" spans="5:7" s="72" customFormat="1" x14ac:dyDescent="0.2">
      <c r="E287" s="91"/>
      <c r="G287" s="94"/>
    </row>
    <row r="288" spans="5:7" s="72" customFormat="1" x14ac:dyDescent="0.2">
      <c r="E288" s="91"/>
      <c r="G288" s="94"/>
    </row>
    <row r="289" spans="5:7" s="72" customFormat="1" x14ac:dyDescent="0.2">
      <c r="E289" s="91"/>
      <c r="G289" s="94"/>
    </row>
    <row r="290" spans="5:7" s="72" customFormat="1" x14ac:dyDescent="0.2">
      <c r="E290" s="91"/>
      <c r="G290" s="94"/>
    </row>
    <row r="291" spans="5:7" s="72" customFormat="1" x14ac:dyDescent="0.2">
      <c r="E291" s="91"/>
      <c r="G291" s="94"/>
    </row>
    <row r="292" spans="5:7" s="72" customFormat="1" x14ac:dyDescent="0.2">
      <c r="E292" s="91"/>
      <c r="G292" s="94"/>
    </row>
    <row r="293" spans="5:7" s="72" customFormat="1" x14ac:dyDescent="0.2">
      <c r="E293" s="91"/>
      <c r="G293" s="94"/>
    </row>
    <row r="294" spans="5:7" s="72" customFormat="1" x14ac:dyDescent="0.2">
      <c r="E294" s="91"/>
      <c r="G294" s="94"/>
    </row>
    <row r="295" spans="5:7" s="72" customFormat="1" x14ac:dyDescent="0.2">
      <c r="E295" s="91"/>
      <c r="G295" s="94"/>
    </row>
    <row r="296" spans="5:7" s="72" customFormat="1" x14ac:dyDescent="0.2">
      <c r="E296" s="91"/>
      <c r="G296" s="94"/>
    </row>
    <row r="297" spans="5:7" s="72" customFormat="1" x14ac:dyDescent="0.2">
      <c r="E297" s="91"/>
      <c r="G297" s="94"/>
    </row>
    <row r="298" spans="5:7" s="72" customFormat="1" x14ac:dyDescent="0.2">
      <c r="E298" s="91"/>
      <c r="G298" s="94"/>
    </row>
    <row r="299" spans="5:7" s="72" customFormat="1" x14ac:dyDescent="0.2">
      <c r="E299" s="91"/>
      <c r="G299" s="94"/>
    </row>
    <row r="300" spans="5:7" s="72" customFormat="1" x14ac:dyDescent="0.2">
      <c r="E300" s="91"/>
      <c r="G300" s="94"/>
    </row>
    <row r="301" spans="5:7" s="72" customFormat="1" x14ac:dyDescent="0.2">
      <c r="E301" s="91"/>
      <c r="G301" s="94"/>
    </row>
    <row r="302" spans="5:7" s="72" customFormat="1" x14ac:dyDescent="0.2">
      <c r="E302" s="91"/>
      <c r="G302" s="94"/>
    </row>
    <row r="303" spans="5:7" s="72" customFormat="1" x14ac:dyDescent="0.2">
      <c r="E303" s="91"/>
      <c r="G303" s="94"/>
    </row>
    <row r="304" spans="5:7" s="72" customFormat="1" x14ac:dyDescent="0.2">
      <c r="E304" s="91"/>
      <c r="G304" s="94"/>
    </row>
    <row r="305" spans="5:7" s="72" customFormat="1" x14ac:dyDescent="0.2">
      <c r="E305" s="91"/>
      <c r="G305" s="94"/>
    </row>
    <row r="306" spans="5:7" s="72" customFormat="1" x14ac:dyDescent="0.2">
      <c r="E306" s="91"/>
      <c r="G306" s="94"/>
    </row>
    <row r="307" spans="5:7" s="72" customFormat="1" x14ac:dyDescent="0.2">
      <c r="E307" s="91"/>
      <c r="G307" s="94"/>
    </row>
    <row r="308" spans="5:7" s="72" customFormat="1" x14ac:dyDescent="0.2">
      <c r="E308" s="91"/>
      <c r="G308" s="94"/>
    </row>
    <row r="309" spans="5:7" s="72" customFormat="1" x14ac:dyDescent="0.2">
      <c r="E309" s="91"/>
      <c r="G309" s="94"/>
    </row>
    <row r="310" spans="5:7" s="72" customFormat="1" x14ac:dyDescent="0.2">
      <c r="E310" s="91"/>
      <c r="G310" s="94"/>
    </row>
    <row r="311" spans="5:7" s="72" customFormat="1" x14ac:dyDescent="0.2">
      <c r="E311" s="91"/>
      <c r="G311" s="94"/>
    </row>
    <row r="312" spans="5:7" s="72" customFormat="1" x14ac:dyDescent="0.2">
      <c r="E312" s="91"/>
      <c r="G312" s="94"/>
    </row>
    <row r="313" spans="5:7" s="72" customFormat="1" x14ac:dyDescent="0.2">
      <c r="E313" s="91"/>
      <c r="G313" s="94"/>
    </row>
    <row r="314" spans="5:7" s="72" customFormat="1" x14ac:dyDescent="0.2">
      <c r="E314" s="91"/>
      <c r="G314" s="94"/>
    </row>
    <row r="315" spans="5:7" s="72" customFormat="1" x14ac:dyDescent="0.2">
      <c r="E315" s="91"/>
      <c r="G315" s="94"/>
    </row>
    <row r="316" spans="5:7" s="72" customFormat="1" x14ac:dyDescent="0.2">
      <c r="E316" s="91"/>
      <c r="G316" s="94"/>
    </row>
    <row r="317" spans="5:7" s="72" customFormat="1" x14ac:dyDescent="0.2">
      <c r="E317" s="91"/>
      <c r="G317" s="94"/>
    </row>
    <row r="318" spans="5:7" s="72" customFormat="1" x14ac:dyDescent="0.2">
      <c r="E318" s="91"/>
      <c r="G318" s="94"/>
    </row>
    <row r="319" spans="5:7" s="72" customFormat="1" x14ac:dyDescent="0.2">
      <c r="E319" s="91"/>
      <c r="G319" s="94"/>
    </row>
    <row r="320" spans="5:7" s="72" customFormat="1" x14ac:dyDescent="0.2">
      <c r="E320" s="91"/>
      <c r="G320" s="94"/>
    </row>
    <row r="321" spans="5:7" s="72" customFormat="1" x14ac:dyDescent="0.2">
      <c r="E321" s="91"/>
      <c r="G321" s="94"/>
    </row>
    <row r="322" spans="5:7" s="72" customFormat="1" x14ac:dyDescent="0.2">
      <c r="E322" s="91"/>
      <c r="G322" s="94"/>
    </row>
    <row r="323" spans="5:7" s="72" customFormat="1" x14ac:dyDescent="0.2">
      <c r="E323" s="91"/>
      <c r="G323" s="94"/>
    </row>
    <row r="324" spans="5:7" s="72" customFormat="1" x14ac:dyDescent="0.2">
      <c r="E324" s="91"/>
      <c r="G324" s="94"/>
    </row>
    <row r="325" spans="5:7" s="72" customFormat="1" x14ac:dyDescent="0.2">
      <c r="E325" s="91"/>
      <c r="G325" s="94"/>
    </row>
    <row r="326" spans="5:7" s="72" customFormat="1" x14ac:dyDescent="0.2">
      <c r="E326" s="91"/>
      <c r="G326" s="94"/>
    </row>
    <row r="327" spans="5:7" s="72" customFormat="1" x14ac:dyDescent="0.2">
      <c r="E327" s="91"/>
      <c r="G327" s="94"/>
    </row>
    <row r="328" spans="5:7" s="72" customFormat="1" x14ac:dyDescent="0.2">
      <c r="E328" s="91"/>
      <c r="G328" s="94"/>
    </row>
    <row r="329" spans="5:7" s="72" customFormat="1" x14ac:dyDescent="0.2">
      <c r="E329" s="91"/>
      <c r="G329" s="94"/>
    </row>
    <row r="330" spans="5:7" s="72" customFormat="1" x14ac:dyDescent="0.2">
      <c r="E330" s="91"/>
      <c r="G330" s="94"/>
    </row>
    <row r="331" spans="5:7" s="72" customFormat="1" x14ac:dyDescent="0.2">
      <c r="E331" s="91"/>
      <c r="G331" s="94"/>
    </row>
    <row r="332" spans="5:7" s="72" customFormat="1" x14ac:dyDescent="0.2">
      <c r="E332" s="91"/>
      <c r="G332" s="94"/>
    </row>
    <row r="333" spans="5:7" s="72" customFormat="1" x14ac:dyDescent="0.2">
      <c r="E333" s="91"/>
      <c r="G333" s="94"/>
    </row>
    <row r="334" spans="5:7" s="72" customFormat="1" x14ac:dyDescent="0.2">
      <c r="E334" s="91"/>
      <c r="G334" s="94"/>
    </row>
    <row r="335" spans="5:7" s="72" customFormat="1" x14ac:dyDescent="0.2">
      <c r="E335" s="91"/>
      <c r="G335" s="94"/>
    </row>
    <row r="336" spans="5:7" s="72" customFormat="1" x14ac:dyDescent="0.2">
      <c r="E336" s="91"/>
      <c r="G336" s="94"/>
    </row>
    <row r="337" spans="5:7" s="72" customFormat="1" x14ac:dyDescent="0.2">
      <c r="E337" s="91"/>
      <c r="G337" s="94"/>
    </row>
    <row r="338" spans="5:7" s="72" customFormat="1" x14ac:dyDescent="0.2">
      <c r="E338" s="91"/>
      <c r="G338" s="94"/>
    </row>
    <row r="339" spans="5:7" s="72" customFormat="1" x14ac:dyDescent="0.2">
      <c r="E339" s="91"/>
      <c r="G339" s="94"/>
    </row>
    <row r="340" spans="5:7" s="72" customFormat="1" x14ac:dyDescent="0.2">
      <c r="E340" s="91"/>
      <c r="G340" s="94"/>
    </row>
    <row r="341" spans="5:7" s="72" customFormat="1" x14ac:dyDescent="0.2">
      <c r="E341" s="91"/>
      <c r="G341" s="94"/>
    </row>
    <row r="342" spans="5:7" s="72" customFormat="1" x14ac:dyDescent="0.2">
      <c r="E342" s="91"/>
      <c r="G342" s="94"/>
    </row>
    <row r="343" spans="5:7" s="72" customFormat="1" x14ac:dyDescent="0.2">
      <c r="E343" s="91"/>
      <c r="G343" s="94"/>
    </row>
    <row r="344" spans="5:7" s="72" customFormat="1" x14ac:dyDescent="0.2">
      <c r="E344" s="91"/>
      <c r="G344" s="94"/>
    </row>
    <row r="345" spans="5:7" s="72" customFormat="1" x14ac:dyDescent="0.2">
      <c r="E345" s="91"/>
      <c r="G345" s="94"/>
    </row>
    <row r="346" spans="5:7" s="72" customFormat="1" x14ac:dyDescent="0.2">
      <c r="E346" s="91"/>
      <c r="G346" s="94"/>
    </row>
    <row r="347" spans="5:7" s="72" customFormat="1" x14ac:dyDescent="0.2">
      <c r="E347" s="91"/>
      <c r="G347" s="94"/>
    </row>
    <row r="348" spans="5:7" s="72" customFormat="1" x14ac:dyDescent="0.2">
      <c r="E348" s="91"/>
      <c r="G348" s="94"/>
    </row>
    <row r="349" spans="5:7" s="72" customFormat="1" x14ac:dyDescent="0.2">
      <c r="E349" s="91"/>
      <c r="G349" s="94"/>
    </row>
    <row r="350" spans="5:7" s="72" customFormat="1" x14ac:dyDescent="0.2">
      <c r="E350" s="91"/>
      <c r="G350" s="94"/>
    </row>
    <row r="351" spans="5:7" s="72" customFormat="1" x14ac:dyDescent="0.2">
      <c r="E351" s="91"/>
      <c r="G351" s="94"/>
    </row>
    <row r="352" spans="5:7" s="72" customFormat="1" x14ac:dyDescent="0.2">
      <c r="E352" s="91"/>
      <c r="G352" s="94"/>
    </row>
    <row r="353" spans="5:7" s="72" customFormat="1" x14ac:dyDescent="0.2">
      <c r="E353" s="91"/>
      <c r="G353" s="94"/>
    </row>
    <row r="354" spans="5:7" s="72" customFormat="1" x14ac:dyDescent="0.2">
      <c r="E354" s="91"/>
      <c r="G354" s="94"/>
    </row>
    <row r="355" spans="5:7" s="72" customFormat="1" x14ac:dyDescent="0.2">
      <c r="E355" s="91"/>
      <c r="G355" s="94"/>
    </row>
    <row r="356" spans="5:7" s="72" customFormat="1" x14ac:dyDescent="0.2">
      <c r="E356" s="91"/>
      <c r="G356" s="94"/>
    </row>
    <row r="357" spans="5:7" s="72" customFormat="1" x14ac:dyDescent="0.2">
      <c r="E357" s="91"/>
      <c r="G357" s="94"/>
    </row>
    <row r="358" spans="5:7" s="72" customFormat="1" x14ac:dyDescent="0.2">
      <c r="E358" s="91"/>
      <c r="G358" s="94"/>
    </row>
    <row r="359" spans="5:7" s="72" customFormat="1" x14ac:dyDescent="0.2">
      <c r="E359" s="91"/>
      <c r="G359" s="94"/>
    </row>
    <row r="360" spans="5:7" s="72" customFormat="1" x14ac:dyDescent="0.2">
      <c r="E360" s="91"/>
      <c r="G360" s="94"/>
    </row>
    <row r="361" spans="5:7" s="72" customFormat="1" x14ac:dyDescent="0.2">
      <c r="E361" s="91"/>
      <c r="G361" s="94"/>
    </row>
    <row r="362" spans="5:7" s="72" customFormat="1" x14ac:dyDescent="0.2">
      <c r="E362" s="91"/>
      <c r="G362" s="94"/>
    </row>
    <row r="363" spans="5:7" s="72" customFormat="1" x14ac:dyDescent="0.2">
      <c r="E363" s="91"/>
      <c r="G363" s="94"/>
    </row>
    <row r="364" spans="5:7" s="72" customFormat="1" x14ac:dyDescent="0.2">
      <c r="E364" s="91"/>
      <c r="G364" s="94"/>
    </row>
    <row r="365" spans="5:7" s="72" customFormat="1" x14ac:dyDescent="0.2">
      <c r="E365" s="91"/>
      <c r="G365" s="94"/>
    </row>
    <row r="366" spans="5:7" s="72" customFormat="1" x14ac:dyDescent="0.2">
      <c r="E366" s="91"/>
      <c r="G366" s="94"/>
    </row>
    <row r="367" spans="5:7" s="72" customFormat="1" x14ac:dyDescent="0.2">
      <c r="E367" s="91"/>
      <c r="G367" s="94"/>
    </row>
    <row r="368" spans="5:7" s="72" customFormat="1" x14ac:dyDescent="0.2">
      <c r="E368" s="91"/>
      <c r="G368" s="94"/>
    </row>
    <row r="369" spans="5:7" s="72" customFormat="1" x14ac:dyDescent="0.2">
      <c r="E369" s="91"/>
      <c r="G369" s="94"/>
    </row>
    <row r="370" spans="5:7" s="72" customFormat="1" x14ac:dyDescent="0.2">
      <c r="E370" s="91"/>
      <c r="G370" s="94"/>
    </row>
    <row r="371" spans="5:7" s="72" customFormat="1" x14ac:dyDescent="0.2">
      <c r="E371" s="91"/>
      <c r="G371" s="94"/>
    </row>
    <row r="372" spans="5:7" s="72" customFormat="1" x14ac:dyDescent="0.2">
      <c r="E372" s="91"/>
      <c r="G372" s="94"/>
    </row>
    <row r="373" spans="5:7" s="72" customFormat="1" x14ac:dyDescent="0.2">
      <c r="E373" s="91"/>
      <c r="G373" s="94"/>
    </row>
    <row r="374" spans="5:7" s="72" customFormat="1" x14ac:dyDescent="0.2">
      <c r="E374" s="91"/>
      <c r="G374" s="94"/>
    </row>
    <row r="375" spans="5:7" s="72" customFormat="1" x14ac:dyDescent="0.2">
      <c r="E375" s="91"/>
      <c r="G375" s="94"/>
    </row>
    <row r="376" spans="5:7" s="72" customFormat="1" x14ac:dyDescent="0.2">
      <c r="E376" s="91"/>
      <c r="G376" s="94"/>
    </row>
    <row r="377" spans="5:7" s="72" customFormat="1" x14ac:dyDescent="0.2">
      <c r="E377" s="91"/>
      <c r="G377" s="94"/>
    </row>
    <row r="378" spans="5:7" s="72" customFormat="1" x14ac:dyDescent="0.2">
      <c r="E378" s="91"/>
      <c r="G378" s="94"/>
    </row>
    <row r="379" spans="5:7" s="72" customFormat="1" x14ac:dyDescent="0.2">
      <c r="E379" s="91"/>
      <c r="G379" s="94"/>
    </row>
    <row r="380" spans="5:7" s="72" customFormat="1" x14ac:dyDescent="0.2">
      <c r="E380" s="91"/>
      <c r="G380" s="94"/>
    </row>
    <row r="381" spans="5:7" s="72" customFormat="1" x14ac:dyDescent="0.2">
      <c r="E381" s="91"/>
      <c r="G381" s="94"/>
    </row>
    <row r="382" spans="5:7" s="72" customFormat="1" x14ac:dyDescent="0.2">
      <c r="E382" s="91"/>
      <c r="G382" s="94"/>
    </row>
    <row r="383" spans="5:7" s="72" customFormat="1" x14ac:dyDescent="0.2">
      <c r="E383" s="91"/>
      <c r="G383" s="94"/>
    </row>
    <row r="384" spans="5:7" s="72" customFormat="1" x14ac:dyDescent="0.2">
      <c r="E384" s="91"/>
      <c r="G384" s="94"/>
    </row>
    <row r="385" spans="5:7" s="72" customFormat="1" x14ac:dyDescent="0.2">
      <c r="E385" s="91"/>
      <c r="G385" s="94"/>
    </row>
    <row r="386" spans="5:7" s="72" customFormat="1" x14ac:dyDescent="0.2">
      <c r="E386" s="91"/>
      <c r="G386" s="94"/>
    </row>
    <row r="387" spans="5:7" s="72" customFormat="1" x14ac:dyDescent="0.2">
      <c r="E387" s="91"/>
      <c r="G387" s="94"/>
    </row>
    <row r="388" spans="5:7" s="72" customFormat="1" x14ac:dyDescent="0.2">
      <c r="E388" s="91"/>
      <c r="G388" s="94"/>
    </row>
    <row r="389" spans="5:7" s="72" customFormat="1" x14ac:dyDescent="0.2">
      <c r="E389" s="91"/>
      <c r="G389" s="94"/>
    </row>
    <row r="390" spans="5:7" s="72" customFormat="1" x14ac:dyDescent="0.2">
      <c r="E390" s="91"/>
      <c r="G390" s="94"/>
    </row>
    <row r="391" spans="5:7" s="72" customFormat="1" x14ac:dyDescent="0.2">
      <c r="E391" s="91"/>
      <c r="G391" s="94"/>
    </row>
    <row r="392" spans="5:7" s="72" customFormat="1" x14ac:dyDescent="0.2">
      <c r="E392" s="91"/>
      <c r="G392" s="94"/>
    </row>
    <row r="393" spans="5:7" s="72" customFormat="1" x14ac:dyDescent="0.2">
      <c r="E393" s="91"/>
      <c r="G393" s="94"/>
    </row>
    <row r="394" spans="5:7" s="72" customFormat="1" x14ac:dyDescent="0.2">
      <c r="E394" s="91"/>
      <c r="G394" s="94"/>
    </row>
    <row r="395" spans="5:7" s="72" customFormat="1" x14ac:dyDescent="0.2">
      <c r="E395" s="91"/>
      <c r="G395" s="94"/>
    </row>
    <row r="396" spans="5:7" s="72" customFormat="1" x14ac:dyDescent="0.2">
      <c r="E396" s="91"/>
      <c r="G396" s="94"/>
    </row>
    <row r="397" spans="5:7" s="72" customFormat="1" x14ac:dyDescent="0.2">
      <c r="E397" s="91"/>
      <c r="G397" s="94"/>
    </row>
    <row r="398" spans="5:7" s="72" customFormat="1" x14ac:dyDescent="0.2">
      <c r="E398" s="91"/>
      <c r="G398" s="94"/>
    </row>
    <row r="399" spans="5:7" s="72" customFormat="1" x14ac:dyDescent="0.2">
      <c r="E399" s="91"/>
      <c r="G399" s="94"/>
    </row>
    <row r="400" spans="5:7" s="72" customFormat="1" x14ac:dyDescent="0.2">
      <c r="E400" s="91"/>
      <c r="G400" s="94"/>
    </row>
    <row r="401" spans="5:7" s="72" customFormat="1" x14ac:dyDescent="0.2">
      <c r="E401" s="91"/>
      <c r="G401" s="94"/>
    </row>
    <row r="402" spans="5:7" s="72" customFormat="1" x14ac:dyDescent="0.2">
      <c r="E402" s="91"/>
      <c r="G402" s="94"/>
    </row>
    <row r="403" spans="5:7" s="72" customFormat="1" x14ac:dyDescent="0.2">
      <c r="E403" s="91"/>
      <c r="G403" s="94"/>
    </row>
    <row r="404" spans="5:7" s="72" customFormat="1" x14ac:dyDescent="0.2">
      <c r="E404" s="91"/>
      <c r="G404" s="94"/>
    </row>
    <row r="405" spans="5:7" s="72" customFormat="1" x14ac:dyDescent="0.2">
      <c r="E405" s="91"/>
      <c r="G405" s="94"/>
    </row>
    <row r="406" spans="5:7" s="72" customFormat="1" x14ac:dyDescent="0.2">
      <c r="E406" s="91"/>
      <c r="G406" s="94"/>
    </row>
    <row r="407" spans="5:7" s="72" customFormat="1" x14ac:dyDescent="0.2">
      <c r="E407" s="91"/>
      <c r="G407" s="94"/>
    </row>
    <row r="408" spans="5:7" s="72" customFormat="1" x14ac:dyDescent="0.2">
      <c r="E408" s="91"/>
      <c r="G408" s="94"/>
    </row>
    <row r="409" spans="5:7" s="72" customFormat="1" x14ac:dyDescent="0.2">
      <c r="E409" s="91"/>
      <c r="G409" s="94"/>
    </row>
    <row r="410" spans="5:7" s="72" customFormat="1" x14ac:dyDescent="0.2">
      <c r="E410" s="91"/>
      <c r="G410" s="94"/>
    </row>
    <row r="411" spans="5:7" s="72" customFormat="1" x14ac:dyDescent="0.2">
      <c r="E411" s="91"/>
      <c r="G411" s="94"/>
    </row>
    <row r="412" spans="5:7" s="72" customFormat="1" x14ac:dyDescent="0.2">
      <c r="E412" s="91"/>
      <c r="G412" s="94"/>
    </row>
    <row r="413" spans="5:7" s="72" customFormat="1" x14ac:dyDescent="0.2">
      <c r="E413" s="91"/>
      <c r="G413" s="94"/>
    </row>
    <row r="414" spans="5:7" s="72" customFormat="1" x14ac:dyDescent="0.2">
      <c r="E414" s="91"/>
      <c r="G414" s="94"/>
    </row>
    <row r="415" spans="5:7" s="72" customFormat="1" x14ac:dyDescent="0.2">
      <c r="E415" s="91"/>
      <c r="G415" s="94"/>
    </row>
    <row r="416" spans="5:7" s="72" customFormat="1" x14ac:dyDescent="0.2">
      <c r="E416" s="91"/>
      <c r="G416" s="94"/>
    </row>
    <row r="417" spans="5:7" s="72" customFormat="1" x14ac:dyDescent="0.2">
      <c r="E417" s="91"/>
      <c r="G417" s="94"/>
    </row>
    <row r="418" spans="5:7" s="72" customFormat="1" x14ac:dyDescent="0.2">
      <c r="E418" s="91"/>
      <c r="G418" s="94"/>
    </row>
    <row r="419" spans="5:7" s="72" customFormat="1" x14ac:dyDescent="0.2">
      <c r="E419" s="91"/>
      <c r="G419" s="94"/>
    </row>
    <row r="420" spans="5:7" s="72" customFormat="1" x14ac:dyDescent="0.2">
      <c r="E420" s="91"/>
      <c r="G420" s="94"/>
    </row>
    <row r="421" spans="5:7" s="72" customFormat="1" x14ac:dyDescent="0.2">
      <c r="E421" s="91"/>
      <c r="G421" s="94"/>
    </row>
    <row r="422" spans="5:7" s="72" customFormat="1" x14ac:dyDescent="0.2">
      <c r="E422" s="91"/>
      <c r="G422" s="94"/>
    </row>
    <row r="423" spans="5:7" s="72" customFormat="1" x14ac:dyDescent="0.2">
      <c r="E423" s="91"/>
      <c r="G423" s="94"/>
    </row>
    <row r="424" spans="5:7" s="72" customFormat="1" x14ac:dyDescent="0.2">
      <c r="E424" s="91"/>
      <c r="G424" s="94"/>
    </row>
    <row r="425" spans="5:7" s="72" customFormat="1" x14ac:dyDescent="0.2">
      <c r="E425" s="91"/>
      <c r="G425" s="94"/>
    </row>
    <row r="426" spans="5:7" s="72" customFormat="1" x14ac:dyDescent="0.2">
      <c r="E426" s="91"/>
      <c r="G426" s="94"/>
    </row>
    <row r="427" spans="5:7" s="72" customFormat="1" x14ac:dyDescent="0.2">
      <c r="E427" s="91"/>
      <c r="G427" s="94"/>
    </row>
    <row r="428" spans="5:7" s="72" customFormat="1" x14ac:dyDescent="0.2">
      <c r="E428" s="91"/>
      <c r="G428" s="94"/>
    </row>
    <row r="429" spans="5:7" s="72" customFormat="1" x14ac:dyDescent="0.2">
      <c r="E429" s="91"/>
      <c r="G429" s="94"/>
    </row>
    <row r="430" spans="5:7" s="72" customFormat="1" x14ac:dyDescent="0.2">
      <c r="E430" s="91"/>
      <c r="G430" s="94"/>
    </row>
    <row r="431" spans="5:7" s="72" customFormat="1" x14ac:dyDescent="0.2">
      <c r="E431" s="91"/>
      <c r="G431" s="94"/>
    </row>
    <row r="432" spans="5:7" s="72" customFormat="1" x14ac:dyDescent="0.2">
      <c r="E432" s="91"/>
      <c r="G432" s="94"/>
    </row>
    <row r="433" spans="5:7" s="72" customFormat="1" x14ac:dyDescent="0.2">
      <c r="E433" s="91"/>
      <c r="G433" s="94"/>
    </row>
    <row r="434" spans="5:7" s="72" customFormat="1" x14ac:dyDescent="0.2">
      <c r="E434" s="91"/>
      <c r="G434" s="94"/>
    </row>
    <row r="435" spans="5:7" s="72" customFormat="1" x14ac:dyDescent="0.2">
      <c r="E435" s="91"/>
      <c r="G435" s="94"/>
    </row>
    <row r="436" spans="5:7" s="72" customFormat="1" x14ac:dyDescent="0.2">
      <c r="E436" s="91"/>
      <c r="G436" s="94"/>
    </row>
    <row r="437" spans="5:7" s="72" customFormat="1" x14ac:dyDescent="0.2">
      <c r="E437" s="91"/>
      <c r="G437" s="94"/>
    </row>
    <row r="438" spans="5:7" s="72" customFormat="1" x14ac:dyDescent="0.2">
      <c r="E438" s="91"/>
      <c r="G438" s="94"/>
    </row>
    <row r="439" spans="5:7" s="72" customFormat="1" x14ac:dyDescent="0.2">
      <c r="E439" s="91"/>
      <c r="G439" s="94"/>
    </row>
    <row r="440" spans="5:7" s="72" customFormat="1" x14ac:dyDescent="0.2">
      <c r="E440" s="91"/>
      <c r="G440" s="94"/>
    </row>
    <row r="441" spans="5:7" s="72" customFormat="1" x14ac:dyDescent="0.2">
      <c r="E441" s="91"/>
      <c r="G441" s="94"/>
    </row>
    <row r="442" spans="5:7" s="72" customFormat="1" x14ac:dyDescent="0.2">
      <c r="E442" s="91"/>
      <c r="G442" s="94"/>
    </row>
    <row r="443" spans="5:7" s="72" customFormat="1" x14ac:dyDescent="0.2">
      <c r="E443" s="91"/>
      <c r="G443" s="94"/>
    </row>
    <row r="444" spans="5:7" s="72" customFormat="1" x14ac:dyDescent="0.2">
      <c r="E444" s="91"/>
      <c r="G444" s="94"/>
    </row>
    <row r="445" spans="5:7" s="72" customFormat="1" x14ac:dyDescent="0.2">
      <c r="E445" s="91"/>
      <c r="G445" s="94"/>
    </row>
    <row r="446" spans="5:7" s="72" customFormat="1" x14ac:dyDescent="0.2">
      <c r="E446" s="91"/>
      <c r="G446" s="94"/>
    </row>
    <row r="447" spans="5:7" s="72" customFormat="1" x14ac:dyDescent="0.2">
      <c r="E447" s="91"/>
      <c r="G447" s="94"/>
    </row>
    <row r="448" spans="5:7" s="72" customFormat="1" x14ac:dyDescent="0.2">
      <c r="E448" s="91"/>
      <c r="G448" s="94"/>
    </row>
    <row r="449" spans="5:7" s="72" customFormat="1" x14ac:dyDescent="0.2">
      <c r="E449" s="91"/>
      <c r="G449" s="94"/>
    </row>
    <row r="450" spans="5:7" s="72" customFormat="1" x14ac:dyDescent="0.2">
      <c r="E450" s="91"/>
      <c r="G450" s="94"/>
    </row>
    <row r="451" spans="5:7" s="72" customFormat="1" x14ac:dyDescent="0.2">
      <c r="E451" s="91"/>
      <c r="G451" s="94"/>
    </row>
    <row r="452" spans="5:7" s="72" customFormat="1" x14ac:dyDescent="0.2">
      <c r="E452" s="91"/>
      <c r="G452" s="94"/>
    </row>
    <row r="453" spans="5:7" s="72" customFormat="1" x14ac:dyDescent="0.2">
      <c r="E453" s="91"/>
      <c r="G453" s="94"/>
    </row>
    <row r="454" spans="5:7" s="72" customFormat="1" x14ac:dyDescent="0.2">
      <c r="E454" s="91"/>
      <c r="G454" s="94"/>
    </row>
    <row r="455" spans="5:7" s="72" customFormat="1" x14ac:dyDescent="0.2">
      <c r="E455" s="91"/>
      <c r="G455" s="94"/>
    </row>
    <row r="456" spans="5:7" s="72" customFormat="1" x14ac:dyDescent="0.2">
      <c r="E456" s="91"/>
      <c r="G456" s="94"/>
    </row>
    <row r="457" spans="5:7" s="72" customFormat="1" x14ac:dyDescent="0.2">
      <c r="E457" s="91"/>
      <c r="G457" s="94"/>
    </row>
    <row r="458" spans="5:7" s="72" customFormat="1" x14ac:dyDescent="0.2">
      <c r="E458" s="91"/>
      <c r="G458" s="94"/>
    </row>
    <row r="459" spans="5:7" s="72" customFormat="1" x14ac:dyDescent="0.2">
      <c r="E459" s="91"/>
      <c r="G459" s="94"/>
    </row>
    <row r="460" spans="5:7" s="72" customFormat="1" x14ac:dyDescent="0.2">
      <c r="E460" s="91"/>
      <c r="G460" s="94"/>
    </row>
    <row r="461" spans="5:7" s="72" customFormat="1" x14ac:dyDescent="0.2">
      <c r="E461" s="91"/>
      <c r="G461" s="94"/>
    </row>
    <row r="462" spans="5:7" s="72" customFormat="1" x14ac:dyDescent="0.2">
      <c r="E462" s="91"/>
      <c r="G462" s="94"/>
    </row>
    <row r="463" spans="5:7" s="72" customFormat="1" x14ac:dyDescent="0.2">
      <c r="E463" s="91"/>
      <c r="G463" s="94"/>
    </row>
    <row r="464" spans="5:7" s="72" customFormat="1" x14ac:dyDescent="0.2">
      <c r="E464" s="91"/>
      <c r="G464" s="94"/>
    </row>
    <row r="465" spans="5:7" s="72" customFormat="1" x14ac:dyDescent="0.2">
      <c r="E465" s="91"/>
      <c r="G465" s="94"/>
    </row>
    <row r="466" spans="5:7" s="72" customFormat="1" x14ac:dyDescent="0.2">
      <c r="E466" s="91"/>
      <c r="G466" s="94"/>
    </row>
    <row r="467" spans="5:7" s="72" customFormat="1" x14ac:dyDescent="0.2">
      <c r="E467" s="91"/>
      <c r="G467" s="94"/>
    </row>
    <row r="468" spans="5:7" s="72" customFormat="1" x14ac:dyDescent="0.2">
      <c r="E468" s="91"/>
      <c r="G468" s="94"/>
    </row>
    <row r="469" spans="5:7" s="72" customFormat="1" x14ac:dyDescent="0.2">
      <c r="E469" s="91"/>
      <c r="G469" s="94"/>
    </row>
    <row r="470" spans="5:7" s="72" customFormat="1" x14ac:dyDescent="0.2">
      <c r="E470" s="91"/>
      <c r="G470" s="94"/>
    </row>
    <row r="471" spans="5:7" s="72" customFormat="1" x14ac:dyDescent="0.2">
      <c r="E471" s="91"/>
      <c r="G471" s="94"/>
    </row>
    <row r="472" spans="5:7" s="72" customFormat="1" x14ac:dyDescent="0.2">
      <c r="E472" s="91"/>
      <c r="G472" s="94"/>
    </row>
    <row r="473" spans="5:7" s="72" customFormat="1" x14ac:dyDescent="0.2">
      <c r="E473" s="91"/>
      <c r="G473" s="94"/>
    </row>
    <row r="474" spans="5:7" s="72" customFormat="1" x14ac:dyDescent="0.2">
      <c r="E474" s="91"/>
      <c r="G474" s="94"/>
    </row>
    <row r="475" spans="5:7" s="72" customFormat="1" x14ac:dyDescent="0.2">
      <c r="E475" s="91"/>
      <c r="G475" s="94"/>
    </row>
    <row r="476" spans="5:7" s="72" customFormat="1" x14ac:dyDescent="0.2">
      <c r="E476" s="91"/>
      <c r="G476" s="94"/>
    </row>
    <row r="477" spans="5:7" s="72" customFormat="1" x14ac:dyDescent="0.2">
      <c r="E477" s="91"/>
      <c r="G477" s="94"/>
    </row>
    <row r="478" spans="5:7" s="72" customFormat="1" x14ac:dyDescent="0.2">
      <c r="E478" s="91"/>
      <c r="G478" s="94"/>
    </row>
    <row r="479" spans="5:7" s="72" customFormat="1" x14ac:dyDescent="0.2">
      <c r="E479" s="91"/>
      <c r="G479" s="94"/>
    </row>
    <row r="480" spans="5:7" s="72" customFormat="1" x14ac:dyDescent="0.2">
      <c r="E480" s="91"/>
      <c r="G480" s="94"/>
    </row>
    <row r="481" spans="5:7" s="72" customFormat="1" x14ac:dyDescent="0.2">
      <c r="E481" s="91"/>
      <c r="G481" s="94"/>
    </row>
    <row r="482" spans="5:7" s="72" customFormat="1" x14ac:dyDescent="0.2">
      <c r="E482" s="91"/>
      <c r="G482" s="94"/>
    </row>
    <row r="483" spans="5:7" s="72" customFormat="1" x14ac:dyDescent="0.2">
      <c r="E483" s="91"/>
      <c r="G483" s="94"/>
    </row>
    <row r="484" spans="5:7" s="72" customFormat="1" x14ac:dyDescent="0.2">
      <c r="E484" s="91"/>
      <c r="G484" s="94"/>
    </row>
    <row r="485" spans="5:7" s="72" customFormat="1" x14ac:dyDescent="0.2">
      <c r="E485" s="91"/>
      <c r="G485" s="94"/>
    </row>
    <row r="486" spans="5:7" s="72" customFormat="1" x14ac:dyDescent="0.2">
      <c r="E486" s="91"/>
      <c r="G486" s="94"/>
    </row>
    <row r="487" spans="5:7" s="72" customFormat="1" x14ac:dyDescent="0.2">
      <c r="E487" s="91"/>
      <c r="G487" s="94"/>
    </row>
    <row r="488" spans="5:7" s="72" customFormat="1" x14ac:dyDescent="0.2">
      <c r="E488" s="91"/>
      <c r="G488" s="94"/>
    </row>
    <row r="489" spans="5:7" s="72" customFormat="1" x14ac:dyDescent="0.2">
      <c r="E489" s="91"/>
      <c r="G489" s="94"/>
    </row>
    <row r="490" spans="5:7" s="72" customFormat="1" x14ac:dyDescent="0.2">
      <c r="E490" s="91"/>
      <c r="G490" s="94"/>
    </row>
    <row r="491" spans="5:7" s="72" customFormat="1" x14ac:dyDescent="0.2">
      <c r="E491" s="91"/>
      <c r="G491" s="94"/>
    </row>
    <row r="492" spans="5:7" s="72" customFormat="1" x14ac:dyDescent="0.2">
      <c r="E492" s="91"/>
      <c r="G492" s="94"/>
    </row>
    <row r="493" spans="5:7" s="72" customFormat="1" x14ac:dyDescent="0.2">
      <c r="E493" s="91"/>
      <c r="G493" s="94"/>
    </row>
    <row r="494" spans="5:7" s="72" customFormat="1" x14ac:dyDescent="0.2">
      <c r="E494" s="91"/>
      <c r="G494" s="94"/>
    </row>
    <row r="495" spans="5:7" s="72" customFormat="1" x14ac:dyDescent="0.2">
      <c r="E495" s="91"/>
      <c r="G495" s="94"/>
    </row>
    <row r="496" spans="5:7" s="72" customFormat="1" x14ac:dyDescent="0.2">
      <c r="E496" s="91"/>
      <c r="G496" s="94"/>
    </row>
    <row r="497" spans="5:7" s="72" customFormat="1" x14ac:dyDescent="0.2">
      <c r="E497" s="91"/>
      <c r="G497" s="94"/>
    </row>
    <row r="498" spans="5:7" s="72" customFormat="1" x14ac:dyDescent="0.2">
      <c r="E498" s="91"/>
      <c r="G498" s="94"/>
    </row>
    <row r="499" spans="5:7" s="72" customFormat="1" x14ac:dyDescent="0.2">
      <c r="E499" s="91"/>
      <c r="G499" s="94"/>
    </row>
    <row r="500" spans="5:7" s="72" customFormat="1" x14ac:dyDescent="0.2">
      <c r="E500" s="91"/>
      <c r="G500" s="94"/>
    </row>
    <row r="501" spans="5:7" s="72" customFormat="1" x14ac:dyDescent="0.2">
      <c r="E501" s="91"/>
      <c r="G501" s="94"/>
    </row>
    <row r="502" spans="5:7" s="72" customFormat="1" x14ac:dyDescent="0.2">
      <c r="E502" s="91"/>
      <c r="G502" s="94"/>
    </row>
    <row r="503" spans="5:7" s="72" customFormat="1" x14ac:dyDescent="0.2">
      <c r="E503" s="91"/>
      <c r="G503" s="94"/>
    </row>
    <row r="504" spans="5:7" s="72" customFormat="1" x14ac:dyDescent="0.2">
      <c r="E504" s="91"/>
      <c r="G504" s="94"/>
    </row>
    <row r="505" spans="5:7" s="72" customFormat="1" x14ac:dyDescent="0.2">
      <c r="E505" s="91"/>
      <c r="G505" s="94"/>
    </row>
    <row r="506" spans="5:7" s="72" customFormat="1" x14ac:dyDescent="0.2">
      <c r="E506" s="91"/>
      <c r="G506" s="94"/>
    </row>
    <row r="507" spans="5:7" s="72" customFormat="1" x14ac:dyDescent="0.2">
      <c r="E507" s="91"/>
      <c r="G507" s="94"/>
    </row>
    <row r="508" spans="5:7" s="72" customFormat="1" x14ac:dyDescent="0.2">
      <c r="E508" s="91"/>
      <c r="G508" s="94"/>
    </row>
    <row r="509" spans="5:7" s="72" customFormat="1" x14ac:dyDescent="0.2">
      <c r="E509" s="91"/>
      <c r="G509" s="94"/>
    </row>
    <row r="510" spans="5:7" s="72" customFormat="1" x14ac:dyDescent="0.2">
      <c r="E510" s="91"/>
      <c r="G510" s="94"/>
    </row>
    <row r="511" spans="5:7" s="72" customFormat="1" x14ac:dyDescent="0.2">
      <c r="E511" s="91"/>
      <c r="G511" s="94"/>
    </row>
    <row r="512" spans="5:7" s="72" customFormat="1" x14ac:dyDescent="0.2">
      <c r="E512" s="91"/>
      <c r="G512" s="94"/>
    </row>
    <row r="513" spans="5:7" s="72" customFormat="1" x14ac:dyDescent="0.2">
      <c r="E513" s="91"/>
      <c r="G513" s="94"/>
    </row>
    <row r="514" spans="5:7" s="72" customFormat="1" x14ac:dyDescent="0.2">
      <c r="E514" s="91"/>
      <c r="G514" s="94"/>
    </row>
    <row r="515" spans="5:7" s="72" customFormat="1" x14ac:dyDescent="0.2">
      <c r="E515" s="91"/>
      <c r="G515" s="94"/>
    </row>
    <row r="516" spans="5:7" s="72" customFormat="1" x14ac:dyDescent="0.2">
      <c r="E516" s="91"/>
      <c r="G516" s="94"/>
    </row>
    <row r="517" spans="5:7" s="72" customFormat="1" x14ac:dyDescent="0.2">
      <c r="E517" s="91"/>
      <c r="G517" s="94"/>
    </row>
    <row r="518" spans="5:7" s="72" customFormat="1" x14ac:dyDescent="0.2">
      <c r="E518" s="91"/>
      <c r="G518" s="94"/>
    </row>
    <row r="519" spans="5:7" s="72" customFormat="1" x14ac:dyDescent="0.2">
      <c r="E519" s="91"/>
      <c r="G519" s="94"/>
    </row>
    <row r="520" spans="5:7" s="72" customFormat="1" x14ac:dyDescent="0.2">
      <c r="E520" s="91"/>
      <c r="G520" s="94"/>
    </row>
    <row r="521" spans="5:7" s="72" customFormat="1" x14ac:dyDescent="0.2">
      <c r="E521" s="91"/>
      <c r="G521" s="94"/>
    </row>
    <row r="522" spans="5:7" s="72" customFormat="1" x14ac:dyDescent="0.2">
      <c r="E522" s="91"/>
      <c r="G522" s="94"/>
    </row>
    <row r="523" spans="5:7" s="72" customFormat="1" x14ac:dyDescent="0.2">
      <c r="E523" s="91"/>
      <c r="G523" s="94"/>
    </row>
    <row r="524" spans="5:7" s="72" customFormat="1" x14ac:dyDescent="0.2">
      <c r="E524" s="91"/>
      <c r="G524" s="94"/>
    </row>
    <row r="525" spans="5:7" s="72" customFormat="1" x14ac:dyDescent="0.2">
      <c r="E525" s="91"/>
      <c r="G525" s="94"/>
    </row>
    <row r="526" spans="5:7" s="72" customFormat="1" x14ac:dyDescent="0.2">
      <c r="E526" s="91"/>
      <c r="G526" s="94"/>
    </row>
    <row r="527" spans="5:7" s="72" customFormat="1" x14ac:dyDescent="0.2">
      <c r="E527" s="91"/>
      <c r="G527" s="94"/>
    </row>
    <row r="528" spans="5:7" s="72" customFormat="1" x14ac:dyDescent="0.2">
      <c r="E528" s="91"/>
      <c r="G528" s="94"/>
    </row>
    <row r="529" spans="5:7" s="72" customFormat="1" x14ac:dyDescent="0.2">
      <c r="E529" s="91"/>
      <c r="G529" s="94"/>
    </row>
    <row r="530" spans="5:7" s="72" customFormat="1" x14ac:dyDescent="0.2">
      <c r="E530" s="91"/>
      <c r="G530" s="94"/>
    </row>
    <row r="531" spans="5:7" s="72" customFormat="1" x14ac:dyDescent="0.2">
      <c r="E531" s="91"/>
      <c r="G531" s="94"/>
    </row>
    <row r="532" spans="5:7" s="72" customFormat="1" x14ac:dyDescent="0.2">
      <c r="E532" s="91"/>
      <c r="G532" s="94"/>
    </row>
    <row r="533" spans="5:7" s="72" customFormat="1" x14ac:dyDescent="0.2">
      <c r="E533" s="91"/>
      <c r="G533" s="94"/>
    </row>
    <row r="534" spans="5:7" s="72" customFormat="1" x14ac:dyDescent="0.2">
      <c r="E534" s="91"/>
      <c r="G534" s="94"/>
    </row>
    <row r="535" spans="5:7" s="72" customFormat="1" x14ac:dyDescent="0.2">
      <c r="E535" s="91"/>
      <c r="G535" s="94"/>
    </row>
    <row r="536" spans="5:7" s="72" customFormat="1" x14ac:dyDescent="0.2">
      <c r="E536" s="91"/>
      <c r="G536" s="94"/>
    </row>
    <row r="537" spans="5:7" s="72" customFormat="1" x14ac:dyDescent="0.2">
      <c r="E537" s="91"/>
      <c r="G537" s="94"/>
    </row>
    <row r="538" spans="5:7" s="72" customFormat="1" x14ac:dyDescent="0.2">
      <c r="E538" s="91"/>
      <c r="G538" s="94"/>
    </row>
    <row r="539" spans="5:7" s="72" customFormat="1" x14ac:dyDescent="0.2">
      <c r="E539" s="91"/>
      <c r="G539" s="94"/>
    </row>
    <row r="540" spans="5:7" s="72" customFormat="1" x14ac:dyDescent="0.2">
      <c r="E540" s="91"/>
      <c r="G540" s="94"/>
    </row>
    <row r="541" spans="5:7" s="72" customFormat="1" x14ac:dyDescent="0.2">
      <c r="E541" s="91"/>
      <c r="G541" s="94"/>
    </row>
    <row r="542" spans="5:7" s="72" customFormat="1" x14ac:dyDescent="0.2">
      <c r="E542" s="91"/>
      <c r="G542" s="94"/>
    </row>
    <row r="543" spans="5:7" s="72" customFormat="1" x14ac:dyDescent="0.2">
      <c r="E543" s="91"/>
      <c r="G543" s="94"/>
    </row>
    <row r="544" spans="5:7" s="72" customFormat="1" x14ac:dyDescent="0.2">
      <c r="E544" s="91"/>
      <c r="G544" s="94"/>
    </row>
    <row r="545" spans="5:7" s="72" customFormat="1" x14ac:dyDescent="0.2">
      <c r="E545" s="91"/>
      <c r="G545" s="94"/>
    </row>
    <row r="546" spans="5:7" s="72" customFormat="1" x14ac:dyDescent="0.2">
      <c r="E546" s="91"/>
      <c r="G546" s="94"/>
    </row>
    <row r="547" spans="5:7" s="72" customFormat="1" x14ac:dyDescent="0.2">
      <c r="E547" s="91"/>
      <c r="G547" s="94"/>
    </row>
    <row r="548" spans="5:7" s="72" customFormat="1" x14ac:dyDescent="0.2">
      <c r="E548" s="91"/>
      <c r="G548" s="94"/>
    </row>
    <row r="549" spans="5:7" s="72" customFormat="1" x14ac:dyDescent="0.2">
      <c r="E549" s="91"/>
      <c r="G549" s="94"/>
    </row>
    <row r="550" spans="5:7" s="72" customFormat="1" x14ac:dyDescent="0.2">
      <c r="E550" s="91"/>
      <c r="G550" s="94"/>
    </row>
    <row r="551" spans="5:7" s="72" customFormat="1" x14ac:dyDescent="0.2">
      <c r="E551" s="91"/>
      <c r="G551" s="94"/>
    </row>
    <row r="552" spans="5:7" s="72" customFormat="1" x14ac:dyDescent="0.2">
      <c r="E552" s="91"/>
      <c r="G552" s="94"/>
    </row>
    <row r="553" spans="5:7" s="72" customFormat="1" x14ac:dyDescent="0.2">
      <c r="E553" s="91"/>
      <c r="G553" s="94"/>
    </row>
    <row r="554" spans="5:7" s="72" customFormat="1" x14ac:dyDescent="0.2">
      <c r="E554" s="91"/>
      <c r="G554" s="94"/>
    </row>
    <row r="555" spans="5:7" s="72" customFormat="1" x14ac:dyDescent="0.2">
      <c r="E555" s="91"/>
      <c r="G555" s="94"/>
    </row>
    <row r="556" spans="5:7" s="72" customFormat="1" x14ac:dyDescent="0.2">
      <c r="E556" s="91"/>
      <c r="G556" s="94"/>
    </row>
    <row r="557" spans="5:7" s="72" customFormat="1" x14ac:dyDescent="0.2">
      <c r="E557" s="91"/>
      <c r="G557" s="94"/>
    </row>
    <row r="558" spans="5:7" s="72" customFormat="1" x14ac:dyDescent="0.2">
      <c r="E558" s="91"/>
      <c r="G558" s="94"/>
    </row>
    <row r="559" spans="5:7" s="72" customFormat="1" x14ac:dyDescent="0.2">
      <c r="E559" s="91"/>
      <c r="G559" s="94"/>
    </row>
    <row r="560" spans="5:7" s="72" customFormat="1" x14ac:dyDescent="0.2">
      <c r="E560" s="91"/>
      <c r="G560" s="94"/>
    </row>
    <row r="561" spans="5:7" s="72" customFormat="1" x14ac:dyDescent="0.2">
      <c r="E561" s="91"/>
      <c r="G561" s="94"/>
    </row>
    <row r="562" spans="5:7" s="72" customFormat="1" x14ac:dyDescent="0.2">
      <c r="E562" s="91"/>
      <c r="G562" s="94"/>
    </row>
    <row r="563" spans="5:7" s="72" customFormat="1" x14ac:dyDescent="0.2">
      <c r="E563" s="91"/>
      <c r="G563" s="94"/>
    </row>
    <row r="564" spans="5:7" s="72" customFormat="1" x14ac:dyDescent="0.2">
      <c r="E564" s="91"/>
      <c r="G564" s="94"/>
    </row>
    <row r="565" spans="5:7" s="72" customFormat="1" x14ac:dyDescent="0.2">
      <c r="E565" s="91"/>
      <c r="G565" s="94"/>
    </row>
    <row r="566" spans="5:7" s="72" customFormat="1" x14ac:dyDescent="0.2">
      <c r="E566" s="91"/>
      <c r="G566" s="94"/>
    </row>
    <row r="567" spans="5:7" s="72" customFormat="1" x14ac:dyDescent="0.2">
      <c r="E567" s="91"/>
      <c r="G567" s="94"/>
    </row>
    <row r="568" spans="5:7" s="72" customFormat="1" x14ac:dyDescent="0.2">
      <c r="E568" s="91"/>
      <c r="G568" s="94"/>
    </row>
    <row r="569" spans="5:7" s="72" customFormat="1" x14ac:dyDescent="0.2">
      <c r="E569" s="91"/>
      <c r="G569" s="94"/>
    </row>
    <row r="570" spans="5:7" s="72" customFormat="1" x14ac:dyDescent="0.2">
      <c r="E570" s="91"/>
      <c r="G570" s="94"/>
    </row>
    <row r="571" spans="5:7" s="72" customFormat="1" x14ac:dyDescent="0.2">
      <c r="E571" s="91"/>
      <c r="G571" s="94"/>
    </row>
    <row r="572" spans="5:7" s="72" customFormat="1" x14ac:dyDescent="0.2">
      <c r="E572" s="91"/>
      <c r="G572" s="94"/>
    </row>
    <row r="573" spans="5:7" s="72" customFormat="1" x14ac:dyDescent="0.2">
      <c r="E573" s="91"/>
      <c r="G573" s="94"/>
    </row>
    <row r="574" spans="5:7" s="72" customFormat="1" x14ac:dyDescent="0.2">
      <c r="E574" s="91"/>
      <c r="G574" s="94"/>
    </row>
    <row r="575" spans="5:7" s="72" customFormat="1" x14ac:dyDescent="0.2">
      <c r="E575" s="91"/>
      <c r="G575" s="94"/>
    </row>
    <row r="576" spans="5:7" s="72" customFormat="1" x14ac:dyDescent="0.2">
      <c r="E576" s="91"/>
      <c r="G576" s="94"/>
    </row>
    <row r="577" spans="5:7" s="72" customFormat="1" x14ac:dyDescent="0.2">
      <c r="E577" s="91"/>
      <c r="G577" s="94"/>
    </row>
    <row r="578" spans="5:7" s="72" customFormat="1" x14ac:dyDescent="0.2">
      <c r="E578" s="91"/>
      <c r="G578" s="94"/>
    </row>
    <row r="579" spans="5:7" s="72" customFormat="1" x14ac:dyDescent="0.2">
      <c r="E579" s="91"/>
      <c r="G579" s="94"/>
    </row>
    <row r="580" spans="5:7" s="72" customFormat="1" x14ac:dyDescent="0.2">
      <c r="E580" s="91"/>
      <c r="G580" s="94"/>
    </row>
    <row r="581" spans="5:7" s="72" customFormat="1" x14ac:dyDescent="0.2">
      <c r="E581" s="91"/>
      <c r="G581" s="94"/>
    </row>
    <row r="582" spans="5:7" s="72" customFormat="1" x14ac:dyDescent="0.2">
      <c r="E582" s="91"/>
      <c r="G582" s="94"/>
    </row>
    <row r="583" spans="5:7" s="72" customFormat="1" x14ac:dyDescent="0.2">
      <c r="E583" s="91"/>
      <c r="G583" s="94"/>
    </row>
    <row r="584" spans="5:7" s="72" customFormat="1" x14ac:dyDescent="0.2">
      <c r="E584" s="91"/>
      <c r="G584" s="94"/>
    </row>
    <row r="585" spans="5:7" s="72" customFormat="1" x14ac:dyDescent="0.2">
      <c r="E585" s="91"/>
      <c r="G585" s="94"/>
    </row>
    <row r="586" spans="5:7" s="72" customFormat="1" x14ac:dyDescent="0.2">
      <c r="E586" s="91"/>
      <c r="G586" s="94"/>
    </row>
    <row r="587" spans="5:7" s="72" customFormat="1" x14ac:dyDescent="0.2">
      <c r="E587" s="91"/>
      <c r="G587" s="94"/>
    </row>
    <row r="588" spans="5:7" s="72" customFormat="1" x14ac:dyDescent="0.2">
      <c r="E588" s="91"/>
      <c r="G588" s="94"/>
    </row>
    <row r="589" spans="5:7" s="72" customFormat="1" x14ac:dyDescent="0.2">
      <c r="E589" s="91"/>
      <c r="G589" s="94"/>
    </row>
    <row r="590" spans="5:7" s="72" customFormat="1" x14ac:dyDescent="0.2">
      <c r="E590" s="91"/>
      <c r="G590" s="94"/>
    </row>
    <row r="591" spans="5:7" s="72" customFormat="1" x14ac:dyDescent="0.2">
      <c r="E591" s="91"/>
      <c r="G591" s="94"/>
    </row>
    <row r="592" spans="5:7" s="72" customFormat="1" x14ac:dyDescent="0.2">
      <c r="E592" s="91"/>
      <c r="G592" s="94"/>
    </row>
    <row r="593" spans="5:7" s="72" customFormat="1" x14ac:dyDescent="0.2">
      <c r="E593" s="91"/>
      <c r="G593" s="94"/>
    </row>
    <row r="594" spans="5:7" s="72" customFormat="1" x14ac:dyDescent="0.2">
      <c r="E594" s="91"/>
      <c r="G594" s="94"/>
    </row>
    <row r="595" spans="5:7" s="72" customFormat="1" x14ac:dyDescent="0.2">
      <c r="E595" s="91"/>
      <c r="G595" s="94"/>
    </row>
    <row r="596" spans="5:7" s="72" customFormat="1" x14ac:dyDescent="0.2">
      <c r="E596" s="91"/>
      <c r="G596" s="94"/>
    </row>
    <row r="597" spans="5:7" s="72" customFormat="1" x14ac:dyDescent="0.2">
      <c r="E597" s="91"/>
      <c r="G597" s="94"/>
    </row>
    <row r="598" spans="5:7" s="72" customFormat="1" x14ac:dyDescent="0.2">
      <c r="E598" s="91"/>
      <c r="G598" s="94"/>
    </row>
    <row r="599" spans="5:7" s="72" customFormat="1" x14ac:dyDescent="0.2">
      <c r="E599" s="91"/>
      <c r="G599" s="94"/>
    </row>
    <row r="600" spans="5:7" s="72" customFormat="1" x14ac:dyDescent="0.2">
      <c r="E600" s="91"/>
      <c r="G600" s="94"/>
    </row>
    <row r="601" spans="5:7" s="72" customFormat="1" x14ac:dyDescent="0.2">
      <c r="E601" s="91"/>
      <c r="G601" s="94"/>
    </row>
    <row r="602" spans="5:7" s="72" customFormat="1" x14ac:dyDescent="0.2">
      <c r="E602" s="91"/>
      <c r="G602" s="94"/>
    </row>
    <row r="603" spans="5:7" s="72" customFormat="1" x14ac:dyDescent="0.2">
      <c r="E603" s="91"/>
      <c r="G603" s="94"/>
    </row>
    <row r="604" spans="5:7" s="72" customFormat="1" x14ac:dyDescent="0.2">
      <c r="E604" s="91"/>
      <c r="G604" s="94"/>
    </row>
    <row r="605" spans="5:7" s="72" customFormat="1" x14ac:dyDescent="0.2">
      <c r="E605" s="91"/>
      <c r="G605" s="94"/>
    </row>
    <row r="606" spans="5:7" s="72" customFormat="1" x14ac:dyDescent="0.2">
      <c r="E606" s="91"/>
      <c r="G606" s="94"/>
    </row>
    <row r="607" spans="5:7" s="72" customFormat="1" x14ac:dyDescent="0.2">
      <c r="E607" s="91"/>
      <c r="G607" s="94"/>
    </row>
    <row r="608" spans="5:7" s="72" customFormat="1" x14ac:dyDescent="0.2">
      <c r="E608" s="91"/>
      <c r="G608" s="94"/>
    </row>
    <row r="609" spans="5:7" s="72" customFormat="1" x14ac:dyDescent="0.2">
      <c r="E609" s="91"/>
      <c r="G609" s="94"/>
    </row>
    <row r="610" spans="5:7" s="72" customFormat="1" x14ac:dyDescent="0.2">
      <c r="E610" s="91"/>
      <c r="G610" s="94"/>
    </row>
    <row r="611" spans="5:7" s="72" customFormat="1" x14ac:dyDescent="0.2">
      <c r="E611" s="91"/>
      <c r="G611" s="94"/>
    </row>
    <row r="612" spans="5:7" s="72" customFormat="1" x14ac:dyDescent="0.2">
      <c r="E612" s="91"/>
      <c r="G612" s="94"/>
    </row>
    <row r="613" spans="5:7" s="72" customFormat="1" x14ac:dyDescent="0.2">
      <c r="E613" s="91"/>
      <c r="G613" s="94"/>
    </row>
    <row r="614" spans="5:7" s="72" customFormat="1" x14ac:dyDescent="0.2">
      <c r="E614" s="91"/>
      <c r="G614" s="94"/>
    </row>
    <row r="615" spans="5:7" s="72" customFormat="1" x14ac:dyDescent="0.2">
      <c r="E615" s="91"/>
      <c r="G615" s="94"/>
    </row>
    <row r="616" spans="5:7" s="72" customFormat="1" x14ac:dyDescent="0.2">
      <c r="E616" s="91"/>
      <c r="G616" s="94"/>
    </row>
    <row r="617" spans="5:7" s="72" customFormat="1" x14ac:dyDescent="0.2">
      <c r="E617" s="91"/>
      <c r="G617" s="94"/>
    </row>
    <row r="618" spans="5:7" s="72" customFormat="1" x14ac:dyDescent="0.2">
      <c r="E618" s="91"/>
      <c r="G618" s="94"/>
    </row>
    <row r="619" spans="5:7" s="72" customFormat="1" x14ac:dyDescent="0.2">
      <c r="E619" s="91"/>
      <c r="G619" s="94"/>
    </row>
    <row r="620" spans="5:7" s="72" customFormat="1" x14ac:dyDescent="0.2">
      <c r="E620" s="91"/>
      <c r="G620" s="94"/>
    </row>
    <row r="621" spans="5:7" s="72" customFormat="1" x14ac:dyDescent="0.2">
      <c r="E621" s="91"/>
      <c r="G621" s="94"/>
    </row>
    <row r="622" spans="5:7" s="72" customFormat="1" x14ac:dyDescent="0.2">
      <c r="E622" s="91"/>
      <c r="G622" s="94"/>
    </row>
    <row r="623" spans="5:7" s="72" customFormat="1" x14ac:dyDescent="0.2">
      <c r="E623" s="91"/>
      <c r="G623" s="94"/>
    </row>
    <row r="624" spans="5:7" s="72" customFormat="1" x14ac:dyDescent="0.2">
      <c r="E624" s="91"/>
      <c r="G624" s="94"/>
    </row>
    <row r="625" spans="5:7" s="72" customFormat="1" x14ac:dyDescent="0.2">
      <c r="E625" s="91"/>
      <c r="G625" s="94"/>
    </row>
    <row r="626" spans="5:7" s="72" customFormat="1" x14ac:dyDescent="0.2">
      <c r="E626" s="91"/>
      <c r="G626" s="94"/>
    </row>
    <row r="627" spans="5:7" s="72" customFormat="1" x14ac:dyDescent="0.2">
      <c r="E627" s="91"/>
      <c r="G627" s="94"/>
    </row>
    <row r="628" spans="5:7" s="72" customFormat="1" x14ac:dyDescent="0.2">
      <c r="E628" s="91"/>
      <c r="G628" s="94"/>
    </row>
    <row r="629" spans="5:7" s="72" customFormat="1" x14ac:dyDescent="0.2">
      <c r="E629" s="91"/>
      <c r="G629" s="94"/>
    </row>
    <row r="630" spans="5:7" s="72" customFormat="1" x14ac:dyDescent="0.2">
      <c r="E630" s="91"/>
      <c r="G630" s="94"/>
    </row>
    <row r="631" spans="5:7" s="72" customFormat="1" x14ac:dyDescent="0.2">
      <c r="E631" s="91"/>
      <c r="G631" s="94"/>
    </row>
    <row r="632" spans="5:7" s="72" customFormat="1" x14ac:dyDescent="0.2">
      <c r="E632" s="91"/>
      <c r="G632" s="94"/>
    </row>
    <row r="633" spans="5:7" s="72" customFormat="1" x14ac:dyDescent="0.2">
      <c r="E633" s="91"/>
      <c r="G633" s="94"/>
    </row>
    <row r="634" spans="5:7" s="72" customFormat="1" x14ac:dyDescent="0.2">
      <c r="E634" s="91"/>
      <c r="G634" s="94"/>
    </row>
    <row r="635" spans="5:7" s="72" customFormat="1" x14ac:dyDescent="0.2">
      <c r="E635" s="91"/>
      <c r="G635" s="94"/>
    </row>
    <row r="636" spans="5:7" s="72" customFormat="1" x14ac:dyDescent="0.2">
      <c r="E636" s="91"/>
      <c r="G636" s="94"/>
    </row>
    <row r="637" spans="5:7" s="72" customFormat="1" x14ac:dyDescent="0.2">
      <c r="E637" s="91"/>
      <c r="G637" s="94"/>
    </row>
    <row r="638" spans="5:7" s="72" customFormat="1" x14ac:dyDescent="0.2">
      <c r="E638" s="91"/>
      <c r="G638" s="94"/>
    </row>
    <row r="639" spans="5:7" s="72" customFormat="1" x14ac:dyDescent="0.2">
      <c r="E639" s="91"/>
      <c r="G639" s="94"/>
    </row>
    <row r="640" spans="5:7" s="72" customFormat="1" x14ac:dyDescent="0.2">
      <c r="E640" s="91"/>
      <c r="G640" s="94"/>
    </row>
    <row r="641" spans="5:7" s="72" customFormat="1" x14ac:dyDescent="0.2">
      <c r="E641" s="91"/>
      <c r="G641" s="94"/>
    </row>
    <row r="642" spans="5:7" s="72" customFormat="1" x14ac:dyDescent="0.2">
      <c r="E642" s="91"/>
      <c r="G642" s="94"/>
    </row>
    <row r="643" spans="5:7" s="72" customFormat="1" x14ac:dyDescent="0.2">
      <c r="E643" s="91"/>
      <c r="G643" s="94"/>
    </row>
    <row r="644" spans="5:7" s="72" customFormat="1" x14ac:dyDescent="0.2">
      <c r="E644" s="91"/>
      <c r="G644" s="94"/>
    </row>
    <row r="645" spans="5:7" s="72" customFormat="1" x14ac:dyDescent="0.2">
      <c r="E645" s="91"/>
      <c r="G645" s="94"/>
    </row>
    <row r="646" spans="5:7" s="72" customFormat="1" x14ac:dyDescent="0.2">
      <c r="E646" s="91"/>
      <c r="G646" s="94"/>
    </row>
    <row r="647" spans="5:7" s="72" customFormat="1" x14ac:dyDescent="0.2">
      <c r="E647" s="91"/>
      <c r="G647" s="94"/>
    </row>
    <row r="648" spans="5:7" s="72" customFormat="1" x14ac:dyDescent="0.2">
      <c r="E648" s="91"/>
      <c r="G648" s="94"/>
    </row>
    <row r="649" spans="5:7" s="72" customFormat="1" x14ac:dyDescent="0.2">
      <c r="E649" s="91"/>
      <c r="G649" s="94"/>
    </row>
    <row r="650" spans="5:7" s="72" customFormat="1" x14ac:dyDescent="0.2">
      <c r="E650" s="91"/>
      <c r="G650" s="94"/>
    </row>
    <row r="651" spans="5:7" s="72" customFormat="1" x14ac:dyDescent="0.2">
      <c r="E651" s="91"/>
      <c r="G651" s="94"/>
    </row>
    <row r="652" spans="5:7" s="72" customFormat="1" x14ac:dyDescent="0.2">
      <c r="E652" s="91"/>
      <c r="G652" s="94"/>
    </row>
    <row r="653" spans="5:7" s="72" customFormat="1" x14ac:dyDescent="0.2">
      <c r="E653" s="91"/>
      <c r="G653" s="94"/>
    </row>
    <row r="654" spans="5:7" s="72" customFormat="1" x14ac:dyDescent="0.2">
      <c r="E654" s="91"/>
      <c r="G654" s="94"/>
    </row>
    <row r="655" spans="5:7" s="72" customFormat="1" x14ac:dyDescent="0.2">
      <c r="E655" s="91"/>
      <c r="G655" s="94"/>
    </row>
    <row r="656" spans="5:7" s="72" customFormat="1" x14ac:dyDescent="0.2">
      <c r="E656" s="91"/>
      <c r="G656" s="94"/>
    </row>
    <row r="657" spans="5:7" s="72" customFormat="1" x14ac:dyDescent="0.2">
      <c r="E657" s="91"/>
      <c r="G657" s="94"/>
    </row>
    <row r="658" spans="5:7" s="72" customFormat="1" x14ac:dyDescent="0.2">
      <c r="E658" s="91"/>
      <c r="G658" s="94"/>
    </row>
    <row r="659" spans="5:7" s="72" customFormat="1" x14ac:dyDescent="0.2">
      <c r="E659" s="91"/>
      <c r="G659" s="94"/>
    </row>
    <row r="660" spans="5:7" s="72" customFormat="1" x14ac:dyDescent="0.2">
      <c r="E660" s="91"/>
      <c r="G660" s="94"/>
    </row>
    <row r="661" spans="5:7" s="72" customFormat="1" x14ac:dyDescent="0.2">
      <c r="E661" s="91"/>
      <c r="G661" s="94"/>
    </row>
    <row r="662" spans="5:7" s="72" customFormat="1" x14ac:dyDescent="0.2">
      <c r="E662" s="91"/>
      <c r="G662" s="94"/>
    </row>
    <row r="663" spans="5:7" s="72" customFormat="1" x14ac:dyDescent="0.2">
      <c r="E663" s="91"/>
      <c r="G663" s="94"/>
    </row>
    <row r="664" spans="5:7" s="72" customFormat="1" x14ac:dyDescent="0.2">
      <c r="E664" s="91"/>
      <c r="G664" s="94"/>
    </row>
    <row r="665" spans="5:7" s="72" customFormat="1" x14ac:dyDescent="0.2">
      <c r="E665" s="91"/>
      <c r="G665" s="94"/>
    </row>
    <row r="666" spans="5:7" s="72" customFormat="1" x14ac:dyDescent="0.2">
      <c r="E666" s="91"/>
      <c r="G666" s="94"/>
    </row>
    <row r="667" spans="5:7" s="72" customFormat="1" x14ac:dyDescent="0.2">
      <c r="E667" s="91"/>
      <c r="G667" s="94"/>
    </row>
    <row r="668" spans="5:7" s="72" customFormat="1" x14ac:dyDescent="0.2">
      <c r="E668" s="91"/>
      <c r="G668" s="94"/>
    </row>
    <row r="669" spans="5:7" s="72" customFormat="1" x14ac:dyDescent="0.2">
      <c r="E669" s="91"/>
      <c r="G669" s="94"/>
    </row>
    <row r="670" spans="5:7" s="72" customFormat="1" x14ac:dyDescent="0.2">
      <c r="E670" s="91"/>
      <c r="G670" s="94"/>
    </row>
    <row r="671" spans="5:7" s="72" customFormat="1" x14ac:dyDescent="0.2">
      <c r="E671" s="91"/>
      <c r="G671" s="94"/>
    </row>
    <row r="672" spans="5:7" s="72" customFormat="1" x14ac:dyDescent="0.2">
      <c r="E672" s="91"/>
      <c r="G672" s="94"/>
    </row>
    <row r="673" spans="5:7" s="72" customFormat="1" x14ac:dyDescent="0.2">
      <c r="E673" s="91"/>
      <c r="G673" s="94"/>
    </row>
    <row r="674" spans="5:7" s="72" customFormat="1" x14ac:dyDescent="0.2">
      <c r="E674" s="91"/>
      <c r="G674" s="94"/>
    </row>
    <row r="675" spans="5:7" s="72" customFormat="1" x14ac:dyDescent="0.2">
      <c r="E675" s="91"/>
      <c r="G675" s="94"/>
    </row>
    <row r="676" spans="5:7" s="72" customFormat="1" x14ac:dyDescent="0.2">
      <c r="E676" s="91"/>
      <c r="G676" s="94"/>
    </row>
    <row r="677" spans="5:7" s="72" customFormat="1" x14ac:dyDescent="0.2">
      <c r="E677" s="91"/>
      <c r="G677" s="94"/>
    </row>
    <row r="678" spans="5:7" s="72" customFormat="1" x14ac:dyDescent="0.2">
      <c r="E678" s="91"/>
      <c r="G678" s="94"/>
    </row>
    <row r="679" spans="5:7" s="72" customFormat="1" x14ac:dyDescent="0.2">
      <c r="E679" s="91"/>
      <c r="G679" s="94"/>
    </row>
    <row r="680" spans="5:7" s="72" customFormat="1" x14ac:dyDescent="0.2">
      <c r="E680" s="91"/>
      <c r="G680" s="94"/>
    </row>
    <row r="681" spans="5:7" s="72" customFormat="1" x14ac:dyDescent="0.2">
      <c r="E681" s="91"/>
      <c r="G681" s="94"/>
    </row>
    <row r="682" spans="5:7" s="72" customFormat="1" x14ac:dyDescent="0.2">
      <c r="E682" s="91"/>
      <c r="G682" s="94"/>
    </row>
    <row r="683" spans="5:7" s="72" customFormat="1" x14ac:dyDescent="0.2">
      <c r="E683" s="91"/>
      <c r="G683" s="94"/>
    </row>
    <row r="684" spans="5:7" s="72" customFormat="1" x14ac:dyDescent="0.2">
      <c r="E684" s="91"/>
      <c r="G684" s="94"/>
    </row>
    <row r="685" spans="5:7" s="72" customFormat="1" x14ac:dyDescent="0.2">
      <c r="E685" s="91"/>
      <c r="G685" s="94"/>
    </row>
    <row r="686" spans="5:7" s="72" customFormat="1" x14ac:dyDescent="0.2">
      <c r="E686" s="91"/>
      <c r="G686" s="94"/>
    </row>
    <row r="687" spans="5:7" s="72" customFormat="1" x14ac:dyDescent="0.2">
      <c r="E687" s="91"/>
      <c r="G687" s="94"/>
    </row>
    <row r="688" spans="5:7" s="72" customFormat="1" x14ac:dyDescent="0.2">
      <c r="E688" s="91"/>
      <c r="G688" s="94"/>
    </row>
    <row r="689" spans="5:7" s="72" customFormat="1" x14ac:dyDescent="0.2">
      <c r="E689" s="91"/>
      <c r="G689" s="94"/>
    </row>
    <row r="690" spans="5:7" s="72" customFormat="1" x14ac:dyDescent="0.2">
      <c r="E690" s="91"/>
      <c r="G690" s="94"/>
    </row>
    <row r="691" spans="5:7" s="72" customFormat="1" x14ac:dyDescent="0.2">
      <c r="E691" s="91"/>
      <c r="G691" s="94"/>
    </row>
    <row r="692" spans="5:7" s="72" customFormat="1" x14ac:dyDescent="0.2">
      <c r="E692" s="91"/>
      <c r="G692" s="94"/>
    </row>
    <row r="693" spans="5:7" s="72" customFormat="1" x14ac:dyDescent="0.2">
      <c r="E693" s="91"/>
      <c r="G693" s="94"/>
    </row>
    <row r="694" spans="5:7" s="72" customFormat="1" x14ac:dyDescent="0.2">
      <c r="E694" s="91"/>
      <c r="G694" s="94"/>
    </row>
    <row r="695" spans="5:7" s="72" customFormat="1" x14ac:dyDescent="0.2">
      <c r="E695" s="91"/>
      <c r="G695" s="94"/>
    </row>
    <row r="696" spans="5:7" s="72" customFormat="1" x14ac:dyDescent="0.2">
      <c r="E696" s="91"/>
      <c r="G696" s="94"/>
    </row>
    <row r="697" spans="5:7" s="72" customFormat="1" x14ac:dyDescent="0.2">
      <c r="E697" s="91"/>
      <c r="G697" s="94"/>
    </row>
    <row r="698" spans="5:7" s="72" customFormat="1" x14ac:dyDescent="0.2">
      <c r="E698" s="91"/>
      <c r="G698" s="94"/>
    </row>
    <row r="699" spans="5:7" s="72" customFormat="1" x14ac:dyDescent="0.2">
      <c r="E699" s="91"/>
      <c r="G699" s="94"/>
    </row>
    <row r="700" spans="5:7" s="72" customFormat="1" x14ac:dyDescent="0.2">
      <c r="E700" s="91"/>
      <c r="G700" s="94"/>
    </row>
    <row r="701" spans="5:7" s="72" customFormat="1" x14ac:dyDescent="0.2">
      <c r="E701" s="91"/>
      <c r="G701" s="94"/>
    </row>
    <row r="702" spans="5:7" s="72" customFormat="1" x14ac:dyDescent="0.2">
      <c r="E702" s="91"/>
      <c r="G702" s="94"/>
    </row>
    <row r="703" spans="5:7" s="72" customFormat="1" x14ac:dyDescent="0.2">
      <c r="E703" s="91"/>
      <c r="G703" s="94"/>
    </row>
    <row r="704" spans="5:7" s="72" customFormat="1" x14ac:dyDescent="0.2">
      <c r="E704" s="91"/>
      <c r="G704" s="94"/>
    </row>
    <row r="705" spans="5:7" s="72" customFormat="1" x14ac:dyDescent="0.2">
      <c r="E705" s="91"/>
      <c r="G705" s="94"/>
    </row>
    <row r="706" spans="5:7" s="72" customFormat="1" x14ac:dyDescent="0.2">
      <c r="E706" s="91"/>
      <c r="G706" s="94"/>
    </row>
    <row r="707" spans="5:7" s="72" customFormat="1" x14ac:dyDescent="0.2">
      <c r="E707" s="91"/>
      <c r="G707" s="94"/>
    </row>
    <row r="708" spans="5:7" s="72" customFormat="1" x14ac:dyDescent="0.2">
      <c r="E708" s="91"/>
      <c r="G708" s="94"/>
    </row>
    <row r="709" spans="5:7" s="72" customFormat="1" x14ac:dyDescent="0.2">
      <c r="E709" s="91"/>
      <c r="G709" s="94"/>
    </row>
    <row r="710" spans="5:7" s="72" customFormat="1" x14ac:dyDescent="0.2">
      <c r="E710" s="91"/>
      <c r="G710" s="94"/>
    </row>
    <row r="711" spans="5:7" s="72" customFormat="1" x14ac:dyDescent="0.2">
      <c r="E711" s="91"/>
      <c r="G711" s="94"/>
    </row>
    <row r="712" spans="5:7" s="72" customFormat="1" x14ac:dyDescent="0.2">
      <c r="E712" s="91"/>
      <c r="G712" s="94"/>
    </row>
    <row r="713" spans="5:7" s="72" customFormat="1" x14ac:dyDescent="0.2">
      <c r="E713" s="91"/>
      <c r="G713" s="94"/>
    </row>
    <row r="714" spans="5:7" s="72" customFormat="1" x14ac:dyDescent="0.2">
      <c r="E714" s="91"/>
      <c r="G714" s="94"/>
    </row>
    <row r="715" spans="5:7" s="72" customFormat="1" x14ac:dyDescent="0.2">
      <c r="E715" s="91"/>
      <c r="G715" s="94"/>
    </row>
    <row r="716" spans="5:7" s="72" customFormat="1" x14ac:dyDescent="0.2">
      <c r="E716" s="91"/>
      <c r="G716" s="94"/>
    </row>
    <row r="717" spans="5:7" s="72" customFormat="1" x14ac:dyDescent="0.2">
      <c r="E717" s="91"/>
      <c r="G717" s="94"/>
    </row>
    <row r="718" spans="5:7" s="72" customFormat="1" x14ac:dyDescent="0.2">
      <c r="E718" s="91"/>
      <c r="G718" s="94"/>
    </row>
    <row r="719" spans="5:7" s="72" customFormat="1" x14ac:dyDescent="0.2">
      <c r="E719" s="91"/>
      <c r="G719" s="94"/>
    </row>
    <row r="720" spans="5:7" s="72" customFormat="1" x14ac:dyDescent="0.2">
      <c r="E720" s="91"/>
      <c r="G720" s="94"/>
    </row>
    <row r="721" spans="5:7" s="72" customFormat="1" x14ac:dyDescent="0.2">
      <c r="E721" s="91"/>
      <c r="G721" s="94"/>
    </row>
    <row r="722" spans="5:7" s="72" customFormat="1" x14ac:dyDescent="0.2">
      <c r="E722" s="91"/>
      <c r="G722" s="94"/>
    </row>
    <row r="723" spans="5:7" s="72" customFormat="1" x14ac:dyDescent="0.2">
      <c r="E723" s="91"/>
      <c r="G723" s="94"/>
    </row>
    <row r="724" spans="5:7" s="72" customFormat="1" x14ac:dyDescent="0.2">
      <c r="E724" s="91"/>
      <c r="G724" s="94"/>
    </row>
    <row r="725" spans="5:7" s="72" customFormat="1" x14ac:dyDescent="0.2">
      <c r="E725" s="91"/>
      <c r="G725" s="94"/>
    </row>
    <row r="726" spans="5:7" s="72" customFormat="1" x14ac:dyDescent="0.2">
      <c r="E726" s="91"/>
      <c r="G726" s="94"/>
    </row>
    <row r="727" spans="5:7" s="72" customFormat="1" x14ac:dyDescent="0.2">
      <c r="E727" s="91"/>
      <c r="G727" s="94"/>
    </row>
    <row r="728" spans="5:7" s="72" customFormat="1" x14ac:dyDescent="0.2">
      <c r="E728" s="91"/>
      <c r="G728" s="94"/>
    </row>
    <row r="729" spans="5:7" s="72" customFormat="1" x14ac:dyDescent="0.2">
      <c r="E729" s="91"/>
      <c r="G729" s="94"/>
    </row>
    <row r="730" spans="5:7" s="72" customFormat="1" x14ac:dyDescent="0.2">
      <c r="E730" s="91"/>
      <c r="G730" s="94"/>
    </row>
    <row r="731" spans="5:7" s="72" customFormat="1" x14ac:dyDescent="0.2">
      <c r="E731" s="91"/>
      <c r="G731" s="94"/>
    </row>
    <row r="732" spans="5:7" s="72" customFormat="1" x14ac:dyDescent="0.2">
      <c r="E732" s="91"/>
      <c r="G732" s="94"/>
    </row>
    <row r="733" spans="5:7" s="72" customFormat="1" x14ac:dyDescent="0.2">
      <c r="E733" s="91"/>
      <c r="G733" s="94"/>
    </row>
    <row r="734" spans="5:7" s="72" customFormat="1" x14ac:dyDescent="0.2">
      <c r="E734" s="91"/>
      <c r="G734" s="94"/>
    </row>
    <row r="735" spans="5:7" s="72" customFormat="1" x14ac:dyDescent="0.2">
      <c r="E735" s="91"/>
      <c r="G735" s="94"/>
    </row>
    <row r="736" spans="5:7" s="72" customFormat="1" x14ac:dyDescent="0.2">
      <c r="E736" s="91"/>
      <c r="G736" s="94"/>
    </row>
  </sheetData>
  <sheetProtection algorithmName="SHA-512" hashValue="leoTQ1ap9kT0yElV7xhyFXJ/jGc2Q+gr6GlCrNKGmH+VXozUozW7VjmkngZMJYzzvwmqzlfGl/ZCNmGyjkhifQ==" saltValue="sfhJCDQsnyJaZWKG1IRC8w==" spinCount="100000" sheet="1" objects="1" scenarios="1"/>
  <mergeCells count="71">
    <mergeCell ref="B138:B139"/>
    <mergeCell ref="C138:C139"/>
    <mergeCell ref="B142:D142"/>
    <mergeCell ref="B144:D144"/>
    <mergeCell ref="B149:G149"/>
    <mergeCell ref="B150:G150"/>
    <mergeCell ref="B124:B126"/>
    <mergeCell ref="C124:C126"/>
    <mergeCell ref="D124:D126"/>
    <mergeCell ref="B127:C127"/>
    <mergeCell ref="B128:G128"/>
    <mergeCell ref="B130:B136"/>
    <mergeCell ref="C130:C133"/>
    <mergeCell ref="C134:C135"/>
    <mergeCell ref="B97:F97"/>
    <mergeCell ref="B98:B122"/>
    <mergeCell ref="C99:C113"/>
    <mergeCell ref="D103:D106"/>
    <mergeCell ref="D112:D113"/>
    <mergeCell ref="C114:C116"/>
    <mergeCell ref="C117:C121"/>
    <mergeCell ref="C78:C81"/>
    <mergeCell ref="B84:B96"/>
    <mergeCell ref="C85:C88"/>
    <mergeCell ref="C89:C95"/>
    <mergeCell ref="D89:D90"/>
    <mergeCell ref="D91:D92"/>
    <mergeCell ref="B60:B64"/>
    <mergeCell ref="C60:C64"/>
    <mergeCell ref="D61:D62"/>
    <mergeCell ref="B67:B68"/>
    <mergeCell ref="C67:C68"/>
    <mergeCell ref="B70:B82"/>
    <mergeCell ref="C70:C72"/>
    <mergeCell ref="C73:C74"/>
    <mergeCell ref="C75:C77"/>
    <mergeCell ref="D76:D77"/>
    <mergeCell ref="B50:B54"/>
    <mergeCell ref="C50:C52"/>
    <mergeCell ref="C53:C54"/>
    <mergeCell ref="B56:B59"/>
    <mergeCell ref="C56:C59"/>
    <mergeCell ref="D58:D59"/>
    <mergeCell ref="B39:B41"/>
    <mergeCell ref="C40:C41"/>
    <mergeCell ref="B43:B48"/>
    <mergeCell ref="C43:C46"/>
    <mergeCell ref="D43:D44"/>
    <mergeCell ref="C47:C48"/>
    <mergeCell ref="B24:B25"/>
    <mergeCell ref="C24:C25"/>
    <mergeCell ref="B26:B31"/>
    <mergeCell ref="C26:C31"/>
    <mergeCell ref="D26:D31"/>
    <mergeCell ref="B33:B38"/>
    <mergeCell ref="C33:C34"/>
    <mergeCell ref="C35:C36"/>
    <mergeCell ref="C37:C38"/>
    <mergeCell ref="B11:B19"/>
    <mergeCell ref="C11:C12"/>
    <mergeCell ref="C14:C19"/>
    <mergeCell ref="D14:D19"/>
    <mergeCell ref="B21:B22"/>
    <mergeCell ref="C21:C22"/>
    <mergeCell ref="D21:D22"/>
    <mergeCell ref="B1:G3"/>
    <mergeCell ref="B4:G4"/>
    <mergeCell ref="B6:G6"/>
    <mergeCell ref="B8:B9"/>
    <mergeCell ref="C8:C9"/>
    <mergeCell ref="D8:D9"/>
  </mergeCells>
  <pageMargins left="1.1023622047244095" right="0.31496062992125984" top="0.94488188976377963" bottom="0.74803149606299213" header="0.31496062992125984" footer="0.31496062992125984"/>
  <pageSetup paperSize="34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Proyectos</vt:lpstr>
      <vt:lpstr>'Lista Proyectos'!Títulos_a_imprimir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AUXPLANEACION32</dc:creator>
  <cp:lastModifiedBy>AUXPLANEACION32</cp:lastModifiedBy>
  <dcterms:created xsi:type="dcterms:W3CDTF">2020-08-10T23:13:00Z</dcterms:created>
  <dcterms:modified xsi:type="dcterms:W3CDTF">2020-08-10T23:14:35Z</dcterms:modified>
</cp:coreProperties>
</file>