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PLANEACION03\Desktop\SGTO PDD III TRIMESTRE 2021\"/>
    </mc:Choice>
  </mc:AlternateContent>
  <bookViews>
    <workbookView xWindow="0" yWindow="0" windowWidth="24000" windowHeight="9345"/>
  </bookViews>
  <sheets>
    <sheet name="PROYECTOS" sheetId="1" r:id="rId1"/>
  </sheets>
  <externalReferences>
    <externalReference r:id="rId2"/>
  </externalReferences>
  <definedNames>
    <definedName name="_1._Apoyo_con_equipos_para_la_seguridad_vial_Licenciamiento_de_software_para_comunicaciones">#REF!</definedName>
    <definedName name="aa">#REF!</definedName>
    <definedName name="CODIGO_DIVIPOLA">#REF!</definedName>
    <definedName name="DboREGISTRO_LEY_617">#REF!</definedName>
    <definedName name="ññ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3" i="1" l="1"/>
  <c r="C162" i="1" s="1"/>
  <c r="C161" i="1"/>
  <c r="C160" i="1"/>
  <c r="C159" i="1"/>
  <c r="C158" i="1"/>
  <c r="C156" i="1"/>
  <c r="C155" i="1"/>
  <c r="C154" i="1"/>
  <c r="C153" i="1" s="1"/>
  <c r="C151" i="1"/>
  <c r="C150" i="1"/>
  <c r="C149" i="1"/>
  <c r="C148" i="1"/>
  <c r="C147" i="1"/>
  <c r="C146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0" i="1"/>
  <c r="A120" i="1"/>
  <c r="C119" i="1"/>
  <c r="A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1" i="1"/>
  <c r="C90" i="1"/>
  <c r="C89" i="1"/>
  <c r="C88" i="1"/>
  <c r="C87" i="1"/>
  <c r="C86" i="1"/>
  <c r="C85" i="1"/>
  <c r="C84" i="1"/>
  <c r="C83" i="1"/>
  <c r="C82" i="1" s="1"/>
  <c r="C81" i="1"/>
  <c r="C80" i="1"/>
  <c r="C79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7" i="1"/>
  <c r="C56" i="1"/>
  <c r="C55" i="1"/>
  <c r="C54" i="1"/>
  <c r="C53" i="1"/>
  <c r="C51" i="1"/>
  <c r="C50" i="1"/>
  <c r="C49" i="1"/>
  <c r="C48" i="1"/>
  <c r="C46" i="1"/>
  <c r="C45" i="1"/>
  <c r="C44" i="1"/>
  <c r="C43" i="1"/>
  <c r="C42" i="1"/>
  <c r="C41" i="1"/>
  <c r="C40" i="1"/>
  <c r="C39" i="1"/>
  <c r="C38" i="1"/>
  <c r="C37" i="1"/>
  <c r="C36" i="1"/>
  <c r="C35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 s="1"/>
  <c r="C19" i="1"/>
  <c r="C18" i="1"/>
  <c r="C17" i="1" s="1"/>
  <c r="C16" i="1"/>
  <c r="C15" i="1"/>
  <c r="C14" i="1"/>
  <c r="C13" i="1"/>
  <c r="C12" i="1"/>
  <c r="C11" i="1"/>
  <c r="C10" i="1"/>
  <c r="C9" i="1" s="1"/>
  <c r="C8" i="1"/>
  <c r="C7" i="1"/>
  <c r="C6" i="1"/>
  <c r="C5" i="1"/>
  <c r="C4" i="1" l="1"/>
  <c r="C34" i="1"/>
  <c r="C47" i="1"/>
  <c r="C52" i="1"/>
  <c r="C78" i="1"/>
  <c r="C92" i="1"/>
  <c r="C58" i="1"/>
  <c r="C145" i="1"/>
  <c r="C152" i="1" s="1"/>
  <c r="C121" i="1"/>
  <c r="C157" i="1"/>
  <c r="C164" i="1" s="1"/>
  <c r="C165" i="1" s="1"/>
</calcChain>
</file>

<file path=xl/sharedStrings.xml><?xml version="1.0" encoding="utf-8"?>
<sst xmlns="http://schemas.openxmlformats.org/spreadsheetml/2006/main" count="308" uniqueCount="308">
  <si>
    <t>ESTADO DE EJECUCIÓN DE PROYECTOS DE INVERSION PUBLICA DEPARTAMENTAL VIABILIZADOS, PRIORIZADOS Y APROBADOS 
A SEPTIEMBRE 30 2021</t>
  </si>
  <si>
    <t>CÓDIGO BPIN</t>
  </si>
  <si>
    <t>NOMBRE DEL PROYECTO</t>
  </si>
  <si>
    <t>VALOR DEL PROYECTO</t>
  </si>
  <si>
    <t>PRESUPUESTADO</t>
  </si>
  <si>
    <t xml:space="preserve">304 -SECRETARÍA ADMINISTRATIVA </t>
  </si>
  <si>
    <t>202000363-0006</t>
  </si>
  <si>
    <t>Implementación del Modelo Integrado de Planeación y de Gestión MIPG de la Administración Departamental del Quindío (Dimensiones de Talento humano, Información y Comunicación y Gestión del Conocimiento).</t>
  </si>
  <si>
    <t>202000363-0007</t>
  </si>
  <si>
    <t xml:space="preserve">Actualización, depuración, seguimiento y evaluación del Pasivo Pensional de la Administración Departamental del Quindío </t>
  </si>
  <si>
    <t>202000363-0041</t>
  </si>
  <si>
    <t xml:space="preserve">Implementación de un programa de modernización de la gestión Administrativa de la Administración Departamental del Quindío. "TÚ y YO SOMOS QUINDÍO" </t>
  </si>
  <si>
    <t>202000363-0005</t>
  </si>
  <si>
    <t xml:space="preserve">Implementación del Sistema Departamental de Servicio a la Ciudadanía SDSC   en la Administración Departamental. </t>
  </si>
  <si>
    <t xml:space="preserve">305 SECRETARÍA DE PLANEACIÓN </t>
  </si>
  <si>
    <t>202000363-0042</t>
  </si>
  <si>
    <t xml:space="preserve">Fortalecimiento del Consejo Territorial de Planeación del Departamento del Quindío. "TÚ y YO SOMOS QUINDIO" </t>
  </si>
  <si>
    <t>202000363-0043</t>
  </si>
  <si>
    <t xml:space="preserve"> Implementación de eventos de Rendición Pública de Cuentas de divulgación de gestión de la Administración Departamental “TU Y YO SOMOS QUINDIO" </t>
  </si>
  <si>
    <t>202000363-0044</t>
  </si>
  <si>
    <t xml:space="preserve"> Implementación   de instrumentos de planificación para el Ordenamiento y la Gestión Territorial Departamental del Quindío “TU Y YO SOMOS QUINDIO" </t>
  </si>
  <si>
    <t>202000363-0045</t>
  </si>
  <si>
    <t xml:space="preserve">  Implementación del Observatorio Económico de la Administración Departamental del Quindío "TU Y YO SOMOS QUINDIO"</t>
  </si>
  <si>
    <t>202000363-0046</t>
  </si>
  <si>
    <t>Fortalecimiento del Banco de Programas y Proyectos de la administración departamental “TÚ Y YO SOMOS QUINDIO"</t>
  </si>
  <si>
    <t>202000363-0047</t>
  </si>
  <si>
    <t>Asistencia Técnica en Instrumentos de Planificación y gestión territorial en los municipios del Departamento del Quindío.</t>
  </si>
  <si>
    <t>202000363-0008</t>
  </si>
  <si>
    <t xml:space="preserve"> Implementación del Modelo Integrado de Planeación y de Gestión MIPG en la Administración Departamental del   Quindío</t>
  </si>
  <si>
    <t>307 SECRETARÍA DE HACIENDA</t>
  </si>
  <si>
    <t>202000363-0048</t>
  </si>
  <si>
    <t>Implementación de estrategias de fortalecimiento del desempeño fiscal de la Administración departamental del Quindío</t>
  </si>
  <si>
    <t>202000363-0049</t>
  </si>
  <si>
    <t xml:space="preserve">Implementación de un programa para en cumplimiento de las políticas y prácticas contables de la administración departamental    del Quindío.    </t>
  </si>
  <si>
    <t xml:space="preserve">308 SECRETARÍA DE AGUAS E INFRAESTRUCTURA </t>
  </si>
  <si>
    <t>202000363-0017</t>
  </si>
  <si>
    <t>Mantenimiento de las instituciones públicas y/o de seguridad y justicia del estado en el Departamento Quindío</t>
  </si>
  <si>
    <t>202000363-0018</t>
  </si>
  <si>
    <t>Mejoramiento de la infraestructura física de las instituciones de salud pública y bienestar social del departamento en el Departamento del Quindío</t>
  </si>
  <si>
    <t>202000363-0050</t>
  </si>
  <si>
    <t xml:space="preserve"> Mantenimiento de la infraestructura Educativa en el Departamento del Quindío. </t>
  </si>
  <si>
    <t>202000363-0051</t>
  </si>
  <si>
    <t xml:space="preserve"> Mantenimiento de la infraestructura cultural en el departamento del Quindío  </t>
  </si>
  <si>
    <t>202000363-0052</t>
  </si>
  <si>
    <t xml:space="preserve">Mantenimiento, mejoramiento y/o rehabilitación de obras físicas de infraestructura deportiva y recreativa en el Departamento del Quindío  </t>
  </si>
  <si>
    <t>202000363-0053</t>
  </si>
  <si>
    <t>Mantenimiento, mejoramiento, rehabilitación y/o atención de las vías para garantizar la movilidad y competitividad del departamento del Quindío.</t>
  </si>
  <si>
    <t>202000363-0054</t>
  </si>
  <si>
    <t xml:space="preserve"> Elaboración estudios y diseños de Infraestructura vial en el Departamento de Quindío </t>
  </si>
  <si>
    <t>202000363-0055</t>
  </si>
  <si>
    <t>Construcción, mantenimiento y/o mejoramiento de obras de estabilización de Taludes en el Departamento del Quindío</t>
  </si>
  <si>
    <t>202000363-0056</t>
  </si>
  <si>
    <t xml:space="preserve"> Construcción, mantenimiento y/o mejoramiento de obras de infraestructura para la mitigación y atención de desastres en los municipios del departamento del Quindío </t>
  </si>
  <si>
    <t>202000363-0057</t>
  </si>
  <si>
    <t xml:space="preserve">Mejoramiento de Vivienda de Interés Social en el Departamento del Quindío </t>
  </si>
  <si>
    <t>202000363-0014</t>
  </si>
  <si>
    <t xml:space="preserve"> Implementación del plan departamental para el manejo empresarial de los servicios de agua y saneamiento básico en el Departamento del Quindío  </t>
  </si>
  <si>
    <t>202000363-0058</t>
  </si>
  <si>
    <t>Mantenimiento de la infraestructura institucional o de edificios públicos en el Departamento del Quindío</t>
  </si>
  <si>
    <t>202000363-0059</t>
  </si>
  <si>
    <t xml:space="preserve">Construcción y/o adecuación de casetas comunales en los diferentes barrios del departamento </t>
  </si>
  <si>
    <t xml:space="preserve">309 SECRETARÍA DEL INTERIOR </t>
  </si>
  <si>
    <t>202000363-0060</t>
  </si>
  <si>
    <t>Implementación de acciones con los entes municipales, para la reducción de los delitos en el Departamento del Quindío</t>
  </si>
  <si>
    <t>202000363-0061</t>
  </si>
  <si>
    <t xml:space="preserve">  Implementación de métodos para la resolución de conflictos y el fortalecimiento de la seguridad de los ciudadanos en el Departamento del Quindío  </t>
  </si>
  <si>
    <t>202000363-0062</t>
  </si>
  <si>
    <t xml:space="preserve">Implementación de acciones de apoyo para la resocialización de las personas privadas de la libertad en las Instituciones Penitenciarias del Departamento del Quindío. </t>
  </si>
  <si>
    <t>202000363-0063</t>
  </si>
  <si>
    <t xml:space="preserve"> Implementación y/o fortalecimiento de los planes para la gestión del riesgo y desastres en las Instituciones Educativas Oficiales del Departamento </t>
  </si>
  <si>
    <t>202000363-0064</t>
  </si>
  <si>
    <t xml:space="preserve">Asistencia técnica, garantías, atención, ayuda humanitaria y promoción de iniciativas de memoria histórica a la población víctima del conflicto armado en el Departamento del Quindío </t>
  </si>
  <si>
    <t>202000363-0065</t>
  </si>
  <si>
    <t>Asistencia, atención y capacitación a la población excombatiente en el Departamento del Quindío</t>
  </si>
  <si>
    <t>202000363-0066</t>
  </si>
  <si>
    <t xml:space="preserve"> Fortalecimiento de los organismos de seguridad del Departamento del Quindío, para mejorar la convivencia, preservación del orden público y la seguridad ciudadana. </t>
  </si>
  <si>
    <t>202000363-0067</t>
  </si>
  <si>
    <t xml:space="preserve"> Implementación del Plan Integral de prevención de vulneraciones de los Derechos Humanos DDHH e infracciones al Derecho Internacional Humanitario DIH en el Departamento del Quindío </t>
  </si>
  <si>
    <t>202000363-0068</t>
  </si>
  <si>
    <t>Fortalecimiento institucional de las entidades municipales para la consolidación de la convivencia, el orden público y la seguridad ciudadana en el departamento del Quindío</t>
  </si>
  <si>
    <t>202000363-0069</t>
  </si>
  <si>
    <t>Fortalecimiento de los procesos de planificación del territorio para en conocimiento y reducción del riesgo en el Departamento del Quindío.</t>
  </si>
  <si>
    <t>202000363-0070</t>
  </si>
  <si>
    <t>Fortalecimiento de la gestión del Riesgo mediante los procesos de conocimiento, reducción del riesgo y manejo de desastres, en el Departamento del Quindío</t>
  </si>
  <si>
    <t>202000363-0071</t>
  </si>
  <si>
    <t xml:space="preserve"> Fortalecimiento de la participación ciudadana, veedurías y organizaciones comunales para el cumplimiento, protección y restablecimiento de los derechos contemplados en la Constitución Política.   </t>
  </si>
  <si>
    <t xml:space="preserve">310 SECRETARÍA DE CULTURA </t>
  </si>
  <si>
    <t>202000363-0021</t>
  </si>
  <si>
    <t xml:space="preserve">Implementación de la "Ruta de la felicidad y la identidad quindiana", para el fortalecimiento y visibilizarían de los procesos artísticos y culturales en el Departamento del Quindío  </t>
  </si>
  <si>
    <t>202000363-0020</t>
  </si>
  <si>
    <t xml:space="preserve">Implementación del programa "Tú y Yo Somos Cultura", para el fortalecimiento a la lectura, escritura y bibliotecas en el Departamento del Quindío   </t>
  </si>
  <si>
    <t>202000363-0072</t>
  </si>
  <si>
    <t xml:space="preserve"> Apoyo artistas y gestores culturales del departamento del Quindío con el beneficio de la Seguridad Social.  </t>
  </si>
  <si>
    <t>202000363-0073</t>
  </si>
  <si>
    <t xml:space="preserve"> Apoyo al Paisaje, Café y Tradición mediante procesos de manejo, gestión, asistencia técnica, divulgación y publicación del patrimonio, arqueológico, antropológico e histórico en el Departamento del Quindío </t>
  </si>
  <si>
    <t xml:space="preserve">311 SECRETARÍA DE TURISMO INDUSTRIA Y COMERCIO </t>
  </si>
  <si>
    <t>202000363-0074</t>
  </si>
  <si>
    <t xml:space="preserve">Fortalecimiento de la competitividad y productividad en el departamento del Quindío </t>
  </si>
  <si>
    <t>202000363-0075</t>
  </si>
  <si>
    <t xml:space="preserve"> Fortalecimiento del sector empresarial para el acceso a nuevos mercados en el departamento del Quindío </t>
  </si>
  <si>
    <t>202000363-0076</t>
  </si>
  <si>
    <t xml:space="preserve"> Mejoramiento de la competitividad del departamento como destino turístico sostenible y de calidad.</t>
  </si>
  <si>
    <t>202000363-0077</t>
  </si>
  <si>
    <t xml:space="preserve"> Fortalecimiento de la promoción turística del destino Quindío a nivel nacional e internacional </t>
  </si>
  <si>
    <t>202000363-0078</t>
  </si>
  <si>
    <t>Apoyo a la generación y formalización del empleo en el departamento del Quindío</t>
  </si>
  <si>
    <t xml:space="preserve">312 SECRETARÍA DE AGRICULTURA, DESARROLLO RURAL Y MEDIO AMBIENTE </t>
  </si>
  <si>
    <t>202000363-0079</t>
  </si>
  <si>
    <t xml:space="preserve">Fortalecimiento e implementación de procesos de asociatividad y emprendimiento rural en el Departamento del Quindío.  </t>
  </si>
  <si>
    <t>202000363-0023</t>
  </si>
  <si>
    <t xml:space="preserve"> Implementación de procesos productivos agropecuarios familiares campesinos en busca de la soberanía y seguridad alimentaria en el Departamento del Quindío </t>
  </si>
  <si>
    <t>202000363-0080</t>
  </si>
  <si>
    <t xml:space="preserve"> Fortalecimiento e implementación de procesos de mercadeo y comercialización agropecuaria en el Departamento del Quindío.                </t>
  </si>
  <si>
    <t>202000363-0022</t>
  </si>
  <si>
    <t>Implementación de procesos de extensión agropecuaria e inocuidad (estatus sanitario, BPA, BPG) alimentaria; en el Departamento del Quindío</t>
  </si>
  <si>
    <t>202000363-0081</t>
  </si>
  <si>
    <t xml:space="preserve"> Servicio de apoyo en la formulación y estructuración de proyectos de Desarrollo Rural e inclusión productiva campesina en el Departamento del Quindío  </t>
  </si>
  <si>
    <t>202000363-0082</t>
  </si>
  <si>
    <t xml:space="preserve"> Apoyo a la Implementación de procesos para la prevención y mitigación de riesgos naturales del sector agropecuario en el Departamento del Quindío.  </t>
  </si>
  <si>
    <t>202000363-0025</t>
  </si>
  <si>
    <t>Implementación de procesos de ordenamiento productivo y social territorial en el Departamento del Quindío</t>
  </si>
  <si>
    <t>202000363-0083</t>
  </si>
  <si>
    <t xml:space="preserve"> Fortalecimiento de eventos y ferias para la competitividad productiva y empresarial del sector rural en el Departamento del Quindío </t>
  </si>
  <si>
    <t>202000363-0084</t>
  </si>
  <si>
    <t xml:space="preserve"> Implementación de procesos de sanidad e inocuidad alimentaria en el departamento del Quindío. </t>
  </si>
  <si>
    <t>202000363-0026</t>
  </si>
  <si>
    <t xml:space="preserve"> Implementación de procesos de innovación, ciencia y tecnología agropecuario en el Departamento del Quindío  </t>
  </si>
  <si>
    <t>202000363-0024</t>
  </si>
  <si>
    <t xml:space="preserve"> Implementación de procesos de agro industrialización con calidad e inocuidad en el Departamento del Quindío </t>
  </si>
  <si>
    <t>202000363-0085</t>
  </si>
  <si>
    <t xml:space="preserve"> Fortalecimiento de nuevos emprendimientos e iniciativas clúster de las cadenas promisorias agropecuarias en el Departamento del Quindío.                     </t>
  </si>
  <si>
    <t>202000363-0027</t>
  </si>
  <si>
    <t xml:space="preserve">Fortalecimiento de los procesos de Gestión Ambiental Urbana y Rural para la protección del Paisaje y la Biodiversidad en el departamento del   Quindío  </t>
  </si>
  <si>
    <t>202000363-0086</t>
  </si>
  <si>
    <t xml:space="preserve"> Generación y desarrollo de acciones para la conservación de las áreas de importancia estratégica hídrica en el Departamento del Quindío </t>
  </si>
  <si>
    <t>202000363-0028</t>
  </si>
  <si>
    <t xml:space="preserve"> Apoyo a la generación de entornos amigables para los animales domésticos y silvestres, en el departamento del Quindío </t>
  </si>
  <si>
    <t>202000363-0087</t>
  </si>
  <si>
    <t xml:space="preserve">Realización de campañas de sensibilización y apropiación del patrimonio ambiental del paisaje, la biodiversidad y sus servicios ecosistémicos en el Departamento del Quindío </t>
  </si>
  <si>
    <t>202000363-0029</t>
  </si>
  <si>
    <t xml:space="preserve">Apoyo a nuevos modelos de vida sostenibles, sustentables y eficientes en el suelo rural y urbano en el Departamento del Quindío  </t>
  </si>
  <si>
    <t>202000363-0030</t>
  </si>
  <si>
    <t xml:space="preserve"> Implementación de acciones de Gestión del Cambio Climático en el marco del PIGCC, en el Departamento del Quindío</t>
  </si>
  <si>
    <t>202000363-0088</t>
  </si>
  <si>
    <t xml:space="preserve">Implementación de un programa de protección del patrimonio ambiental, en paisaje, la biodiversidad y sus servicios ecosistémicos en el Departamento del Quindío  </t>
  </si>
  <si>
    <t xml:space="preserve">313 DIRECCIÓN OFICINA PRIVADA </t>
  </si>
  <si>
    <t>202000363-0089</t>
  </si>
  <si>
    <t>Implementar la Política de Transparencia, Acceso a la Información Pública y Lucha Contra la Corrupción del Modelo Integrado de Planificación y Gestión MIPG, articulada con el "Pacto por la Integridad, Transparencia y Legalidad” en el departamento del Quindío</t>
  </si>
  <si>
    <t>202000363-0090</t>
  </si>
  <si>
    <t>Desarrollo e implementación de una estrategia de comunicaciones de la gestión institucional de la Administración Departamental del Quindío "Hacia un gobierno abierto".</t>
  </si>
  <si>
    <t>202000363-0031</t>
  </si>
  <si>
    <t>Fortalecimiento de las capacidades institucionales de la administración departamental del Quindío, para generar condiciones de gobernanza territorial, participación, administración eficiente y transparente.</t>
  </si>
  <si>
    <t xml:space="preserve">314 SECRETARÍA DE EDUCACIÓN </t>
  </si>
  <si>
    <t>202000363-0091</t>
  </si>
  <si>
    <t>Fortalecimiento de Estrategias de Acceso, Bienestar y Permanencia en el Sector Educativo del Departamento del Quindío</t>
  </si>
  <si>
    <t>202000363-0092</t>
  </si>
  <si>
    <t>Fortalecimiento para la gestión de la educación inicial y preescolar en el marco de la atención integral a la primera infancia en el Departamento del Quindío.</t>
  </si>
  <si>
    <t>202000363-0093</t>
  </si>
  <si>
    <t>Fortalecimiento de la Calidad Educativa con inclusión y equidad para el Desarrollo Integral de niños, niñas, adolescentes y jóvenes en el Departamento del Quindío.</t>
  </si>
  <si>
    <t>202000363-0016</t>
  </si>
  <si>
    <t>Fortalecimiento territorial para una gestión educativa integral en la Secretaría de Educación Departamental del Quindío</t>
  </si>
  <si>
    <t>202000363-0094</t>
  </si>
  <si>
    <t>Fortalecimiento de las Tecnologías de Información y Comunicación TIC, para una innovación educativa de calidad en el departamento del Quindío.</t>
  </si>
  <si>
    <t>202000363-0015</t>
  </si>
  <si>
    <t>Fortalecimiento de las competencias comunicativas en lengua extranjera en estudiantes y docentes de las instituciones educativas oficiales del Departamento del Quindío.</t>
  </si>
  <si>
    <t>202000363-0095</t>
  </si>
  <si>
    <t>Implementación del observatorio de educación, con el fin de recopilar y producir información del sector educativo con enfoque territorial.</t>
  </si>
  <si>
    <t>202000363-0096</t>
  </si>
  <si>
    <t>Fortalecimiento de estrategias para en acceso y la permanencia de los estudiantes egresados de los Establecimientos Educativos Oficiales a la educación superior o terciaria en el Departamento del Quindío.</t>
  </si>
  <si>
    <t>202000363-0097</t>
  </si>
  <si>
    <t>Implementación y fortalecimiento de las estrategias qué fomenten la ciencia, la tecnología y la innovación en las Instituciones Educativas Oficiales del Departamento.</t>
  </si>
  <si>
    <t>316 SECRETARÍA DE FAMILIA</t>
  </si>
  <si>
    <t xml:space="preserve"> 202000363-0011</t>
  </si>
  <si>
    <t xml:space="preserve">Diseño e implementación de campañas para la promoción de la vida y prevención del consumo de sustancias psicoactivas en el Departamento del Quindío, “TU Y YO UNIDOS POR LA VIDA".  </t>
  </si>
  <si>
    <t>202000363-0098</t>
  </si>
  <si>
    <t xml:space="preserve"> Implementación acciones de fortalecimiento de los entornos protectores de los jóvenes en barrios vulnerables de los municipios, del Departamento del Quindío. </t>
  </si>
  <si>
    <t>202000363-0099</t>
  </si>
  <si>
    <t>Diseño e implementación de un Modelo de Atención Integral a la Primera Infancia a través de las Rutas Integrales de Atención RIAS en el departamento del Quindío</t>
  </si>
  <si>
    <t>202000363-0100</t>
  </si>
  <si>
    <t xml:space="preserve"> Implementación de la política pública de Familia para la promoción del desarrollo integral de la población del Departamento del Quindío. </t>
  </si>
  <si>
    <t>202000363-0101</t>
  </si>
  <si>
    <t xml:space="preserve"> Revisión, ajuste e implementación de la política pública de primera infancia, infancia y adolescencia en el Departamento del Quindío  </t>
  </si>
  <si>
    <t>202000363-0102</t>
  </si>
  <si>
    <t xml:space="preserve"> Implementación de la política pública de juventud en el Departamento del Quindío  </t>
  </si>
  <si>
    <t>202000363-0032</t>
  </si>
  <si>
    <t xml:space="preserve"> Diseño e implementación de programa de acompañamiento familiar y comunitario con enfoque preventivo en los tipos de violencias en el Departamento del Quindío "TU Y YO COMPROMETIDOS CON LA FAMILIA" </t>
  </si>
  <si>
    <t>202000363-0033</t>
  </si>
  <si>
    <t xml:space="preserve"> Diseño e implementación del programa comunitario para la prevención de los derechos de niños, niñas y adolescentes y su desarrollo integral. "TU Y YO COMPROMETIDOS CON LOS SUEÑOS". </t>
  </si>
  <si>
    <t>202000363-0034</t>
  </si>
  <si>
    <t xml:space="preserve"> Servicio de atención Post egreso de adolescentes y jóvenes, en los servicios de restablecimiento en la administración de justicia, con enfoque pedagógico y restaurativo encaminados a la inclusión social en el Departamento del   Quindío.</t>
  </si>
  <si>
    <t>202000363-0103</t>
  </si>
  <si>
    <t xml:space="preserve">  Fortalecimiento de unidades productivas colectivas juveniles para la generación de ingresos en el departamento del Quindío  </t>
  </si>
  <si>
    <t>202000363-0104</t>
  </si>
  <si>
    <t xml:space="preserve">  Formulación e Implementación del programa departamental para atención al ciudadano migrante y de repatriación.  </t>
  </si>
  <si>
    <t>202000363-0105</t>
  </si>
  <si>
    <t xml:space="preserve">   Desarrollo de un programa de acompañamiento familiar y comunitario en procesos de Inclusión social y productivos para el emprendimiento de alternativas de generación de ingresos en el departamento del Quindío  </t>
  </si>
  <si>
    <t>202000363-0106</t>
  </si>
  <si>
    <t xml:space="preserve">  Formulación e implementación   de proyectos productivos dirigidos a la población en condición de discapacidad y sus familias para la generación de ingresos y fortalecimiento del entorno familiar.  </t>
  </si>
  <si>
    <t>202000363-0036</t>
  </si>
  <si>
    <t xml:space="preserve">  Apoyo en la construcción e Implementación de los Planes de Vida de los Cabildos y Resguardos indígenas asentados en el Departamento del Quindío "TU Y YO UNIDOS CON DIGNIDAD".  </t>
  </si>
  <si>
    <t>202000363-0037</t>
  </si>
  <si>
    <t xml:space="preserve">  Formulación e implementación de la política pública para la comunidad negra, afrocolombiana, raizal y palenquera residente en el Departamento del Quindío   </t>
  </si>
  <si>
    <t>202000363-0035</t>
  </si>
  <si>
    <t xml:space="preserve"> Servicio de atención integral a población en condición de discapacidad en los municipios del Departamento del Quindío "TU Y YO JUNTOS EN LA INCLUSIÓN". </t>
  </si>
  <si>
    <t xml:space="preserve"> 202000363-0012</t>
  </si>
  <si>
    <t xml:space="preserve">   Apoyo en la articulación de la oferta social para la población habitante de calle del Departamento del Quindío  </t>
  </si>
  <si>
    <t>202000363-0107</t>
  </si>
  <si>
    <t xml:space="preserve">    Implementación de la política pública de diversidad sexual en el Departamento del Quindío 2019-2029  </t>
  </si>
  <si>
    <t>202000363-0108</t>
  </si>
  <si>
    <t xml:space="preserve">  Implementación de la política pública de equidad de género para la mujer en el Departamento del Quindío  </t>
  </si>
  <si>
    <t>202000363-0109</t>
  </si>
  <si>
    <t xml:space="preserve"> Servicio de atención integral e inclusión para el bienestar de los adultos mayores del departamento del Quindío </t>
  </si>
  <si>
    <t>202000363-0110</t>
  </si>
  <si>
    <t xml:space="preserve">  Revisar y ajustar la política pública de discapacidad del departamento del Quindío  </t>
  </si>
  <si>
    <t>202000363-0111</t>
  </si>
  <si>
    <t xml:space="preserve">Implementación de la Casa de la Mujer Empoderada para la promoción a la participación ciudadana de Mujeres en escenarios sociales, políticos y en fortalecimiento de la asociatividad en el departamento del Quindío " TU Y YO CON LAS MUJERES EMPODERADAS." </t>
  </si>
  <si>
    <t>202000363-0112</t>
  </si>
  <si>
    <t>Implementación de la Casa Refugio de la Mujer del Departamento del Quindío</t>
  </si>
  <si>
    <t>202000363-0113</t>
  </si>
  <si>
    <t xml:space="preserve"> Implementación de estrategias de acompañamiento y asesoría a las asociaciones de mujeres del departamento del Quindío</t>
  </si>
  <si>
    <t>202000363-0114</t>
  </si>
  <si>
    <t>Desarrollo de jornadas de capacitación, sensibilización y prevención del trabajo infantil y protección del adolescente en el departamento del Quindío.</t>
  </si>
  <si>
    <t>202000363-0115</t>
  </si>
  <si>
    <t xml:space="preserve"> Implementación del programa de liderazgo para la participación femenina en escenarios sociales y políticos del departamento del Quindío</t>
  </si>
  <si>
    <t>Formulación de la política pública de adulto mayor en el Departamento del Quindío.</t>
  </si>
  <si>
    <t xml:space="preserve">Revisar y ajustar la política pública de equidad de género para la mujer en el Departamento del Quindío  </t>
  </si>
  <si>
    <t xml:space="preserve">318 SECRETARIA DE SALUD </t>
  </si>
  <si>
    <t>202000363-0116</t>
  </si>
  <si>
    <t xml:space="preserve">Fortalecimiento de la autoridad sanitaria en el Departamento del Quindío                                                                                           </t>
  </si>
  <si>
    <t>202000363-0117</t>
  </si>
  <si>
    <t xml:space="preserve"> Implementación de programas de promoción social en poblaciones especiales en el Departamento del Quindío </t>
  </si>
  <si>
    <t>202000363-0118</t>
  </si>
  <si>
    <t xml:space="preserve"> Fortalecimiento de las actividades de vigilancia y control del laboratorio de salud pública en el Departamento del Quindío  </t>
  </si>
  <si>
    <t>202000363-0119</t>
  </si>
  <si>
    <t xml:space="preserve"> Asistencia técnica para el fortalecimiento de la gestión de las entidades territoriales del Departamento del Quindío  </t>
  </si>
  <si>
    <t>202000363-0120</t>
  </si>
  <si>
    <t>Asesoría y apoyo al proceso del sistema obligatorio de garantía de calidad de los prestadores de salud en el Departamento del Quindío</t>
  </si>
  <si>
    <t>202000363-0121</t>
  </si>
  <si>
    <t xml:space="preserve"> Apoyo operativo a la inversión social en salud en el Departamento del Quindío </t>
  </si>
  <si>
    <t>202000363-0122</t>
  </si>
  <si>
    <t xml:space="preserve"> Aprovechamiento biológico y consumo de alimentos inocuos en el Departamento del Quindío </t>
  </si>
  <si>
    <t>202000363-0123</t>
  </si>
  <si>
    <t>Control en Salud Ambiental para la consecución de un estado de vida saludable de la población del Departamento del Quindío.</t>
  </si>
  <si>
    <t>202000363-0124</t>
  </si>
  <si>
    <t xml:space="preserve">Fortalecimiento de acciones propias a los derechos sexuales y reproductivos en el Departamento del Quindío. </t>
  </si>
  <si>
    <t>202000363-0125</t>
  </si>
  <si>
    <t>Consolidación de acciones de promoción de la salud y prevención primaria en salud mental en el Departamento del Quindío.</t>
  </si>
  <si>
    <t>202000363-0126</t>
  </si>
  <si>
    <t>Proyecto de promoción de estilos de vida saludable, control y vigilancia en la gestión del riesgo de condiciones no transmisibles en el Departamento del Quindío.</t>
  </si>
  <si>
    <t>202000363-0127</t>
  </si>
  <si>
    <t xml:space="preserve">Fortalecimiento de acciones de promoción, prevención y protección específica para la población infantil en el Departamento del Quindío.  </t>
  </si>
  <si>
    <t>202000363-0128</t>
  </si>
  <si>
    <t xml:space="preserve">Difusión de la estrategia de gestión integral y de control en vectores, zoonosis y cambio climático del Departamento del Quindío.   </t>
  </si>
  <si>
    <t>202000363-0129</t>
  </si>
  <si>
    <t xml:space="preserve"> Fortalecimiento de la inclusión social para la disminución del riesgo de contraer enfermedades transmisibles en el Departamento del Quindío.  </t>
  </si>
  <si>
    <t>202000363-0130</t>
  </si>
  <si>
    <t xml:space="preserve">Implementación de acciones para la contención de la pandemia Tú y Yo contra COVID </t>
  </si>
  <si>
    <t>202000363-0131</t>
  </si>
  <si>
    <t xml:space="preserve"> Prevención, preparación, contingencia, mitigación y superación de emergencias y contingencias por eventos relacionados con la salud pública en el Departamento del Quindío.  </t>
  </si>
  <si>
    <t>202000363-0132</t>
  </si>
  <si>
    <t xml:space="preserve"> Prevención vigilancia y control de eventos en el ámbito laboral en el Departamento del Quindío.  </t>
  </si>
  <si>
    <t>202000363-0133</t>
  </si>
  <si>
    <t xml:space="preserve"> Fortalecimiento del sistema de vigilancia en salud pública en el Departamento del Quindío. </t>
  </si>
  <si>
    <t>202000363-0134</t>
  </si>
  <si>
    <t xml:space="preserve">Fortalecimiento de la red de urgencias y emergencias en el Departamento del Quindío. </t>
  </si>
  <si>
    <t>202000363-0135</t>
  </si>
  <si>
    <t>Fortalecimiento de las intervenciones colectivas y prioridades en salud pública del Departamento del Quindío- PIC</t>
  </si>
  <si>
    <t>202000363-0136</t>
  </si>
  <si>
    <t xml:space="preserve">Subsidio y cofinanciación al régimen subsidiado del Sistema General de Seguridad Social en Salud en el Departamento del Quindío.  </t>
  </si>
  <si>
    <t>202000363-0137</t>
  </si>
  <si>
    <t>Prestación de Servicios a la Población no Afiliada al Sistema General de Seguridad Social en Salud y en los no POS a la Población del Régimen Subsidiado.</t>
  </si>
  <si>
    <t>202000363-0138</t>
  </si>
  <si>
    <t xml:space="preserve">Fortalecimiento de la red de prestación de servicios pública del Departamento del Quindío.   </t>
  </si>
  <si>
    <t>324 SECRETARÍA TECNOLÓGIAS DE LA INFORMACIÓN Y COMUNICACIÓN</t>
  </si>
  <si>
    <t>202000363-0038</t>
  </si>
  <si>
    <t xml:space="preserve"> Fortalecimiento y apoyo a las tecnologías de la información y las comunicaciones en el departamento del Quindío.</t>
  </si>
  <si>
    <t>202000363-0139</t>
  </si>
  <si>
    <t>Apoyo a la apropiación tecnológica y generacional en el Departamento del Quindío</t>
  </si>
  <si>
    <t>202000363-0039</t>
  </si>
  <si>
    <t xml:space="preserve"> Fortalecimiento del sector empresarial del departamento del Quindío </t>
  </si>
  <si>
    <t>202000363-0140</t>
  </si>
  <si>
    <t xml:space="preserve">   Implementación de la transformación digital del sector empresarial en el Departamento del Quindío  </t>
  </si>
  <si>
    <t>202000363-0040</t>
  </si>
  <si>
    <t xml:space="preserve">  Implementación y divulgación de la estrategia    "Quindío innovador y competitivo"   </t>
  </si>
  <si>
    <t>202000363-0141</t>
  </si>
  <si>
    <t xml:space="preserve"> Fortalecimiento de la estrategia de gobierno digital en la Administración Departamental y los Entes Territoriales del departamento del Quindío  </t>
  </si>
  <si>
    <t>TOTAL SECTOR CENTRAL</t>
  </si>
  <si>
    <t xml:space="preserve">319 INDEPORTES QUINDÍO </t>
  </si>
  <si>
    <t>202000363-0009</t>
  </si>
  <si>
    <t>Fortalecimiento, hábitos y estilos de vida saludable como instrumento SALVAVIDAS en el departamento del Quindío</t>
  </si>
  <si>
    <t>202000363-0010</t>
  </si>
  <si>
    <t>Fortalecimiento al deporte competitivo y de altos logros "TU Y    YO SOMOS SALVAVIDAS POR UN QUINDIO GANADOR" en el Departamento del Quindío</t>
  </si>
  <si>
    <t>202000363-0013</t>
  </si>
  <si>
    <t>Desarrollo de los XXII JUEGOS DEPORTIVOS NACIONALES Y VI JUEGOS PARANACIONALES   2023</t>
  </si>
  <si>
    <t xml:space="preserve">320 PROMOTORA DE VIVIENDA </t>
  </si>
  <si>
    <t>202000363-0142</t>
  </si>
  <si>
    <t>Mantenimiento de obras complementarias de la infraestructura deportiva y recreativa en el Departamento del Quindío.</t>
  </si>
  <si>
    <t>202000363-0143</t>
  </si>
  <si>
    <t>Mantenimiento de obras complementarias en la Infraestructura educativa en el Departamento del Quindío.</t>
  </si>
  <si>
    <t>202000363-0144</t>
  </si>
  <si>
    <t xml:space="preserve">  Mantenimiento de obras complementarias a la infraestructura vial en el Departamento del Quindío </t>
  </si>
  <si>
    <t>202000363-0145</t>
  </si>
  <si>
    <t xml:space="preserve"> Apoyo en la formulación y ejecución de proyectos de vivienda en el Departamento del Quindío   </t>
  </si>
  <si>
    <t>321 INSTITUTO DEPARTAMENTAL DE TRANSITO</t>
  </si>
  <si>
    <t>202000363-0146</t>
  </si>
  <si>
    <t>Implementación del programa de seguridad vial en el Departamento del Quindío “TU Y YO POR LA SEGURIDAD VIAL"</t>
  </si>
  <si>
    <t>TOTAL DESCENTRALIZADOS</t>
  </si>
  <si>
    <t>TOTAL INVERSION DEPARTAMENTAL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</si>
</sst>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$-240A]\ * #,##0.00_);_([$$-240A]\ * \(#,##0.00\);_([$$-240A]\ 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164" fontId="0" fillId="0" borderId="0"/>
  </cellStyleXfs>
  <cellXfs count="42">
    <xf numFmtId="164" fontId="0" fillId="0" borderId="0" xfId="0"/>
    <xf numFmtId="164" fontId="2" fillId="0" borderId="0" xfId="0" applyFont="1"/>
    <xf numFmtId="164" fontId="3" fillId="2" borderId="3" xfId="0" applyFont="1" applyFill="1" applyBorder="1" applyAlignment="1">
      <alignment horizontal="center" vertical="center" wrapText="1"/>
    </xf>
    <xf numFmtId="164" fontId="1" fillId="0" borderId="0" xfId="0" applyFont="1"/>
    <xf numFmtId="164" fontId="3" fillId="2" borderId="5" xfId="0" applyFont="1" applyFill="1" applyBorder="1" applyAlignment="1">
      <alignment horizontal="center" vertical="center" wrapText="1"/>
    </xf>
    <xf numFmtId="164" fontId="5" fillId="3" borderId="8" xfId="0" applyFont="1" applyFill="1" applyBorder="1" applyAlignment="1">
      <alignment vertical="center"/>
    </xf>
    <xf numFmtId="164" fontId="6" fillId="4" borderId="9" xfId="0" applyFont="1" applyFill="1" applyBorder="1" applyAlignment="1">
      <alignment horizontal="center" vertical="center" wrapText="1"/>
    </xf>
    <xf numFmtId="164" fontId="6" fillId="0" borderId="10" xfId="0" applyFont="1" applyBorder="1" applyAlignment="1">
      <alignment horizontal="justify" vertical="center" wrapText="1"/>
    </xf>
    <xf numFmtId="164" fontId="2" fillId="0" borderId="8" xfId="0" applyFont="1" applyBorder="1" applyAlignment="1">
      <alignment vertical="center"/>
    </xf>
    <xf numFmtId="164" fontId="6" fillId="0" borderId="9" xfId="0" applyFont="1" applyBorder="1" applyAlignment="1">
      <alignment horizontal="center" vertical="center" wrapText="1"/>
    </xf>
    <xf numFmtId="164" fontId="2" fillId="0" borderId="9" xfId="0" applyFont="1" applyBorder="1" applyAlignment="1">
      <alignment horizontal="center" vertical="center" wrapText="1"/>
    </xf>
    <xf numFmtId="164" fontId="2" fillId="0" borderId="10" xfId="0" applyFont="1" applyBorder="1" applyAlignment="1">
      <alignment horizontal="justify" vertical="center" wrapText="1"/>
    </xf>
    <xf numFmtId="164" fontId="6" fillId="4" borderId="10" xfId="0" applyFont="1" applyFill="1" applyBorder="1" applyAlignment="1">
      <alignment horizontal="justify" vertical="center" wrapText="1"/>
    </xf>
    <xf numFmtId="164" fontId="6" fillId="4" borderId="9" xfId="0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justify" vertical="center" wrapText="1"/>
    </xf>
    <xf numFmtId="164" fontId="6" fillId="0" borderId="9" xfId="0" applyFont="1" applyFill="1" applyBorder="1" applyAlignment="1">
      <alignment horizontal="center" vertical="center" wrapText="1"/>
    </xf>
    <xf numFmtId="164" fontId="2" fillId="0" borderId="9" xfId="0" applyFont="1" applyFill="1" applyBorder="1" applyAlignment="1">
      <alignment horizontal="center" vertical="center" wrapText="1"/>
    </xf>
    <xf numFmtId="164" fontId="6" fillId="0" borderId="9" xfId="0" applyFont="1" applyBorder="1" applyAlignment="1">
      <alignment horizontal="center" vertical="center"/>
    </xf>
    <xf numFmtId="164" fontId="7" fillId="2" borderId="13" xfId="0" applyFont="1" applyFill="1" applyBorder="1" applyAlignment="1">
      <alignment vertical="center"/>
    </xf>
    <xf numFmtId="164" fontId="2" fillId="0" borderId="0" xfId="0" applyFont="1" applyAlignment="1">
      <alignment vertical="center"/>
    </xf>
    <xf numFmtId="164" fontId="2" fillId="0" borderId="9" xfId="0" applyFont="1" applyBorder="1" applyAlignment="1">
      <alignment horizontal="center" vertical="center"/>
    </xf>
    <xf numFmtId="1" fontId="6" fillId="4" borderId="9" xfId="0" applyNumberFormat="1" applyFont="1" applyFill="1" applyBorder="1" applyAlignment="1">
      <alignment horizontal="center" vertical="center"/>
    </xf>
    <xf numFmtId="164" fontId="6" fillId="4" borderId="14" xfId="0" applyFont="1" applyFill="1" applyBorder="1" applyAlignment="1">
      <alignment horizontal="center" vertical="center"/>
    </xf>
    <xf numFmtId="164" fontId="6" fillId="0" borderId="0" xfId="0" applyFont="1" applyBorder="1" applyAlignment="1">
      <alignment horizontal="justify" vertical="center" wrapText="1"/>
    </xf>
    <xf numFmtId="164" fontId="2" fillId="0" borderId="15" xfId="0" applyFont="1" applyBorder="1" applyAlignment="1">
      <alignment vertical="center"/>
    </xf>
    <xf numFmtId="164" fontId="7" fillId="5" borderId="13" xfId="0" applyFont="1" applyFill="1" applyBorder="1" applyAlignment="1">
      <alignment vertical="center"/>
    </xf>
    <xf numFmtId="164" fontId="4" fillId="3" borderId="11" xfId="0" applyFont="1" applyFill="1" applyBorder="1" applyAlignment="1">
      <alignment horizontal="left" vertical="center"/>
    </xf>
    <xf numFmtId="164" fontId="4" fillId="3" borderId="12" xfId="0" applyFont="1" applyFill="1" applyBorder="1" applyAlignment="1">
      <alignment horizontal="left" vertical="center"/>
    </xf>
    <xf numFmtId="164" fontId="4" fillId="3" borderId="11" xfId="0" applyFont="1" applyFill="1" applyBorder="1" applyAlignment="1">
      <alignment horizontal="justify" vertical="center"/>
    </xf>
    <xf numFmtId="164" fontId="4" fillId="3" borderId="12" xfId="0" applyFont="1" applyFill="1" applyBorder="1" applyAlignment="1">
      <alignment horizontal="justify" vertical="center"/>
    </xf>
    <xf numFmtId="164" fontId="7" fillId="2" borderId="1" xfId="0" applyFont="1" applyFill="1" applyBorder="1" applyAlignment="1">
      <alignment horizontal="left" vertical="center"/>
    </xf>
    <xf numFmtId="164" fontId="7" fillId="2" borderId="2" xfId="0" applyFont="1" applyFill="1" applyBorder="1" applyAlignment="1">
      <alignment horizontal="left" vertical="center"/>
    </xf>
    <xf numFmtId="164" fontId="7" fillId="5" borderId="1" xfId="0" applyFont="1" applyFill="1" applyBorder="1" applyAlignment="1">
      <alignment horizontal="left" vertical="center"/>
    </xf>
    <xf numFmtId="164" fontId="7" fillId="5" borderId="2" xfId="0" applyFont="1" applyFill="1" applyBorder="1" applyAlignment="1">
      <alignment horizontal="left" vertical="center"/>
    </xf>
    <xf numFmtId="164" fontId="1" fillId="0" borderId="1" xfId="0" applyFont="1" applyBorder="1" applyAlignment="1">
      <alignment horizontal="center" vertical="center" wrapText="1"/>
    </xf>
    <xf numFmtId="164" fontId="1" fillId="0" borderId="2" xfId="0" applyFont="1" applyBorder="1" applyAlignment="1">
      <alignment horizontal="center" vertical="center" wrapText="1"/>
    </xf>
    <xf numFmtId="164" fontId="1" fillId="2" borderId="0" xfId="0" applyFont="1" applyFill="1" applyBorder="1" applyAlignment="1">
      <alignment horizontal="center" vertical="center" wrapText="1"/>
    </xf>
    <xf numFmtId="164" fontId="1" fillId="2" borderId="4" xfId="0" applyFont="1" applyFill="1" applyBorder="1" applyAlignment="1">
      <alignment horizontal="center" vertical="center" wrapText="1"/>
    </xf>
    <xf numFmtId="164" fontId="3" fillId="2" borderId="0" xfId="0" applyFont="1" applyFill="1" applyBorder="1" applyAlignment="1">
      <alignment horizontal="center" vertical="center" wrapText="1"/>
    </xf>
    <xf numFmtId="164" fontId="3" fillId="2" borderId="4" xfId="0" applyFont="1" applyFill="1" applyBorder="1" applyAlignment="1">
      <alignment horizontal="center" vertical="center" wrapText="1"/>
    </xf>
    <xf numFmtId="164" fontId="4" fillId="3" borderId="6" xfId="0" applyFont="1" applyFill="1" applyBorder="1" applyAlignment="1">
      <alignment horizontal="left" vertical="center"/>
    </xf>
    <xf numFmtId="164" fontId="4" fillId="3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bernaci&#243;n%202021/SGTO%20PDD%202021/SGTO%20SEP%202021%20TRABAJO/F-PLA-42%20POAI%20SEP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I -SEPTIEMBRE-2021"/>
      <sheetName val="RESUMEN POR UNIDAD"/>
      <sheetName val="PROGRAMAS"/>
      <sheetName val="EJE ESTRATEGICO"/>
      <sheetName val="PROYECTOS"/>
    </sheetNames>
    <sheetDataSet>
      <sheetData sheetId="0">
        <row r="8">
          <cell r="AM8">
            <v>179885000</v>
          </cell>
        </row>
        <row r="9">
          <cell r="AM9">
            <v>163650000</v>
          </cell>
        </row>
        <row r="10">
          <cell r="AM10">
            <v>50000000</v>
          </cell>
        </row>
        <row r="11">
          <cell r="AM11">
            <v>82465000</v>
          </cell>
        </row>
        <row r="12">
          <cell r="AM12">
            <v>143333529</v>
          </cell>
        </row>
        <row r="13">
          <cell r="AM13">
            <v>35000000</v>
          </cell>
        </row>
        <row r="14">
          <cell r="AM14">
            <v>222682500</v>
          </cell>
        </row>
        <row r="15">
          <cell r="AM15">
            <v>52000000</v>
          </cell>
        </row>
        <row r="16">
          <cell r="AM16">
            <v>295900000</v>
          </cell>
        </row>
        <row r="17">
          <cell r="AM17">
            <v>36000000</v>
          </cell>
        </row>
        <row r="18">
          <cell r="AM18">
            <v>25965000</v>
          </cell>
        </row>
        <row r="19">
          <cell r="AM19">
            <v>25965000</v>
          </cell>
        </row>
        <row r="20">
          <cell r="AM20">
            <v>24522500</v>
          </cell>
        </row>
        <row r="21">
          <cell r="AM21">
            <v>27000000</v>
          </cell>
        </row>
        <row r="22">
          <cell r="AM22">
            <v>25965000</v>
          </cell>
        </row>
        <row r="23">
          <cell r="AM23">
            <v>72000000</v>
          </cell>
        </row>
        <row r="24">
          <cell r="AM24">
            <v>2569625342.8400002</v>
          </cell>
        </row>
        <row r="25">
          <cell r="AM25">
            <v>358000000</v>
          </cell>
        </row>
        <row r="26">
          <cell r="AM26">
            <v>24750000</v>
          </cell>
        </row>
        <row r="27">
          <cell r="AM27">
            <v>96746979</v>
          </cell>
        </row>
        <row r="28">
          <cell r="AM28">
            <v>2083257220</v>
          </cell>
        </row>
        <row r="29">
          <cell r="AM29">
            <v>90000000</v>
          </cell>
        </row>
        <row r="30">
          <cell r="AM30">
            <v>2885783074.3600001</v>
          </cell>
        </row>
        <row r="31">
          <cell r="AM31">
            <v>77479710</v>
          </cell>
        </row>
        <row r="32">
          <cell r="AM32">
            <v>4666209294</v>
          </cell>
        </row>
        <row r="33">
          <cell r="AM33">
            <v>40000000</v>
          </cell>
        </row>
        <row r="34">
          <cell r="AM34">
            <v>1418800000</v>
          </cell>
        </row>
        <row r="35">
          <cell r="AM35">
            <v>844308067</v>
          </cell>
        </row>
        <row r="36">
          <cell r="AM36">
            <v>120000000.09999999</v>
          </cell>
        </row>
        <row r="37">
          <cell r="AM37">
            <v>100000000</v>
          </cell>
        </row>
        <row r="38">
          <cell r="AM38">
            <v>852718865</v>
          </cell>
        </row>
        <row r="39">
          <cell r="AM39">
            <v>854204317.68000007</v>
          </cell>
        </row>
        <row r="40">
          <cell r="AM40">
            <v>279000000</v>
          </cell>
        </row>
        <row r="41">
          <cell r="AM41">
            <v>629000000</v>
          </cell>
        </row>
        <row r="42">
          <cell r="AM42">
            <v>785236459</v>
          </cell>
        </row>
        <row r="43">
          <cell r="AM43">
            <v>100660648</v>
          </cell>
        </row>
        <row r="44">
          <cell r="AM44">
            <v>38000000</v>
          </cell>
        </row>
        <row r="45">
          <cell r="AM45">
            <v>149000000</v>
          </cell>
        </row>
        <row r="46">
          <cell r="AM46">
            <v>69028401</v>
          </cell>
        </row>
        <row r="47">
          <cell r="AM47">
            <v>36000000</v>
          </cell>
        </row>
        <row r="48">
          <cell r="AM48">
            <v>124287500</v>
          </cell>
        </row>
        <row r="49">
          <cell r="AM49">
            <v>265000000</v>
          </cell>
        </row>
        <row r="50">
          <cell r="AM50">
            <v>52000000</v>
          </cell>
        </row>
        <row r="51">
          <cell r="AM51">
            <v>47000000</v>
          </cell>
        </row>
        <row r="52">
          <cell r="AM52">
            <v>136707113</v>
          </cell>
        </row>
        <row r="53">
          <cell r="AM53">
            <v>47000000</v>
          </cell>
        </row>
        <row r="54">
          <cell r="AM54">
            <v>34027629</v>
          </cell>
        </row>
        <row r="55">
          <cell r="AM55">
            <v>4387879528.3299999</v>
          </cell>
        </row>
        <row r="56">
          <cell r="AM56">
            <v>61000000</v>
          </cell>
        </row>
        <row r="57">
          <cell r="AM57">
            <v>243850000</v>
          </cell>
        </row>
        <row r="58">
          <cell r="AM58">
            <v>40000000</v>
          </cell>
        </row>
        <row r="59">
          <cell r="AM59">
            <v>414862500</v>
          </cell>
        </row>
        <row r="60">
          <cell r="AM60">
            <v>92505448</v>
          </cell>
        </row>
        <row r="61">
          <cell r="AM61">
            <v>89000000</v>
          </cell>
        </row>
        <row r="62">
          <cell r="AM62">
            <v>155000000</v>
          </cell>
        </row>
        <row r="63">
          <cell r="AM63">
            <v>73000000</v>
          </cell>
        </row>
        <row r="64">
          <cell r="AM64">
            <v>70893401</v>
          </cell>
        </row>
        <row r="65">
          <cell r="AM65">
            <v>44600000</v>
          </cell>
        </row>
        <row r="66">
          <cell r="AM66">
            <v>322900000</v>
          </cell>
        </row>
        <row r="67">
          <cell r="AM67">
            <v>1613778703.8999999</v>
          </cell>
        </row>
        <row r="68">
          <cell r="AM68">
            <v>20000000</v>
          </cell>
        </row>
        <row r="69">
          <cell r="AM69">
            <v>5400000</v>
          </cell>
        </row>
        <row r="70">
          <cell r="AM70">
            <v>18000000</v>
          </cell>
        </row>
        <row r="71">
          <cell r="AM71">
            <v>261090000</v>
          </cell>
        </row>
        <row r="72">
          <cell r="AM72">
            <v>72013297.599999994</v>
          </cell>
        </row>
        <row r="73">
          <cell r="AM73">
            <v>1421227081.52</v>
          </cell>
        </row>
        <row r="74">
          <cell r="AM74">
            <v>66500000</v>
          </cell>
        </row>
        <row r="75">
          <cell r="AM75">
            <v>207698236.30000001</v>
          </cell>
        </row>
        <row r="76">
          <cell r="AM76">
            <v>27000000</v>
          </cell>
        </row>
        <row r="77">
          <cell r="AM77">
            <v>50000000</v>
          </cell>
        </row>
        <row r="78">
          <cell r="AM78">
            <v>90000000</v>
          </cell>
        </row>
        <row r="79">
          <cell r="AM79">
            <v>160000000</v>
          </cell>
        </row>
        <row r="80">
          <cell r="AM80">
            <v>135000000</v>
          </cell>
        </row>
        <row r="81">
          <cell r="AM81">
            <v>18000000</v>
          </cell>
        </row>
        <row r="82">
          <cell r="AM82">
            <v>1598856036</v>
          </cell>
        </row>
        <row r="83">
          <cell r="AM83">
            <v>1105231673.6100001</v>
          </cell>
        </row>
        <row r="84">
          <cell r="AM84">
            <v>96000000</v>
          </cell>
        </row>
        <row r="85">
          <cell r="AM85">
            <v>91150000</v>
          </cell>
        </row>
        <row r="86">
          <cell r="AM86">
            <v>22500000</v>
          </cell>
        </row>
        <row r="87">
          <cell r="AM87">
            <v>27850000</v>
          </cell>
        </row>
        <row r="88">
          <cell r="AM88">
            <v>226000000</v>
          </cell>
        </row>
        <row r="89">
          <cell r="AM89">
            <v>123000000</v>
          </cell>
        </row>
        <row r="90">
          <cell r="AM90">
            <v>390000000</v>
          </cell>
        </row>
        <row r="91">
          <cell r="AM91">
            <v>465052526.97000003</v>
          </cell>
        </row>
        <row r="92">
          <cell r="AM92">
            <v>45000000</v>
          </cell>
        </row>
        <row r="93">
          <cell r="AM93">
            <v>20000000</v>
          </cell>
        </row>
        <row r="94">
          <cell r="AM94">
            <v>170606585.66</v>
          </cell>
        </row>
        <row r="95">
          <cell r="AM95">
            <v>18000000</v>
          </cell>
        </row>
        <row r="96">
          <cell r="AM96">
            <v>45000000</v>
          </cell>
        </row>
        <row r="97">
          <cell r="AM97">
            <v>45000000</v>
          </cell>
        </row>
        <row r="98">
          <cell r="AM98">
            <v>27000000</v>
          </cell>
        </row>
        <row r="99">
          <cell r="AM99">
            <v>325000000</v>
          </cell>
        </row>
        <row r="100">
          <cell r="AM100">
            <v>42000000</v>
          </cell>
        </row>
        <row r="101">
          <cell r="AM101">
            <v>28000000</v>
          </cell>
        </row>
        <row r="102">
          <cell r="AM102">
            <v>20000000</v>
          </cell>
        </row>
        <row r="103">
          <cell r="AM103">
            <v>43000000</v>
          </cell>
        </row>
        <row r="104">
          <cell r="AM104">
            <v>20000000</v>
          </cell>
        </row>
        <row r="105">
          <cell r="AM105">
            <v>20000000</v>
          </cell>
        </row>
        <row r="106">
          <cell r="AM106">
            <v>43000000</v>
          </cell>
        </row>
        <row r="107">
          <cell r="AM107">
            <v>43000000</v>
          </cell>
        </row>
        <row r="108">
          <cell r="AM108">
            <v>22000000</v>
          </cell>
        </row>
        <row r="109">
          <cell r="AM109">
            <v>18000000</v>
          </cell>
        </row>
        <row r="110">
          <cell r="AM110">
            <v>18000000</v>
          </cell>
        </row>
        <row r="111">
          <cell r="AM111">
            <v>32000000</v>
          </cell>
        </row>
        <row r="112">
          <cell r="AM112">
            <v>50000000</v>
          </cell>
        </row>
        <row r="113">
          <cell r="AM113">
            <v>220000000</v>
          </cell>
        </row>
        <row r="114">
          <cell r="AM114">
            <v>95248186</v>
          </cell>
        </row>
        <row r="115">
          <cell r="AM115">
            <v>710383203</v>
          </cell>
        </row>
        <row r="116">
          <cell r="AM116">
            <v>120000000</v>
          </cell>
        </row>
        <row r="117">
          <cell r="AM117">
            <v>36000000</v>
          </cell>
        </row>
        <row r="118">
          <cell r="AM118">
            <v>54000000</v>
          </cell>
        </row>
        <row r="119">
          <cell r="AM119">
            <v>120000000</v>
          </cell>
        </row>
        <row r="120">
          <cell r="AM120">
            <v>20000000</v>
          </cell>
        </row>
        <row r="121">
          <cell r="AM121">
            <v>20000000</v>
          </cell>
        </row>
        <row r="122">
          <cell r="AM122">
            <v>42000000</v>
          </cell>
        </row>
        <row r="123">
          <cell r="AM123">
            <v>25000000</v>
          </cell>
        </row>
        <row r="124">
          <cell r="AM124">
            <v>18000000</v>
          </cell>
        </row>
        <row r="125">
          <cell r="AM125">
            <v>75000000</v>
          </cell>
        </row>
        <row r="126">
          <cell r="AM126">
            <v>250000000</v>
          </cell>
        </row>
        <row r="127">
          <cell r="AM127">
            <v>782000000</v>
          </cell>
        </row>
        <row r="128">
          <cell r="AM128">
            <v>145000000</v>
          </cell>
        </row>
        <row r="129">
          <cell r="AM129">
            <v>1343703729</v>
          </cell>
        </row>
        <row r="130">
          <cell r="AM130">
            <v>18000000</v>
          </cell>
        </row>
        <row r="131">
          <cell r="AM131">
            <v>0</v>
          </cell>
        </row>
        <row r="132">
          <cell r="AM132">
            <v>48279229</v>
          </cell>
        </row>
        <row r="133">
          <cell r="AM133">
            <v>10000000.01</v>
          </cell>
        </row>
        <row r="134">
          <cell r="AM134">
            <v>14927155999.549999</v>
          </cell>
        </row>
        <row r="135">
          <cell r="AM135">
            <v>178940000.02000001</v>
          </cell>
        </row>
        <row r="136">
          <cell r="AM136">
            <v>109520000</v>
          </cell>
        </row>
        <row r="137">
          <cell r="AM137">
            <v>0</v>
          </cell>
        </row>
        <row r="138">
          <cell r="AM138">
            <v>25000000</v>
          </cell>
        </row>
        <row r="139">
          <cell r="AM139">
            <v>0</v>
          </cell>
        </row>
        <row r="140">
          <cell r="AM140">
            <v>10000000</v>
          </cell>
        </row>
        <row r="141">
          <cell r="AM141">
            <v>33838656.469999999</v>
          </cell>
        </row>
        <row r="142">
          <cell r="AM142">
            <v>18000000</v>
          </cell>
        </row>
        <row r="143">
          <cell r="AM143">
            <v>19594997</v>
          </cell>
        </row>
        <row r="144">
          <cell r="AM144">
            <v>19999999.989999998</v>
          </cell>
        </row>
        <row r="145">
          <cell r="AM145">
            <v>20000000</v>
          </cell>
        </row>
        <row r="146">
          <cell r="AM146">
            <v>10000000</v>
          </cell>
        </row>
        <row r="147">
          <cell r="AM147">
            <v>10000000.01</v>
          </cell>
        </row>
        <row r="148">
          <cell r="AM148">
            <v>10000000.01</v>
          </cell>
        </row>
        <row r="149">
          <cell r="AM149">
            <v>10000000</v>
          </cell>
        </row>
        <row r="150">
          <cell r="AM150">
            <v>1540000</v>
          </cell>
        </row>
        <row r="151">
          <cell r="AM151">
            <v>180000000.94999999</v>
          </cell>
        </row>
        <row r="152">
          <cell r="AM152">
            <v>0</v>
          </cell>
        </row>
        <row r="153">
          <cell r="AM153">
            <v>10000000.01</v>
          </cell>
        </row>
        <row r="154">
          <cell r="AM154">
            <v>177422388859.67001</v>
          </cell>
        </row>
        <row r="155">
          <cell r="AM155">
            <v>10000000.01</v>
          </cell>
        </row>
        <row r="156">
          <cell r="AM156">
            <v>591945607</v>
          </cell>
        </row>
        <row r="157">
          <cell r="AM157">
            <v>10000000.01</v>
          </cell>
        </row>
        <row r="158">
          <cell r="AM158">
            <v>10000000.01</v>
          </cell>
        </row>
        <row r="159">
          <cell r="AM159">
            <v>9999999.9800000004</v>
          </cell>
        </row>
        <row r="160">
          <cell r="AM160">
            <v>0</v>
          </cell>
        </row>
        <row r="161">
          <cell r="AM161">
            <v>9000000</v>
          </cell>
        </row>
        <row r="162">
          <cell r="AM162">
            <v>0</v>
          </cell>
        </row>
        <row r="163">
          <cell r="AM163">
            <v>404217269</v>
          </cell>
        </row>
        <row r="164">
          <cell r="AM164">
            <v>7500000</v>
          </cell>
        </row>
        <row r="165">
          <cell r="AM165">
            <v>115386000</v>
          </cell>
        </row>
        <row r="166">
          <cell r="AM166">
            <v>54614000</v>
          </cell>
        </row>
        <row r="167">
          <cell r="AM167">
            <v>14250000</v>
          </cell>
        </row>
        <row r="168">
          <cell r="AM168">
            <v>50000000</v>
          </cell>
        </row>
        <row r="169">
          <cell r="AM169">
            <v>51930000</v>
          </cell>
        </row>
        <row r="170">
          <cell r="AM170">
            <v>132000000</v>
          </cell>
        </row>
        <row r="171">
          <cell r="AM171">
            <v>23540000</v>
          </cell>
        </row>
        <row r="172">
          <cell r="AM172">
            <v>441107889</v>
          </cell>
        </row>
        <row r="173">
          <cell r="AM173">
            <v>200000000</v>
          </cell>
        </row>
        <row r="174">
          <cell r="AM174">
            <v>28000000</v>
          </cell>
        </row>
        <row r="175">
          <cell r="AM175">
            <v>32985000</v>
          </cell>
        </row>
        <row r="176">
          <cell r="AM176">
            <v>18000000</v>
          </cell>
        </row>
        <row r="177">
          <cell r="AM177">
            <v>37000000</v>
          </cell>
        </row>
        <row r="178">
          <cell r="AM178">
            <v>15000000</v>
          </cell>
        </row>
        <row r="179">
          <cell r="AM179">
            <v>20000000</v>
          </cell>
        </row>
        <row r="180">
          <cell r="AM180">
            <v>25000000</v>
          </cell>
        </row>
        <row r="181">
          <cell r="AM181">
            <v>75112368</v>
          </cell>
        </row>
        <row r="182">
          <cell r="AM182">
            <v>27000000</v>
          </cell>
        </row>
        <row r="183">
          <cell r="AM183">
            <v>20000000</v>
          </cell>
        </row>
        <row r="184">
          <cell r="AM184">
            <v>51681346</v>
          </cell>
        </row>
        <row r="185">
          <cell r="AM185">
            <v>67460000</v>
          </cell>
        </row>
        <row r="186">
          <cell r="AM186">
            <v>34620000</v>
          </cell>
        </row>
        <row r="187">
          <cell r="AM187">
            <v>35000000</v>
          </cell>
        </row>
        <row r="188">
          <cell r="AM188">
            <v>30800000</v>
          </cell>
        </row>
        <row r="189">
          <cell r="AM189">
            <v>4070085007.0100002</v>
          </cell>
        </row>
        <row r="190">
          <cell r="AM190">
            <v>18000000</v>
          </cell>
        </row>
        <row r="191">
          <cell r="AM191">
            <v>38195000</v>
          </cell>
        </row>
        <row r="192">
          <cell r="AM192">
            <v>18000000</v>
          </cell>
        </row>
        <row r="193">
          <cell r="AM193">
            <v>77000000</v>
          </cell>
        </row>
        <row r="194">
          <cell r="AM194">
            <v>90000000</v>
          </cell>
        </row>
        <row r="195">
          <cell r="AM195">
            <v>33000000</v>
          </cell>
        </row>
        <row r="196">
          <cell r="AM196">
            <v>33000000</v>
          </cell>
        </row>
        <row r="197">
          <cell r="V197" t="str">
            <v>202000363-0150</v>
          </cell>
          <cell r="AM197">
            <v>50000000</v>
          </cell>
        </row>
        <row r="198">
          <cell r="V198" t="str">
            <v>202000363-0151</v>
          </cell>
          <cell r="AM198">
            <v>18000000</v>
          </cell>
        </row>
        <row r="199">
          <cell r="AM199">
            <v>143094503</v>
          </cell>
        </row>
        <row r="200">
          <cell r="AM200">
            <v>65489500</v>
          </cell>
        </row>
        <row r="201">
          <cell r="AM201">
            <v>74000000</v>
          </cell>
        </row>
        <row r="202">
          <cell r="AM202">
            <v>25676500</v>
          </cell>
        </row>
        <row r="203">
          <cell r="AM203">
            <v>27216500</v>
          </cell>
        </row>
        <row r="204">
          <cell r="AM204">
            <v>1416662921.21</v>
          </cell>
        </row>
        <row r="205">
          <cell r="AM205">
            <v>28050000</v>
          </cell>
        </row>
        <row r="206">
          <cell r="AM206">
            <v>11540000</v>
          </cell>
        </row>
        <row r="207">
          <cell r="AM207">
            <v>40646000</v>
          </cell>
        </row>
        <row r="208">
          <cell r="AM208">
            <v>81470000</v>
          </cell>
        </row>
        <row r="209">
          <cell r="AM209">
            <v>211530000</v>
          </cell>
        </row>
        <row r="210">
          <cell r="AM210">
            <v>728902897</v>
          </cell>
        </row>
        <row r="211">
          <cell r="AM211">
            <v>94000000</v>
          </cell>
        </row>
        <row r="212">
          <cell r="AM212">
            <v>124811412</v>
          </cell>
        </row>
        <row r="213">
          <cell r="AM213">
            <v>96954000</v>
          </cell>
        </row>
        <row r="214">
          <cell r="AM214">
            <v>19636000</v>
          </cell>
        </row>
        <row r="215">
          <cell r="AM215">
            <v>15000000</v>
          </cell>
        </row>
        <row r="216">
          <cell r="AM216">
            <v>15000000</v>
          </cell>
        </row>
        <row r="217">
          <cell r="AM217">
            <v>15000000</v>
          </cell>
        </row>
        <row r="218">
          <cell r="AM218">
            <v>10000000</v>
          </cell>
        </row>
        <row r="219">
          <cell r="AM219">
            <v>27081005</v>
          </cell>
        </row>
        <row r="220">
          <cell r="AM220">
            <v>14000000</v>
          </cell>
        </row>
        <row r="221">
          <cell r="AM221">
            <v>40000000</v>
          </cell>
        </row>
        <row r="222">
          <cell r="AM222">
            <v>38000000</v>
          </cell>
        </row>
        <row r="223">
          <cell r="AM223">
            <v>38000000</v>
          </cell>
        </row>
        <row r="224">
          <cell r="AM224">
            <v>20000000</v>
          </cell>
        </row>
        <row r="225">
          <cell r="AM225">
            <v>20000000</v>
          </cell>
        </row>
        <row r="226">
          <cell r="AM226">
            <v>20000000</v>
          </cell>
        </row>
        <row r="227">
          <cell r="AM227">
            <v>81000000</v>
          </cell>
        </row>
        <row r="228">
          <cell r="AM228">
            <v>3000000</v>
          </cell>
        </row>
        <row r="229">
          <cell r="AM229">
            <v>28000000</v>
          </cell>
        </row>
        <row r="230">
          <cell r="AM230">
            <v>28000000</v>
          </cell>
        </row>
        <row r="231">
          <cell r="AM231">
            <v>105000000</v>
          </cell>
        </row>
        <row r="232">
          <cell r="AM232">
            <v>56000000</v>
          </cell>
        </row>
        <row r="233">
          <cell r="AM233">
            <v>38000000</v>
          </cell>
        </row>
        <row r="234">
          <cell r="AM234">
            <v>66700000</v>
          </cell>
        </row>
        <row r="235">
          <cell r="AM235">
            <v>48300000</v>
          </cell>
        </row>
        <row r="236">
          <cell r="AM236">
            <v>105000000</v>
          </cell>
        </row>
        <row r="237">
          <cell r="AM237">
            <v>76000000</v>
          </cell>
        </row>
        <row r="238">
          <cell r="AM238">
            <v>1166584216.27</v>
          </cell>
        </row>
        <row r="239">
          <cell r="AM239">
            <v>58000000</v>
          </cell>
        </row>
        <row r="240">
          <cell r="AM240">
            <v>75000000</v>
          </cell>
        </row>
        <row r="241">
          <cell r="AM241">
            <v>95000000</v>
          </cell>
        </row>
        <row r="242">
          <cell r="AM242">
            <v>448927149</v>
          </cell>
        </row>
        <row r="243">
          <cell r="AM243">
            <v>43000000</v>
          </cell>
        </row>
        <row r="244">
          <cell r="AM244">
            <v>179424239</v>
          </cell>
        </row>
        <row r="245">
          <cell r="AM245">
            <v>1100000000</v>
          </cell>
        </row>
        <row r="246">
          <cell r="AM246">
            <v>20000000</v>
          </cell>
        </row>
        <row r="247">
          <cell r="AM247">
            <v>84414100</v>
          </cell>
        </row>
        <row r="248">
          <cell r="AM248">
            <v>320000000</v>
          </cell>
        </row>
        <row r="249">
          <cell r="AM249">
            <v>321904376</v>
          </cell>
        </row>
        <row r="250">
          <cell r="AM250">
            <v>1760866325.49</v>
          </cell>
        </row>
        <row r="251">
          <cell r="AM251">
            <v>0</v>
          </cell>
        </row>
        <row r="252">
          <cell r="AM252">
            <v>31351259122</v>
          </cell>
        </row>
        <row r="253">
          <cell r="AM253">
            <v>2131478253</v>
          </cell>
        </row>
        <row r="254">
          <cell r="AM254">
            <v>2134393294</v>
          </cell>
        </row>
        <row r="255">
          <cell r="AM255">
            <v>12104724984.709999</v>
          </cell>
        </row>
        <row r="256">
          <cell r="AM256">
            <v>1101955887.1199999</v>
          </cell>
        </row>
        <row r="257">
          <cell r="AM257">
            <v>20000000</v>
          </cell>
        </row>
        <row r="258">
          <cell r="AM258">
            <v>20000000</v>
          </cell>
        </row>
        <row r="259">
          <cell r="AM259">
            <v>20000000</v>
          </cell>
        </row>
        <row r="260">
          <cell r="AM260">
            <v>20000000</v>
          </cell>
        </row>
        <row r="261">
          <cell r="AM261">
            <v>18000000</v>
          </cell>
        </row>
        <row r="262">
          <cell r="AM262">
            <v>307460000</v>
          </cell>
        </row>
        <row r="263">
          <cell r="AM263">
            <v>0</v>
          </cell>
        </row>
        <row r="264">
          <cell r="AM264">
            <v>0</v>
          </cell>
        </row>
        <row r="265">
          <cell r="AM265">
            <v>258540000</v>
          </cell>
        </row>
        <row r="266">
          <cell r="AM266">
            <v>18000000</v>
          </cell>
        </row>
        <row r="267">
          <cell r="AM267">
            <v>18000000</v>
          </cell>
        </row>
        <row r="268">
          <cell r="AM268">
            <v>36000000</v>
          </cell>
        </row>
        <row r="269">
          <cell r="AM269">
            <v>18000000</v>
          </cell>
        </row>
        <row r="270">
          <cell r="AM270">
            <v>20000000</v>
          </cell>
        </row>
        <row r="271">
          <cell r="AM271">
            <v>36000000</v>
          </cell>
        </row>
        <row r="272">
          <cell r="AM272">
            <v>50000000</v>
          </cell>
        </row>
        <row r="273">
          <cell r="AM273">
            <v>20000000</v>
          </cell>
        </row>
        <row r="274">
          <cell r="AM274">
            <v>20000000</v>
          </cell>
        </row>
        <row r="275">
          <cell r="AM275">
            <v>10000000</v>
          </cell>
        </row>
        <row r="276">
          <cell r="AM276">
            <v>30000000</v>
          </cell>
        </row>
        <row r="277">
          <cell r="AM277">
            <v>20000000</v>
          </cell>
        </row>
        <row r="278">
          <cell r="AM278">
            <v>18000000</v>
          </cell>
        </row>
        <row r="279">
          <cell r="AM279">
            <v>120000000</v>
          </cell>
        </row>
        <row r="280">
          <cell r="AM280">
            <v>50000000</v>
          </cell>
        </row>
        <row r="281">
          <cell r="AM281">
            <v>60000000</v>
          </cell>
        </row>
        <row r="282">
          <cell r="AM282">
            <v>25000000</v>
          </cell>
        </row>
        <row r="283">
          <cell r="AM283">
            <v>25000000</v>
          </cell>
        </row>
        <row r="284">
          <cell r="AM284">
            <v>18000000</v>
          </cell>
        </row>
        <row r="285">
          <cell r="AM285">
            <v>2661545644.0500002</v>
          </cell>
        </row>
        <row r="286">
          <cell r="AM286">
            <v>476025551.84000003</v>
          </cell>
        </row>
        <row r="287">
          <cell r="AM287">
            <v>2113122361.1100001</v>
          </cell>
        </row>
        <row r="288">
          <cell r="AM288">
            <v>76178126.980000004</v>
          </cell>
        </row>
        <row r="289">
          <cell r="AM289">
            <v>7651306047.4099998</v>
          </cell>
        </row>
        <row r="290">
          <cell r="AM290">
            <v>126882074.64</v>
          </cell>
        </row>
        <row r="291">
          <cell r="AM291">
            <v>308302422.89999998</v>
          </cell>
        </row>
        <row r="292">
          <cell r="AM292">
            <v>329008863.94999999</v>
          </cell>
        </row>
        <row r="293">
          <cell r="AM293">
            <v>348896731.19999999</v>
          </cell>
        </row>
        <row r="294">
          <cell r="AM294">
            <v>0</v>
          </cell>
        </row>
        <row r="295">
          <cell r="AM295">
            <v>213521300.13</v>
          </cell>
        </row>
        <row r="296">
          <cell r="AM296">
            <v>75141876.910000026</v>
          </cell>
        </row>
        <row r="297">
          <cell r="AM297">
            <v>9973084.5600000005</v>
          </cell>
        </row>
        <row r="298">
          <cell r="AM298">
            <v>807774384.44000006</v>
          </cell>
        </row>
        <row r="299">
          <cell r="AM299">
            <v>0</v>
          </cell>
        </row>
        <row r="300">
          <cell r="AM300">
            <v>102506015.99000001</v>
          </cell>
        </row>
        <row r="301">
          <cell r="AM301">
            <v>27192000</v>
          </cell>
        </row>
        <row r="302">
          <cell r="AM302">
            <v>8652000</v>
          </cell>
        </row>
        <row r="303">
          <cell r="AM303">
            <v>25956000</v>
          </cell>
        </row>
        <row r="304">
          <cell r="AM304">
            <v>48410000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showGridLines="0" tabSelected="1" zoomScale="70" zoomScaleNormal="70" workbookViewId="0">
      <selection sqref="A1:C1"/>
    </sheetView>
  </sheetViews>
  <sheetFormatPr baseColWidth="10" defaultColWidth="11.42578125" defaultRowHeight="15" x14ac:dyDescent="0.2"/>
  <cols>
    <col min="1" max="1" width="20.5703125" style="1" customWidth="1"/>
    <col min="2" max="2" width="70.7109375" style="1" customWidth="1"/>
    <col min="3" max="3" width="31" style="19" customWidth="1"/>
    <col min="4" max="16384" width="11.42578125" style="1"/>
  </cols>
  <sheetData>
    <row r="1" spans="1:3" ht="59.25" customHeight="1" thickBot="1" x14ac:dyDescent="0.25">
      <c r="A1" s="34" t="s">
        <v>0</v>
      </c>
      <c r="B1" s="35"/>
      <c r="C1" s="35"/>
    </row>
    <row r="2" spans="1:3" s="3" customFormat="1" ht="24" customHeight="1" x14ac:dyDescent="0.25">
      <c r="A2" s="36" t="s">
        <v>1</v>
      </c>
      <c r="B2" s="38" t="s">
        <v>2</v>
      </c>
      <c r="C2" s="2" t="s">
        <v>3</v>
      </c>
    </row>
    <row r="3" spans="1:3" s="3" customFormat="1" ht="24" customHeight="1" thickBot="1" x14ac:dyDescent="0.3">
      <c r="A3" s="37"/>
      <c r="B3" s="39"/>
      <c r="C3" s="4" t="s">
        <v>4</v>
      </c>
    </row>
    <row r="4" spans="1:3" ht="20.100000000000001" customHeight="1" thickBot="1" x14ac:dyDescent="0.25">
      <c r="A4" s="40" t="s">
        <v>5</v>
      </c>
      <c r="B4" s="41"/>
      <c r="C4" s="5">
        <f>SUM(C5:C8)</f>
        <v>476000000</v>
      </c>
    </row>
    <row r="5" spans="1:3" ht="90" customHeight="1" thickBot="1" x14ac:dyDescent="0.25">
      <c r="A5" s="6" t="s">
        <v>6</v>
      </c>
      <c r="B5" s="7" t="s">
        <v>7</v>
      </c>
      <c r="C5" s="8">
        <f>'[1]POAI -SEPTIEMBRE-2021'!AM8</f>
        <v>179885000</v>
      </c>
    </row>
    <row r="6" spans="1:3" ht="90" customHeight="1" thickBot="1" x14ac:dyDescent="0.25">
      <c r="A6" s="6" t="s">
        <v>8</v>
      </c>
      <c r="B6" s="7" t="s">
        <v>9</v>
      </c>
      <c r="C6" s="8">
        <f>'[1]POAI -SEPTIEMBRE-2021'!AM9</f>
        <v>163650000</v>
      </c>
    </row>
    <row r="7" spans="1:3" ht="90" customHeight="1" thickBot="1" x14ac:dyDescent="0.25">
      <c r="A7" s="9" t="s">
        <v>10</v>
      </c>
      <c r="B7" s="7" t="s">
        <v>11</v>
      </c>
      <c r="C7" s="8">
        <f>'[1]POAI -SEPTIEMBRE-2021'!AM10</f>
        <v>50000000</v>
      </c>
    </row>
    <row r="8" spans="1:3" ht="90" customHeight="1" thickBot="1" x14ac:dyDescent="0.25">
      <c r="A8" s="10" t="s">
        <v>12</v>
      </c>
      <c r="B8" s="7" t="s">
        <v>13</v>
      </c>
      <c r="C8" s="8">
        <f>'[1]POAI -SEPTIEMBRE-2021'!AM11</f>
        <v>82465000</v>
      </c>
    </row>
    <row r="9" spans="1:3" ht="16.5" thickBot="1" x14ac:dyDescent="0.25">
      <c r="A9" s="26" t="s">
        <v>14</v>
      </c>
      <c r="B9" s="27"/>
      <c r="C9" s="5">
        <f>SUM(C10:C16)</f>
        <v>986333529</v>
      </c>
    </row>
    <row r="10" spans="1:3" ht="90" customHeight="1" thickBot="1" x14ac:dyDescent="0.25">
      <c r="A10" s="10" t="s">
        <v>15</v>
      </c>
      <c r="B10" s="7" t="s">
        <v>16</v>
      </c>
      <c r="C10" s="8">
        <f>'[1]POAI -SEPTIEMBRE-2021'!AM12</f>
        <v>143333529</v>
      </c>
    </row>
    <row r="11" spans="1:3" ht="90" customHeight="1" thickBot="1" x14ac:dyDescent="0.25">
      <c r="A11" s="10" t="s">
        <v>17</v>
      </c>
      <c r="B11" s="7" t="s">
        <v>18</v>
      </c>
      <c r="C11" s="8">
        <f>'[1]POAI -SEPTIEMBRE-2021'!AM13</f>
        <v>35000000</v>
      </c>
    </row>
    <row r="12" spans="1:3" ht="90" customHeight="1" thickBot="1" x14ac:dyDescent="0.25">
      <c r="A12" s="10" t="s">
        <v>19</v>
      </c>
      <c r="B12" s="7" t="s">
        <v>20</v>
      </c>
      <c r="C12" s="8">
        <f>'[1]POAI -SEPTIEMBRE-2021'!AM14</f>
        <v>222682500</v>
      </c>
    </row>
    <row r="13" spans="1:3" ht="90" customHeight="1" thickBot="1" x14ac:dyDescent="0.25">
      <c r="A13" s="10" t="s">
        <v>21</v>
      </c>
      <c r="B13" s="7" t="s">
        <v>22</v>
      </c>
      <c r="C13" s="8">
        <f>'[1]POAI -SEPTIEMBRE-2021'!AM15</f>
        <v>52000000</v>
      </c>
    </row>
    <row r="14" spans="1:3" ht="90" customHeight="1" thickBot="1" x14ac:dyDescent="0.25">
      <c r="A14" s="10" t="s">
        <v>23</v>
      </c>
      <c r="B14" s="7" t="s">
        <v>24</v>
      </c>
      <c r="C14" s="8">
        <f>'[1]POAI -SEPTIEMBRE-2021'!AM16</f>
        <v>295900000</v>
      </c>
    </row>
    <row r="15" spans="1:3" ht="90" customHeight="1" thickBot="1" x14ac:dyDescent="0.25">
      <c r="A15" s="10" t="s">
        <v>25</v>
      </c>
      <c r="B15" s="7" t="s">
        <v>26</v>
      </c>
      <c r="C15" s="8">
        <f>'[1]POAI -SEPTIEMBRE-2021'!AM17+'[1]POAI -SEPTIEMBRE-2021'!AM18+'[1]POAI -SEPTIEMBRE-2021'!AM19+'[1]POAI -SEPTIEMBRE-2021'!AM20+'[1]POAI -SEPTIEMBRE-2021'!AM21+'[1]POAI -SEPTIEMBRE-2021'!AM22</f>
        <v>165417500</v>
      </c>
    </row>
    <row r="16" spans="1:3" ht="90" customHeight="1" thickBot="1" x14ac:dyDescent="0.25">
      <c r="A16" s="9" t="s">
        <v>27</v>
      </c>
      <c r="B16" s="7" t="s">
        <v>28</v>
      </c>
      <c r="C16" s="8">
        <f>'[1]POAI -SEPTIEMBRE-2021'!AM23</f>
        <v>72000000</v>
      </c>
    </row>
    <row r="17" spans="1:3" ht="20.100000000000001" customHeight="1" thickBot="1" x14ac:dyDescent="0.25">
      <c r="A17" s="26" t="s">
        <v>29</v>
      </c>
      <c r="B17" s="27"/>
      <c r="C17" s="5">
        <f>SUM(C18:C19)</f>
        <v>2927625342.8400002</v>
      </c>
    </row>
    <row r="18" spans="1:3" ht="90" customHeight="1" thickBot="1" x14ac:dyDescent="0.25">
      <c r="A18" s="10" t="s">
        <v>30</v>
      </c>
      <c r="B18" s="11" t="s">
        <v>31</v>
      </c>
      <c r="C18" s="8">
        <f>'[1]POAI -SEPTIEMBRE-2021'!AM24</f>
        <v>2569625342.8400002</v>
      </c>
    </row>
    <row r="19" spans="1:3" ht="90" customHeight="1" thickBot="1" x14ac:dyDescent="0.25">
      <c r="A19" s="10" t="s">
        <v>32</v>
      </c>
      <c r="B19" s="11" t="s">
        <v>33</v>
      </c>
      <c r="C19" s="8">
        <f>'[1]POAI -SEPTIEMBRE-2021'!AM25</f>
        <v>358000000</v>
      </c>
    </row>
    <row r="20" spans="1:3" ht="20.100000000000001" customHeight="1" thickBot="1" x14ac:dyDescent="0.25">
      <c r="A20" s="26" t="s">
        <v>34</v>
      </c>
      <c r="B20" s="27"/>
      <c r="C20" s="5">
        <f>SUM(C21:C33)</f>
        <v>15986154634.140001</v>
      </c>
    </row>
    <row r="21" spans="1:3" ht="90" customHeight="1" thickBot="1" x14ac:dyDescent="0.25">
      <c r="A21" s="6" t="s">
        <v>35</v>
      </c>
      <c r="B21" s="12" t="s">
        <v>36</v>
      </c>
      <c r="C21" s="8">
        <f>'[1]POAI -SEPTIEMBRE-2021'!AM26</f>
        <v>24750000</v>
      </c>
    </row>
    <row r="22" spans="1:3" ht="90" customHeight="1" thickBot="1" x14ac:dyDescent="0.25">
      <c r="A22" s="6" t="s">
        <v>37</v>
      </c>
      <c r="B22" s="7" t="s">
        <v>38</v>
      </c>
      <c r="C22" s="8">
        <f>'[1]POAI -SEPTIEMBRE-2021'!AM27</f>
        <v>96746979</v>
      </c>
    </row>
    <row r="23" spans="1:3" ht="90" customHeight="1" thickBot="1" x14ac:dyDescent="0.25">
      <c r="A23" s="10" t="s">
        <v>39</v>
      </c>
      <c r="B23" s="7" t="s">
        <v>40</v>
      </c>
      <c r="C23" s="8">
        <f>'[1]POAI -SEPTIEMBRE-2021'!AM28</f>
        <v>2083257220</v>
      </c>
    </row>
    <row r="24" spans="1:3" ht="90" customHeight="1" thickBot="1" x14ac:dyDescent="0.25">
      <c r="A24" s="10" t="s">
        <v>41</v>
      </c>
      <c r="B24" s="7" t="s">
        <v>42</v>
      </c>
      <c r="C24" s="8">
        <f>'[1]POAI -SEPTIEMBRE-2021'!AM29</f>
        <v>90000000</v>
      </c>
    </row>
    <row r="25" spans="1:3" ht="90" customHeight="1" thickBot="1" x14ac:dyDescent="0.25">
      <c r="A25" s="10" t="s">
        <v>43</v>
      </c>
      <c r="B25" s="7" t="s">
        <v>44</v>
      </c>
      <c r="C25" s="8">
        <f>'[1]POAI -SEPTIEMBRE-2021'!AM30</f>
        <v>2885783074.3600001</v>
      </c>
    </row>
    <row r="26" spans="1:3" ht="90" customHeight="1" thickBot="1" x14ac:dyDescent="0.25">
      <c r="A26" s="10" t="s">
        <v>45</v>
      </c>
      <c r="B26" s="7" t="s">
        <v>46</v>
      </c>
      <c r="C26" s="8">
        <f>'[1]POAI -SEPTIEMBRE-2021'!AM31+'[1]POAI -SEPTIEMBRE-2021'!AM32</f>
        <v>4743689004</v>
      </c>
    </row>
    <row r="27" spans="1:3" ht="90" customHeight="1" thickBot="1" x14ac:dyDescent="0.25">
      <c r="A27" s="10" t="s">
        <v>47</v>
      </c>
      <c r="B27" s="7" t="s">
        <v>48</v>
      </c>
      <c r="C27" s="8">
        <f>'[1]POAI -SEPTIEMBRE-2021'!AM33</f>
        <v>40000000</v>
      </c>
    </row>
    <row r="28" spans="1:3" ht="90" customHeight="1" thickBot="1" x14ac:dyDescent="0.25">
      <c r="A28" s="10" t="s">
        <v>49</v>
      </c>
      <c r="B28" s="7" t="s">
        <v>50</v>
      </c>
      <c r="C28" s="8">
        <f>'[1]POAI -SEPTIEMBRE-2021'!AM34</f>
        <v>1418800000</v>
      </c>
    </row>
    <row r="29" spans="1:3" ht="90" customHeight="1" thickBot="1" x14ac:dyDescent="0.25">
      <c r="A29" s="10" t="s">
        <v>51</v>
      </c>
      <c r="B29" s="7" t="s">
        <v>52</v>
      </c>
      <c r="C29" s="8">
        <f>'[1]POAI -SEPTIEMBRE-2021'!AM35</f>
        <v>844308067</v>
      </c>
    </row>
    <row r="30" spans="1:3" ht="90" customHeight="1" thickBot="1" x14ac:dyDescent="0.25">
      <c r="A30" s="10" t="s">
        <v>53</v>
      </c>
      <c r="B30" s="7" t="s">
        <v>54</v>
      </c>
      <c r="C30" s="8">
        <f>'[1]POAI -SEPTIEMBRE-2021'!AM36</f>
        <v>120000000.09999999</v>
      </c>
    </row>
    <row r="31" spans="1:3" ht="90" customHeight="1" thickBot="1" x14ac:dyDescent="0.25">
      <c r="A31" s="6" t="s">
        <v>55</v>
      </c>
      <c r="B31" s="12" t="s">
        <v>56</v>
      </c>
      <c r="C31" s="8">
        <f>'[1]POAI -SEPTIEMBRE-2021'!AM37+'[1]POAI -SEPTIEMBRE-2021'!AM38+'[1]POAI -SEPTIEMBRE-2021'!AM39+'[1]POAI -SEPTIEMBRE-2021'!AM40+'[1]POAI -SEPTIEMBRE-2021'!AM41+'[1]POAI -SEPTIEMBRE-2021'!AM42</f>
        <v>3500159641.6800003</v>
      </c>
    </row>
    <row r="32" spans="1:3" ht="90" customHeight="1" thickBot="1" x14ac:dyDescent="0.25">
      <c r="A32" s="10" t="s">
        <v>57</v>
      </c>
      <c r="B32" s="7" t="s">
        <v>58</v>
      </c>
      <c r="C32" s="8">
        <f>'[1]POAI -SEPTIEMBRE-2021'!AM43</f>
        <v>100660648</v>
      </c>
    </row>
    <row r="33" spans="1:3" ht="90" customHeight="1" thickBot="1" x14ac:dyDescent="0.25">
      <c r="A33" s="10" t="s">
        <v>59</v>
      </c>
      <c r="B33" s="7" t="s">
        <v>60</v>
      </c>
      <c r="C33" s="8">
        <f>'[1]POAI -SEPTIEMBRE-2021'!AM44</f>
        <v>38000000</v>
      </c>
    </row>
    <row r="34" spans="1:3" ht="20.100000000000001" customHeight="1" thickBot="1" x14ac:dyDescent="0.25">
      <c r="A34" s="26" t="s">
        <v>61</v>
      </c>
      <c r="B34" s="27"/>
      <c r="C34" s="5">
        <f>SUM(C35:C46)</f>
        <v>6632641520.3299999</v>
      </c>
    </row>
    <row r="35" spans="1:3" ht="90" customHeight="1" thickBot="1" x14ac:dyDescent="0.25">
      <c r="A35" s="10" t="s">
        <v>62</v>
      </c>
      <c r="B35" s="12" t="s">
        <v>63</v>
      </c>
      <c r="C35" s="8">
        <f>'[1]POAI -SEPTIEMBRE-2021'!AM45</f>
        <v>149000000</v>
      </c>
    </row>
    <row r="36" spans="1:3" ht="90" customHeight="1" thickBot="1" x14ac:dyDescent="0.25">
      <c r="A36" s="10" t="s">
        <v>64</v>
      </c>
      <c r="B36" s="12" t="s">
        <v>65</v>
      </c>
      <c r="C36" s="8">
        <f>'[1]POAI -SEPTIEMBRE-2021'!AM46</f>
        <v>69028401</v>
      </c>
    </row>
    <row r="37" spans="1:3" ht="90" customHeight="1" thickBot="1" x14ac:dyDescent="0.25">
      <c r="A37" s="10" t="s">
        <v>66</v>
      </c>
      <c r="B37" s="12" t="s">
        <v>67</v>
      </c>
      <c r="C37" s="8">
        <f>'[1]POAI -SEPTIEMBRE-2021'!AM47</f>
        <v>36000000</v>
      </c>
    </row>
    <row r="38" spans="1:3" ht="90" customHeight="1" thickBot="1" x14ac:dyDescent="0.25">
      <c r="A38" s="10" t="s">
        <v>68</v>
      </c>
      <c r="B38" s="7" t="s">
        <v>69</v>
      </c>
      <c r="C38" s="8">
        <f>'[1]POAI -SEPTIEMBRE-2021'!AM48</f>
        <v>124287500</v>
      </c>
    </row>
    <row r="39" spans="1:3" ht="90" customHeight="1" thickBot="1" x14ac:dyDescent="0.25">
      <c r="A39" s="10" t="s">
        <v>70</v>
      </c>
      <c r="B39" s="11" t="s">
        <v>71</v>
      </c>
      <c r="C39" s="8">
        <f>'[1]POAI -SEPTIEMBRE-2021'!AM49+'[1]POAI -SEPTIEMBRE-2021'!AM50+'[1]POAI -SEPTIEMBRE-2021'!AM51+'[1]POAI -SEPTIEMBRE-2021'!AM52+'[1]POAI -SEPTIEMBRE-2021'!AM53</f>
        <v>547707113</v>
      </c>
    </row>
    <row r="40" spans="1:3" ht="90" customHeight="1" thickBot="1" x14ac:dyDescent="0.25">
      <c r="A40" s="10" t="s">
        <v>72</v>
      </c>
      <c r="B40" s="7" t="s">
        <v>73</v>
      </c>
      <c r="C40" s="8">
        <f>'[1]POAI -SEPTIEMBRE-2021'!AM54</f>
        <v>34027629</v>
      </c>
    </row>
    <row r="41" spans="1:3" ht="90" customHeight="1" thickBot="1" x14ac:dyDescent="0.25">
      <c r="A41" s="10" t="s">
        <v>74</v>
      </c>
      <c r="B41" s="7" t="s">
        <v>75</v>
      </c>
      <c r="C41" s="8">
        <f>'[1]POAI -SEPTIEMBRE-2021'!AM55</f>
        <v>4387879528.3299999</v>
      </c>
    </row>
    <row r="42" spans="1:3" ht="90" customHeight="1" thickBot="1" x14ac:dyDescent="0.25">
      <c r="A42" s="10" t="s">
        <v>76</v>
      </c>
      <c r="B42" s="7" t="s">
        <v>77</v>
      </c>
      <c r="C42" s="8">
        <f>'[1]POAI -SEPTIEMBRE-2021'!AM61</f>
        <v>89000000</v>
      </c>
    </row>
    <row r="43" spans="1:3" ht="90" customHeight="1" thickBot="1" x14ac:dyDescent="0.25">
      <c r="A43" s="10" t="s">
        <v>78</v>
      </c>
      <c r="B43" s="7" t="s">
        <v>79</v>
      </c>
      <c r="C43" s="8">
        <f>'[1]POAI -SEPTIEMBRE-2021'!AM56</f>
        <v>61000000</v>
      </c>
    </row>
    <row r="44" spans="1:3" ht="90" customHeight="1" thickBot="1" x14ac:dyDescent="0.25">
      <c r="A44" s="10" t="s">
        <v>80</v>
      </c>
      <c r="B44" s="11" t="s">
        <v>81</v>
      </c>
      <c r="C44" s="8">
        <f>'[1]POAI -SEPTIEMBRE-2021'!AM57</f>
        <v>243850000</v>
      </c>
    </row>
    <row r="45" spans="1:3" ht="90" customHeight="1" thickBot="1" x14ac:dyDescent="0.25">
      <c r="A45" s="10" t="s">
        <v>82</v>
      </c>
      <c r="B45" s="11" t="s">
        <v>83</v>
      </c>
      <c r="C45" s="8">
        <f>'[1]POAI -SEPTIEMBRE-2021'!AM58+'[1]POAI -SEPTIEMBRE-2021'!AM59+'[1]POAI -SEPTIEMBRE-2021'!AM60</f>
        <v>547367948</v>
      </c>
    </row>
    <row r="46" spans="1:3" ht="90" customHeight="1" thickBot="1" x14ac:dyDescent="0.25">
      <c r="A46" s="10" t="s">
        <v>84</v>
      </c>
      <c r="B46" s="12" t="s">
        <v>85</v>
      </c>
      <c r="C46" s="8">
        <f>'[1]POAI -SEPTIEMBRE-2021'!AM62+'[1]POAI -SEPTIEMBRE-2021'!AM63+'[1]POAI -SEPTIEMBRE-2021'!AM64+'[1]POAI -SEPTIEMBRE-2021'!AM65</f>
        <v>343493401</v>
      </c>
    </row>
    <row r="47" spans="1:3" ht="20.100000000000001" customHeight="1" thickBot="1" x14ac:dyDescent="0.25">
      <c r="A47" s="26" t="s">
        <v>86</v>
      </c>
      <c r="B47" s="27"/>
      <c r="C47" s="5">
        <f>SUM(C48:C51)</f>
        <v>4008607319.3200002</v>
      </c>
    </row>
    <row r="48" spans="1:3" ht="90" customHeight="1" thickBot="1" x14ac:dyDescent="0.25">
      <c r="A48" s="6" t="s">
        <v>87</v>
      </c>
      <c r="B48" s="7" t="s">
        <v>88</v>
      </c>
      <c r="C48" s="8">
        <f>'[1]POAI -SEPTIEMBRE-2021'!AM66+'[1]POAI -SEPTIEMBRE-2021'!AM67+'[1]POAI -SEPTIEMBRE-2021'!AM68+'[1]POAI -SEPTIEMBRE-2021'!AM69+'[1]POAI -SEPTIEMBRE-2021'!AM70</f>
        <v>1980078703.8999999</v>
      </c>
    </row>
    <row r="49" spans="1:3" ht="90" customHeight="1" thickBot="1" x14ac:dyDescent="0.25">
      <c r="A49" s="6" t="s">
        <v>89</v>
      </c>
      <c r="B49" s="11" t="s">
        <v>90</v>
      </c>
      <c r="C49" s="8">
        <f>'[1]POAI -SEPTIEMBRE-2021'!AM71+'[1]POAI -SEPTIEMBRE-2021'!AM72</f>
        <v>333103297.60000002</v>
      </c>
    </row>
    <row r="50" spans="1:3" ht="90" customHeight="1" thickBot="1" x14ac:dyDescent="0.25">
      <c r="A50" s="10" t="s">
        <v>91</v>
      </c>
      <c r="B50" s="12" t="s">
        <v>92</v>
      </c>
      <c r="C50" s="8">
        <f>'[1]POAI -SEPTIEMBRE-2021'!AM73</f>
        <v>1421227081.52</v>
      </c>
    </row>
    <row r="51" spans="1:3" ht="90" customHeight="1" thickBot="1" x14ac:dyDescent="0.25">
      <c r="A51" s="10" t="s">
        <v>93</v>
      </c>
      <c r="B51" s="12" t="s">
        <v>94</v>
      </c>
      <c r="C51" s="8">
        <f>'[1]POAI -SEPTIEMBRE-2021'!AM74+'[1]POAI -SEPTIEMBRE-2021'!AM75</f>
        <v>274198236.30000001</v>
      </c>
    </row>
    <row r="52" spans="1:3" ht="20.100000000000001" customHeight="1" thickBot="1" x14ac:dyDescent="0.25">
      <c r="A52" s="26" t="s">
        <v>95</v>
      </c>
      <c r="B52" s="27"/>
      <c r="C52" s="5">
        <f>SUM(C53:C57)</f>
        <v>3421587709.6100001</v>
      </c>
    </row>
    <row r="53" spans="1:3" ht="90" customHeight="1" thickBot="1" x14ac:dyDescent="0.25">
      <c r="A53" s="10" t="s">
        <v>96</v>
      </c>
      <c r="B53" s="12" t="s">
        <v>97</v>
      </c>
      <c r="C53" s="8">
        <f>'[1]POAI -SEPTIEMBRE-2021'!AM76+'[1]POAI -SEPTIEMBRE-2021'!AM77</f>
        <v>77000000</v>
      </c>
    </row>
    <row r="54" spans="1:3" ht="90" customHeight="1" thickBot="1" x14ac:dyDescent="0.25">
      <c r="A54" s="10" t="s">
        <v>98</v>
      </c>
      <c r="B54" s="7" t="s">
        <v>99</v>
      </c>
      <c r="C54" s="8">
        <f>'[1]POAI -SEPTIEMBRE-2021'!AM78+'[1]POAI -SEPTIEMBRE-2021'!AM79</f>
        <v>250000000</v>
      </c>
    </row>
    <row r="55" spans="1:3" ht="90" customHeight="1" thickBot="1" x14ac:dyDescent="0.25">
      <c r="A55" s="10" t="s">
        <v>100</v>
      </c>
      <c r="B55" s="7" t="s">
        <v>101</v>
      </c>
      <c r="C55" s="8">
        <f>'[1]POAI -SEPTIEMBRE-2021'!AM80+'[1]POAI -SEPTIEMBRE-2021'!AM81+'[1]POAI -SEPTIEMBRE-2021'!AM82</f>
        <v>1751856036</v>
      </c>
    </row>
    <row r="56" spans="1:3" ht="90" customHeight="1" thickBot="1" x14ac:dyDescent="0.25">
      <c r="A56" s="10" t="s">
        <v>102</v>
      </c>
      <c r="B56" s="7" t="s">
        <v>103</v>
      </c>
      <c r="C56" s="8">
        <f>'[1]POAI -SEPTIEMBRE-2021'!AM83</f>
        <v>1105231673.6100001</v>
      </c>
    </row>
    <row r="57" spans="1:3" ht="90" customHeight="1" thickBot="1" x14ac:dyDescent="0.25">
      <c r="A57" s="10" t="s">
        <v>104</v>
      </c>
      <c r="B57" s="11" t="s">
        <v>105</v>
      </c>
      <c r="C57" s="8">
        <f>'[1]POAI -SEPTIEMBRE-2021'!AM84+'[1]POAI -SEPTIEMBRE-2021'!AM85+'[1]POAI -SEPTIEMBRE-2021'!AM86+'[1]POAI -SEPTIEMBRE-2021'!AM87</f>
        <v>237500000</v>
      </c>
    </row>
    <row r="58" spans="1:3" ht="20.100000000000001" customHeight="1" thickBot="1" x14ac:dyDescent="0.25">
      <c r="A58" s="26" t="s">
        <v>106</v>
      </c>
      <c r="B58" s="27"/>
      <c r="C58" s="5">
        <f>SUM(C59:C77)</f>
        <v>3854290501.6300001</v>
      </c>
    </row>
    <row r="59" spans="1:3" ht="90" customHeight="1" thickBot="1" x14ac:dyDescent="0.25">
      <c r="A59" s="10" t="s">
        <v>107</v>
      </c>
      <c r="B59" s="11" t="s">
        <v>108</v>
      </c>
      <c r="C59" s="8">
        <f>'[1]POAI -SEPTIEMBRE-2021'!AM88+'[1]POAI -SEPTIEMBRE-2021'!AM89+'[1]POAI -SEPTIEMBRE-2021'!AM90</f>
        <v>739000000</v>
      </c>
    </row>
    <row r="60" spans="1:3" ht="90" customHeight="1" thickBot="1" x14ac:dyDescent="0.25">
      <c r="A60" s="6" t="s">
        <v>109</v>
      </c>
      <c r="B60" s="11" t="s">
        <v>110</v>
      </c>
      <c r="C60" s="8">
        <f>'[1]POAI -SEPTIEMBRE-2021'!AM91+'[1]POAI -SEPTIEMBRE-2021'!AM92+'[1]POAI -SEPTIEMBRE-2021'!AM93</f>
        <v>530052526.97000003</v>
      </c>
    </row>
    <row r="61" spans="1:3" ht="90" customHeight="1" thickBot="1" x14ac:dyDescent="0.25">
      <c r="A61" s="10" t="s">
        <v>111</v>
      </c>
      <c r="B61" s="11" t="s">
        <v>112</v>
      </c>
      <c r="C61" s="8">
        <f>'[1]POAI -SEPTIEMBRE-2021'!AM94+'[1]POAI -SEPTIEMBRE-2021'!AM95</f>
        <v>188606585.66</v>
      </c>
    </row>
    <row r="62" spans="1:3" ht="90" customHeight="1" thickBot="1" x14ac:dyDescent="0.25">
      <c r="A62" s="6" t="s">
        <v>113</v>
      </c>
      <c r="B62" s="7" t="s">
        <v>114</v>
      </c>
      <c r="C62" s="8">
        <f>'[1]POAI -SEPTIEMBRE-2021'!AM96+'[1]POAI -SEPTIEMBRE-2021'!AM97</f>
        <v>90000000</v>
      </c>
    </row>
    <row r="63" spans="1:3" ht="90" customHeight="1" thickBot="1" x14ac:dyDescent="0.25">
      <c r="A63" s="10" t="s">
        <v>115</v>
      </c>
      <c r="B63" s="11" t="s">
        <v>116</v>
      </c>
      <c r="C63" s="8">
        <f>'[1]POAI -SEPTIEMBRE-2021'!AM98</f>
        <v>27000000</v>
      </c>
    </row>
    <row r="64" spans="1:3" ht="90" customHeight="1" thickBot="1" x14ac:dyDescent="0.25">
      <c r="A64" s="10" t="s">
        <v>117</v>
      </c>
      <c r="B64" s="7" t="s">
        <v>118</v>
      </c>
      <c r="C64" s="8">
        <f>'[1]POAI -SEPTIEMBRE-2021'!AM99</f>
        <v>325000000</v>
      </c>
    </row>
    <row r="65" spans="1:3" ht="90" customHeight="1" thickBot="1" x14ac:dyDescent="0.25">
      <c r="A65" s="6" t="s">
        <v>119</v>
      </c>
      <c r="B65" s="11" t="s">
        <v>120</v>
      </c>
      <c r="C65" s="8">
        <f>'[1]POAI -SEPTIEMBRE-2021'!AM100+'[1]POAI -SEPTIEMBRE-2021'!AM101</f>
        <v>70000000</v>
      </c>
    </row>
    <row r="66" spans="1:3" ht="90" customHeight="1" thickBot="1" x14ac:dyDescent="0.25">
      <c r="A66" s="10" t="s">
        <v>121</v>
      </c>
      <c r="B66" s="11" t="s">
        <v>122</v>
      </c>
      <c r="C66" s="8">
        <f>'[1]POAI -SEPTIEMBRE-2021'!AM102</f>
        <v>20000000</v>
      </c>
    </row>
    <row r="67" spans="1:3" ht="90" customHeight="1" thickBot="1" x14ac:dyDescent="0.25">
      <c r="A67" s="10" t="s">
        <v>123</v>
      </c>
      <c r="B67" s="7" t="s">
        <v>124</v>
      </c>
      <c r="C67" s="8">
        <f>'[1]POAI -SEPTIEMBRE-2021'!AM103</f>
        <v>43000000</v>
      </c>
    </row>
    <row r="68" spans="1:3" ht="90" customHeight="1" thickBot="1" x14ac:dyDescent="0.25">
      <c r="A68" s="6" t="s">
        <v>125</v>
      </c>
      <c r="B68" s="11" t="s">
        <v>126</v>
      </c>
      <c r="C68" s="8">
        <f>'[1]POAI -SEPTIEMBRE-2021'!AM104+'[1]POAI -SEPTIEMBRE-2021'!AM105</f>
        <v>40000000</v>
      </c>
    </row>
    <row r="69" spans="1:3" ht="90" customHeight="1" thickBot="1" x14ac:dyDescent="0.25">
      <c r="A69" s="13" t="s">
        <v>127</v>
      </c>
      <c r="B69" s="7" t="s">
        <v>128</v>
      </c>
      <c r="C69" s="8">
        <f>'[1]POAI -SEPTIEMBRE-2021'!AM106+'[1]POAI -SEPTIEMBRE-2021'!AM107+'[1]POAI -SEPTIEMBRE-2021'!AM108</f>
        <v>108000000</v>
      </c>
    </row>
    <row r="70" spans="1:3" ht="90" customHeight="1" thickBot="1" x14ac:dyDescent="0.25">
      <c r="A70" s="10" t="s">
        <v>129</v>
      </c>
      <c r="B70" s="11" t="s">
        <v>130</v>
      </c>
      <c r="C70" s="8">
        <f>'[1]POAI -SEPTIEMBRE-2021'!AM109+'[1]POAI -SEPTIEMBRE-2021'!AM110</f>
        <v>36000000</v>
      </c>
    </row>
    <row r="71" spans="1:3" ht="90" customHeight="1" thickBot="1" x14ac:dyDescent="0.25">
      <c r="A71" s="13" t="s">
        <v>131</v>
      </c>
      <c r="B71" s="11" t="s">
        <v>132</v>
      </c>
      <c r="C71" s="8">
        <f>'[1]POAI -SEPTIEMBRE-2021'!AM111+'[1]POAI -SEPTIEMBRE-2021'!AM112</f>
        <v>82000000</v>
      </c>
    </row>
    <row r="72" spans="1:3" ht="90" customHeight="1" thickBot="1" x14ac:dyDescent="0.25">
      <c r="A72" s="10" t="s">
        <v>133</v>
      </c>
      <c r="B72" s="11" t="s">
        <v>134</v>
      </c>
      <c r="C72" s="8">
        <f>'[1]POAI -SEPTIEMBRE-2021'!AM113+'[1]POAI -SEPTIEMBRE-2021'!AM114+'[1]POAI -SEPTIEMBRE-2021'!AM115+'[1]POAI -SEPTIEMBRE-2021'!AM116</f>
        <v>1145631389</v>
      </c>
    </row>
    <row r="73" spans="1:3" ht="90" customHeight="1" thickBot="1" x14ac:dyDescent="0.25">
      <c r="A73" s="6" t="s">
        <v>135</v>
      </c>
      <c r="B73" s="11" t="s">
        <v>136</v>
      </c>
      <c r="C73" s="8">
        <f>'[1]POAI -SEPTIEMBRE-2021'!AM117</f>
        <v>36000000</v>
      </c>
    </row>
    <row r="74" spans="1:3" ht="90" customHeight="1" thickBot="1" x14ac:dyDescent="0.25">
      <c r="A74" s="6" t="s">
        <v>137</v>
      </c>
      <c r="B74" s="11" t="s">
        <v>138</v>
      </c>
      <c r="C74" s="8">
        <f>'[1]POAI -SEPTIEMBRE-2021'!AM118</f>
        <v>54000000</v>
      </c>
    </row>
    <row r="75" spans="1:3" ht="90" customHeight="1" thickBot="1" x14ac:dyDescent="0.25">
      <c r="A75" s="6" t="s">
        <v>139</v>
      </c>
      <c r="B75" s="11" t="s">
        <v>140</v>
      </c>
      <c r="C75" s="8">
        <f>'[1]POAI -SEPTIEMBRE-2021'!AM119</f>
        <v>120000000</v>
      </c>
    </row>
    <row r="76" spans="1:3" ht="90" customHeight="1" thickBot="1" x14ac:dyDescent="0.25">
      <c r="A76" s="6" t="s">
        <v>141</v>
      </c>
      <c r="B76" s="11" t="s">
        <v>142</v>
      </c>
      <c r="C76" s="8">
        <f>'[1]POAI -SEPTIEMBRE-2021'!AM120+'[1]POAI -SEPTIEMBRE-2021'!AM121+'[1]POAI -SEPTIEMBRE-2021'!AM122</f>
        <v>82000000</v>
      </c>
    </row>
    <row r="77" spans="1:3" ht="90" customHeight="1" thickBot="1" x14ac:dyDescent="0.25">
      <c r="A77" s="10" t="s">
        <v>143</v>
      </c>
      <c r="B77" s="11" t="s">
        <v>144</v>
      </c>
      <c r="C77" s="8">
        <f>'[1]POAI -SEPTIEMBRE-2021'!AM123+'[1]POAI -SEPTIEMBRE-2021'!AM124+'[1]POAI -SEPTIEMBRE-2021'!AM125</f>
        <v>118000000</v>
      </c>
    </row>
    <row r="78" spans="1:3" ht="20.100000000000001" customHeight="1" thickBot="1" x14ac:dyDescent="0.25">
      <c r="A78" s="26" t="s">
        <v>145</v>
      </c>
      <c r="B78" s="27"/>
      <c r="C78" s="5">
        <f>SUM(C79:C81)</f>
        <v>1177000000</v>
      </c>
    </row>
    <row r="79" spans="1:3" ht="90" customHeight="1" thickBot="1" x14ac:dyDescent="0.25">
      <c r="A79" s="10" t="s">
        <v>146</v>
      </c>
      <c r="B79" s="14" t="s">
        <v>147</v>
      </c>
      <c r="C79" s="8">
        <f>'[1]POAI -SEPTIEMBRE-2021'!AM126</f>
        <v>250000000</v>
      </c>
    </row>
    <row r="80" spans="1:3" ht="90" customHeight="1" thickBot="1" x14ac:dyDescent="0.25">
      <c r="A80" s="10" t="s">
        <v>148</v>
      </c>
      <c r="B80" s="11" t="s">
        <v>149</v>
      </c>
      <c r="C80" s="8">
        <f>'[1]POAI -SEPTIEMBRE-2021'!AM127</f>
        <v>782000000</v>
      </c>
    </row>
    <row r="81" spans="1:3" ht="90" customHeight="1" thickBot="1" x14ac:dyDescent="0.25">
      <c r="A81" s="13" t="s">
        <v>150</v>
      </c>
      <c r="B81" s="7" t="s">
        <v>151</v>
      </c>
      <c r="C81" s="8">
        <f>'[1]POAI -SEPTIEMBRE-2021'!AM128</f>
        <v>145000000</v>
      </c>
    </row>
    <row r="82" spans="1:3" ht="20.100000000000001" customHeight="1" thickBot="1" x14ac:dyDescent="0.25">
      <c r="A82" s="26" t="s">
        <v>152</v>
      </c>
      <c r="B82" s="27"/>
      <c r="C82" s="5">
        <f>SUM(C83:C91)</f>
        <v>195488624347.69998</v>
      </c>
    </row>
    <row r="83" spans="1:3" ht="90" customHeight="1" thickBot="1" x14ac:dyDescent="0.25">
      <c r="A83" s="10" t="s">
        <v>153</v>
      </c>
      <c r="B83" s="12" t="s">
        <v>154</v>
      </c>
      <c r="C83" s="8">
        <f>'[1]POAI -SEPTIEMBRE-2021'!AM129+'[1]POAI -SEPTIEMBRE-2021'!AM130+'[1]POAI -SEPTIEMBRE-2021'!AM131+'[1]POAI -SEPTIEMBRE-2021'!AM132+'[1]POAI -SEPTIEMBRE-2021'!AM133+'[1]POAI -SEPTIEMBRE-2021'!AM134+'[1]POAI -SEPTIEMBRE-2021'!AM135+'[1]POAI -SEPTIEMBRE-2021'!AM136+'[1]POAI -SEPTIEMBRE-2021'!AM137+'[1]POAI -SEPTIEMBRE-2021'!AM138</f>
        <v>16660598957.58</v>
      </c>
    </row>
    <row r="84" spans="1:3" ht="90" customHeight="1" thickBot="1" x14ac:dyDescent="0.25">
      <c r="A84" s="10" t="s">
        <v>155</v>
      </c>
      <c r="B84" s="12" t="s">
        <v>156</v>
      </c>
      <c r="C84" s="8">
        <f>'[1]POAI -SEPTIEMBRE-2021'!AM139+'[1]POAI -SEPTIEMBRE-2021'!AM140</f>
        <v>10000000</v>
      </c>
    </row>
    <row r="85" spans="1:3" ht="90" customHeight="1" thickBot="1" x14ac:dyDescent="0.25">
      <c r="A85" s="10" t="s">
        <v>157</v>
      </c>
      <c r="B85" s="12" t="s">
        <v>158</v>
      </c>
      <c r="C85" s="8">
        <f>'[1]POAI -SEPTIEMBRE-2021'!AM141+'[1]POAI -SEPTIEMBRE-2021'!AM142+'[1]POAI -SEPTIEMBRE-2021'!AM143+'[1]POAI -SEPTIEMBRE-2021'!AM144+'[1]POAI -SEPTIEMBRE-2021'!AM145+'[1]POAI -SEPTIEMBRE-2021'!AM146+'[1]POAI -SEPTIEMBRE-2021'!AM147+'[1]POAI -SEPTIEMBRE-2021'!AM148+'[1]POAI -SEPTIEMBRE-2021'!AM149+'[1]POAI -SEPTIEMBRE-2021'!AM150</f>
        <v>152973653.47999999</v>
      </c>
    </row>
    <row r="86" spans="1:3" ht="90" customHeight="1" thickBot="1" x14ac:dyDescent="0.25">
      <c r="A86" s="6" t="s">
        <v>159</v>
      </c>
      <c r="B86" s="12" t="s">
        <v>160</v>
      </c>
      <c r="C86" s="8">
        <f>'[1]POAI -SEPTIEMBRE-2021'!AM151+'[1]POAI -SEPTIEMBRE-2021'!AM152+'[1]POAI -SEPTIEMBRE-2021'!AM153+'[1]POAI -SEPTIEMBRE-2021'!AM154</f>
        <v>177612388860.63</v>
      </c>
    </row>
    <row r="87" spans="1:3" ht="90" customHeight="1" thickBot="1" x14ac:dyDescent="0.25">
      <c r="A87" s="10" t="s">
        <v>161</v>
      </c>
      <c r="B87" s="11" t="s">
        <v>162</v>
      </c>
      <c r="C87" s="8">
        <f>'[1]POAI -SEPTIEMBRE-2021'!AM155+'[1]POAI -SEPTIEMBRE-2021'!AM156+'[1]POAI -SEPTIEMBRE-2021'!AM157</f>
        <v>611945607.01999998</v>
      </c>
    </row>
    <row r="88" spans="1:3" ht="90" customHeight="1" thickBot="1" x14ac:dyDescent="0.25">
      <c r="A88" s="6" t="s">
        <v>163</v>
      </c>
      <c r="B88" s="12" t="s">
        <v>164</v>
      </c>
      <c r="C88" s="8">
        <f>'[1]POAI -SEPTIEMBRE-2021'!AM158+'[1]POAI -SEPTIEMBRE-2021'!AM159+'[1]POAI -SEPTIEMBRE-2021'!AM160</f>
        <v>19999999.990000002</v>
      </c>
    </row>
    <row r="89" spans="1:3" ht="90" customHeight="1" thickBot="1" x14ac:dyDescent="0.25">
      <c r="A89" s="10" t="s">
        <v>165</v>
      </c>
      <c r="B89" s="12" t="s">
        <v>166</v>
      </c>
      <c r="C89" s="8">
        <f>'[1]POAI -SEPTIEMBRE-2021'!AM161+'[1]POAI -SEPTIEMBRE-2021'!AM162</f>
        <v>9000000</v>
      </c>
    </row>
    <row r="90" spans="1:3" ht="90" customHeight="1" thickBot="1" x14ac:dyDescent="0.25">
      <c r="A90" s="10" t="s">
        <v>167</v>
      </c>
      <c r="B90" s="12" t="s">
        <v>168</v>
      </c>
      <c r="C90" s="8">
        <f>'[1]POAI -SEPTIEMBRE-2021'!AM163</f>
        <v>404217269</v>
      </c>
    </row>
    <row r="91" spans="1:3" ht="90" customHeight="1" thickBot="1" x14ac:dyDescent="0.25">
      <c r="A91" s="10" t="s">
        <v>169</v>
      </c>
      <c r="B91" s="12" t="s">
        <v>170</v>
      </c>
      <c r="C91" s="8">
        <f>'[1]POAI -SEPTIEMBRE-2021'!AM164</f>
        <v>7500000</v>
      </c>
    </row>
    <row r="92" spans="1:3" ht="20.100000000000001" customHeight="1" thickBot="1" x14ac:dyDescent="0.25">
      <c r="A92" s="26" t="s">
        <v>171</v>
      </c>
      <c r="B92" s="27"/>
      <c r="C92" s="5">
        <f>SUM(C93:C120)</f>
        <v>6188861113.0100002</v>
      </c>
    </row>
    <row r="93" spans="1:3" ht="90" customHeight="1" thickBot="1" x14ac:dyDescent="0.25">
      <c r="A93" s="9" t="s">
        <v>172</v>
      </c>
      <c r="B93" s="12" t="s">
        <v>173</v>
      </c>
      <c r="C93" s="8">
        <f>'[1]POAI -SEPTIEMBRE-2021'!AM165+'[1]POAI -SEPTIEMBRE-2021'!AM166</f>
        <v>170000000</v>
      </c>
    </row>
    <row r="94" spans="1:3" ht="90" customHeight="1" thickBot="1" x14ac:dyDescent="0.25">
      <c r="A94" s="10" t="s">
        <v>174</v>
      </c>
      <c r="B94" s="11" t="s">
        <v>175</v>
      </c>
      <c r="C94" s="8">
        <f>'[1]POAI -SEPTIEMBRE-2021'!AM167</f>
        <v>14250000</v>
      </c>
    </row>
    <row r="95" spans="1:3" ht="90" customHeight="1" thickBot="1" x14ac:dyDescent="0.25">
      <c r="A95" s="10" t="s">
        <v>176</v>
      </c>
      <c r="B95" s="11" t="s">
        <v>177</v>
      </c>
      <c r="C95" s="8">
        <f>'[1]POAI -SEPTIEMBRE-2021'!AM168+'[1]POAI -SEPTIEMBRE-2021'!AM169</f>
        <v>101930000</v>
      </c>
    </row>
    <row r="96" spans="1:3" ht="90" customHeight="1" thickBot="1" x14ac:dyDescent="0.25">
      <c r="A96" s="10" t="s">
        <v>178</v>
      </c>
      <c r="B96" s="11" t="s">
        <v>179</v>
      </c>
      <c r="C96" s="8">
        <f>'[1]POAI -SEPTIEMBRE-2021'!AM170</f>
        <v>132000000</v>
      </c>
    </row>
    <row r="97" spans="1:3" ht="90" customHeight="1" thickBot="1" x14ac:dyDescent="0.25">
      <c r="A97" s="10" t="s">
        <v>180</v>
      </c>
      <c r="B97" s="11" t="s">
        <v>181</v>
      </c>
      <c r="C97" s="8">
        <f>'[1]POAI -SEPTIEMBRE-2021'!AM171+'[1]POAI -SEPTIEMBRE-2021'!AM172</f>
        <v>464647889</v>
      </c>
    </row>
    <row r="98" spans="1:3" ht="90" customHeight="1" thickBot="1" x14ac:dyDescent="0.25">
      <c r="A98" s="10" t="s">
        <v>182</v>
      </c>
      <c r="B98" s="11" t="s">
        <v>183</v>
      </c>
      <c r="C98" s="8">
        <f>'[1]POAI -SEPTIEMBRE-2021'!AM173</f>
        <v>200000000</v>
      </c>
    </row>
    <row r="99" spans="1:3" ht="90" customHeight="1" thickBot="1" x14ac:dyDescent="0.25">
      <c r="A99" s="10" t="s">
        <v>184</v>
      </c>
      <c r="B99" s="11" t="s">
        <v>185</v>
      </c>
      <c r="C99" s="8">
        <f>'[1]POAI -SEPTIEMBRE-2021'!AM174</f>
        <v>28000000</v>
      </c>
    </row>
    <row r="100" spans="1:3" ht="90" customHeight="1" thickBot="1" x14ac:dyDescent="0.25">
      <c r="A100" s="10" t="s">
        <v>186</v>
      </c>
      <c r="B100" s="11" t="s">
        <v>187</v>
      </c>
      <c r="C100" s="8">
        <f>'[1]POAI -SEPTIEMBRE-2021'!AM175+'[1]POAI -SEPTIEMBRE-2021'!AM176</f>
        <v>50985000</v>
      </c>
    </row>
    <row r="101" spans="1:3" ht="90" customHeight="1" thickBot="1" x14ac:dyDescent="0.25">
      <c r="A101" s="10" t="s">
        <v>188</v>
      </c>
      <c r="B101" s="11" t="s">
        <v>189</v>
      </c>
      <c r="C101" s="8">
        <f>'[1]POAI -SEPTIEMBRE-2021'!AM177</f>
        <v>37000000</v>
      </c>
    </row>
    <row r="102" spans="1:3" ht="90" customHeight="1" thickBot="1" x14ac:dyDescent="0.25">
      <c r="A102" s="10" t="s">
        <v>190</v>
      </c>
      <c r="B102" s="7" t="s">
        <v>191</v>
      </c>
      <c r="C102" s="8">
        <f>'[1]POAI -SEPTIEMBRE-2021'!AM178</f>
        <v>15000000</v>
      </c>
    </row>
    <row r="103" spans="1:3" ht="90" customHeight="1" thickBot="1" x14ac:dyDescent="0.25">
      <c r="A103" s="10" t="s">
        <v>192</v>
      </c>
      <c r="B103" s="7" t="s">
        <v>193</v>
      </c>
      <c r="C103" s="8">
        <f>'[1]POAI -SEPTIEMBRE-2021'!AM179</f>
        <v>20000000</v>
      </c>
    </row>
    <row r="104" spans="1:3" ht="90" customHeight="1" thickBot="1" x14ac:dyDescent="0.25">
      <c r="A104" s="10" t="s">
        <v>194</v>
      </c>
      <c r="B104" s="7" t="s">
        <v>195</v>
      </c>
      <c r="C104" s="8">
        <f>'[1]POAI -SEPTIEMBRE-2021'!AM180</f>
        <v>25000000</v>
      </c>
    </row>
    <row r="105" spans="1:3" ht="90" customHeight="1" thickBot="1" x14ac:dyDescent="0.25">
      <c r="A105" s="10" t="s">
        <v>196</v>
      </c>
      <c r="B105" s="7" t="s">
        <v>197</v>
      </c>
      <c r="C105" s="8">
        <f>'[1]POAI -SEPTIEMBRE-2021'!AM181</f>
        <v>75112368</v>
      </c>
    </row>
    <row r="106" spans="1:3" ht="90" customHeight="1" thickBot="1" x14ac:dyDescent="0.25">
      <c r="A106" s="10" t="s">
        <v>198</v>
      </c>
      <c r="B106" s="7" t="s">
        <v>199</v>
      </c>
      <c r="C106" s="8">
        <f>'[1]POAI -SEPTIEMBRE-2021'!AM182+'[1]POAI -SEPTIEMBRE-2021'!AM183</f>
        <v>47000000</v>
      </c>
    </row>
    <row r="107" spans="1:3" ht="90" customHeight="1" thickBot="1" x14ac:dyDescent="0.25">
      <c r="A107" s="10" t="s">
        <v>200</v>
      </c>
      <c r="B107" s="7" t="s">
        <v>201</v>
      </c>
      <c r="C107" s="8">
        <f>'[1]POAI -SEPTIEMBRE-2021'!AM184</f>
        <v>51681346</v>
      </c>
    </row>
    <row r="108" spans="1:3" ht="90" customHeight="1" thickBot="1" x14ac:dyDescent="0.25">
      <c r="A108" s="10" t="s">
        <v>202</v>
      </c>
      <c r="B108" s="11" t="s">
        <v>203</v>
      </c>
      <c r="C108" s="8">
        <f>'[1]POAI -SEPTIEMBRE-2021'!AM185+'[1]POAI -SEPTIEMBRE-2021'!AM186</f>
        <v>102080000</v>
      </c>
    </row>
    <row r="109" spans="1:3" ht="90" customHeight="1" thickBot="1" x14ac:dyDescent="0.25">
      <c r="A109" s="9" t="s">
        <v>204</v>
      </c>
      <c r="B109" s="7" t="s">
        <v>205</v>
      </c>
      <c r="C109" s="8">
        <f>'[1]POAI -SEPTIEMBRE-2021'!AM187</f>
        <v>35000000</v>
      </c>
    </row>
    <row r="110" spans="1:3" ht="90" customHeight="1" thickBot="1" x14ac:dyDescent="0.25">
      <c r="A110" s="10" t="s">
        <v>206</v>
      </c>
      <c r="B110" s="7" t="s">
        <v>207</v>
      </c>
      <c r="C110" s="8">
        <f>'[1]POAI -SEPTIEMBRE-2021'!AM194</f>
        <v>90000000</v>
      </c>
    </row>
    <row r="111" spans="1:3" ht="90" customHeight="1" thickBot="1" x14ac:dyDescent="0.25">
      <c r="A111" s="10" t="s">
        <v>208</v>
      </c>
      <c r="B111" s="7" t="s">
        <v>209</v>
      </c>
      <c r="C111" s="8">
        <f>'[1]POAI -SEPTIEMBRE-2021'!AM193</f>
        <v>77000000</v>
      </c>
    </row>
    <row r="112" spans="1:3" ht="90" customHeight="1" thickBot="1" x14ac:dyDescent="0.25">
      <c r="A112" s="10" t="s">
        <v>210</v>
      </c>
      <c r="B112" s="11" t="s">
        <v>211</v>
      </c>
      <c r="C112" s="8">
        <f>'[1]POAI -SEPTIEMBRE-2021'!AM188+'[1]POAI -SEPTIEMBRE-2021'!AM189</f>
        <v>4100885007.0100002</v>
      </c>
    </row>
    <row r="113" spans="1:3" ht="90" customHeight="1" thickBot="1" x14ac:dyDescent="0.25">
      <c r="A113" s="10" t="s">
        <v>212</v>
      </c>
      <c r="B113" s="7" t="s">
        <v>213</v>
      </c>
      <c r="C113" s="8">
        <f>'[1]POAI -SEPTIEMBRE-2021'!AM199</f>
        <v>143094503</v>
      </c>
    </row>
    <row r="114" spans="1:3" ht="90" customHeight="1" thickBot="1" x14ac:dyDescent="0.25">
      <c r="A114" s="10" t="s">
        <v>214</v>
      </c>
      <c r="B114" s="7" t="s">
        <v>215</v>
      </c>
      <c r="C114" s="8">
        <f>'[1]POAI -SEPTIEMBRE-2021'!AM195</f>
        <v>33000000</v>
      </c>
    </row>
    <row r="115" spans="1:3" ht="90" customHeight="1" thickBot="1" x14ac:dyDescent="0.25">
      <c r="A115" s="10" t="s">
        <v>216</v>
      </c>
      <c r="B115" s="11" t="s">
        <v>217</v>
      </c>
      <c r="C115" s="8">
        <f>'[1]POAI -SEPTIEMBRE-2021'!AM196</f>
        <v>33000000</v>
      </c>
    </row>
    <row r="116" spans="1:3" ht="90" customHeight="1" thickBot="1" x14ac:dyDescent="0.25">
      <c r="A116" s="10" t="s">
        <v>218</v>
      </c>
      <c r="B116" s="11" t="s">
        <v>219</v>
      </c>
      <c r="C116" s="8">
        <f>'[1]POAI -SEPTIEMBRE-2021'!AM190</f>
        <v>18000000</v>
      </c>
    </row>
    <row r="117" spans="1:3" ht="90" customHeight="1" thickBot="1" x14ac:dyDescent="0.25">
      <c r="A117" s="10" t="s">
        <v>220</v>
      </c>
      <c r="B117" s="11" t="s">
        <v>221</v>
      </c>
      <c r="C117" s="8">
        <f>'[1]POAI -SEPTIEMBRE-2021'!AM191</f>
        <v>38195000</v>
      </c>
    </row>
    <row r="118" spans="1:3" ht="90" customHeight="1" thickBot="1" x14ac:dyDescent="0.25">
      <c r="A118" s="10" t="s">
        <v>222</v>
      </c>
      <c r="B118" s="11" t="s">
        <v>223</v>
      </c>
      <c r="C118" s="8">
        <f>'[1]POAI -SEPTIEMBRE-2021'!AM192</f>
        <v>18000000</v>
      </c>
    </row>
    <row r="119" spans="1:3" ht="90" customHeight="1" thickBot="1" x14ac:dyDescent="0.25">
      <c r="A119" s="15" t="str">
        <f>'[1]POAI -SEPTIEMBRE-2021'!V197</f>
        <v>202000363-0150</v>
      </c>
      <c r="B119" s="12" t="s">
        <v>224</v>
      </c>
      <c r="C119" s="8">
        <f>'[1]POAI -SEPTIEMBRE-2021'!AM197</f>
        <v>50000000</v>
      </c>
    </row>
    <row r="120" spans="1:3" ht="90" customHeight="1" thickBot="1" x14ac:dyDescent="0.25">
      <c r="A120" s="16" t="str">
        <f>'[1]POAI -SEPTIEMBRE-2021'!V198</f>
        <v>202000363-0151</v>
      </c>
      <c r="B120" s="7" t="s">
        <v>225</v>
      </c>
      <c r="C120" s="8">
        <f>'[1]POAI -SEPTIEMBRE-2021'!AM198</f>
        <v>18000000</v>
      </c>
    </row>
    <row r="121" spans="1:3" ht="20.100000000000001" customHeight="1" thickBot="1" x14ac:dyDescent="0.25">
      <c r="A121" s="26" t="s">
        <v>226</v>
      </c>
      <c r="B121" s="27"/>
      <c r="C121" s="5">
        <f>SUM(C122:C144)</f>
        <v>58530598681.800003</v>
      </c>
    </row>
    <row r="122" spans="1:3" ht="90" customHeight="1" thickBot="1" x14ac:dyDescent="0.25">
      <c r="A122" s="10" t="s">
        <v>227</v>
      </c>
      <c r="B122" s="12" t="s">
        <v>228</v>
      </c>
      <c r="C122" s="8">
        <f>'[1]POAI -SEPTIEMBRE-2021'!AM200+'[1]POAI -SEPTIEMBRE-2021'!AM201+'[1]POAI -SEPTIEMBRE-2021'!AM202+'[1]POAI -SEPTIEMBRE-2021'!AM203+'[1]POAI -SEPTIEMBRE-2021'!AM204+'[1]POAI -SEPTIEMBRE-2021'!AM205+'[1]POAI -SEPTIEMBRE-2021'!AM206+'[1]POAI -SEPTIEMBRE-2021'!AM207</f>
        <v>1689281421.21</v>
      </c>
    </row>
    <row r="123" spans="1:3" ht="90" customHeight="1" thickBot="1" x14ac:dyDescent="0.25">
      <c r="A123" s="10" t="s">
        <v>229</v>
      </c>
      <c r="B123" s="11" t="s">
        <v>230</v>
      </c>
      <c r="C123" s="8">
        <f>'[1]POAI -SEPTIEMBRE-2021'!AM208+'[1]POAI -SEPTIEMBRE-2021'!AM209</f>
        <v>293000000</v>
      </c>
    </row>
    <row r="124" spans="1:3" ht="90" customHeight="1" thickBot="1" x14ac:dyDescent="0.25">
      <c r="A124" s="10" t="s">
        <v>231</v>
      </c>
      <c r="B124" s="11" t="s">
        <v>232</v>
      </c>
      <c r="C124" s="8">
        <f>'[1]POAI -SEPTIEMBRE-2021'!AM210+'[1]POAI -SEPTIEMBRE-2021'!AM211+'[1]POAI -SEPTIEMBRE-2021'!AM212</f>
        <v>947714309</v>
      </c>
    </row>
    <row r="125" spans="1:3" ht="90" customHeight="1" thickBot="1" x14ac:dyDescent="0.25">
      <c r="A125" s="10" t="s">
        <v>233</v>
      </c>
      <c r="B125" s="11" t="s">
        <v>234</v>
      </c>
      <c r="C125" s="8">
        <f>'[1]POAI -SEPTIEMBRE-2021'!AM213</f>
        <v>96954000</v>
      </c>
    </row>
    <row r="126" spans="1:3" ht="90" customHeight="1" thickBot="1" x14ac:dyDescent="0.25">
      <c r="A126" s="10" t="s">
        <v>235</v>
      </c>
      <c r="B126" s="11" t="s">
        <v>236</v>
      </c>
      <c r="C126" s="8">
        <f>'[1]POAI -SEPTIEMBRE-2021'!AM214+'[1]POAI -SEPTIEMBRE-2021'!AM215+'[1]POAI -SEPTIEMBRE-2021'!AM216+'[1]POAI -SEPTIEMBRE-2021'!AM217</f>
        <v>64636000</v>
      </c>
    </row>
    <row r="127" spans="1:3" ht="90" customHeight="1" thickBot="1" x14ac:dyDescent="0.25">
      <c r="A127" s="10" t="s">
        <v>237</v>
      </c>
      <c r="B127" s="11" t="s">
        <v>238</v>
      </c>
      <c r="C127" s="8">
        <f>'[1]POAI -SEPTIEMBRE-2021'!AM218+'[1]POAI -SEPTIEMBRE-2021'!AM219+'[1]POAI -SEPTIEMBRE-2021'!AM220+'[1]POAI -SEPTIEMBRE-2021'!AM221</f>
        <v>91081005</v>
      </c>
    </row>
    <row r="128" spans="1:3" ht="90" customHeight="1" thickBot="1" x14ac:dyDescent="0.25">
      <c r="A128" s="10" t="s">
        <v>239</v>
      </c>
      <c r="B128" s="11" t="s">
        <v>240</v>
      </c>
      <c r="C128" s="8">
        <f>'[1]POAI -SEPTIEMBRE-2021'!AM222+'[1]POAI -SEPTIEMBRE-2021'!AM223</f>
        <v>76000000</v>
      </c>
    </row>
    <row r="129" spans="1:3" ht="90" customHeight="1" thickBot="1" x14ac:dyDescent="0.25">
      <c r="A129" s="10" t="s">
        <v>241</v>
      </c>
      <c r="B129" s="11" t="s">
        <v>242</v>
      </c>
      <c r="C129" s="8">
        <f>'[1]POAI -SEPTIEMBRE-2021'!AM224+'[1]POAI -SEPTIEMBRE-2021'!AM225+'[1]POAI -SEPTIEMBRE-2021'!AM226+'[1]POAI -SEPTIEMBRE-2021'!AM227+'[1]POAI -SEPTIEMBRE-2021'!AM228+'[1]POAI -SEPTIEMBRE-2021'!AM229+'[1]POAI -SEPTIEMBRE-2021'!AM230</f>
        <v>200000000</v>
      </c>
    </row>
    <row r="130" spans="1:3" ht="90" customHeight="1" thickBot="1" x14ac:dyDescent="0.25">
      <c r="A130" s="10" t="s">
        <v>243</v>
      </c>
      <c r="B130" s="11" t="s">
        <v>244</v>
      </c>
      <c r="C130" s="8">
        <f>'[1]POAI -SEPTIEMBRE-2021'!AM231+'[1]POAI -SEPTIEMBRE-2021'!AM232</f>
        <v>161000000</v>
      </c>
    </row>
    <row r="131" spans="1:3" ht="90" customHeight="1" thickBot="1" x14ac:dyDescent="0.25">
      <c r="A131" s="9" t="s">
        <v>245</v>
      </c>
      <c r="B131" s="7" t="s">
        <v>246</v>
      </c>
      <c r="C131" s="8">
        <f>'[1]POAI -SEPTIEMBRE-2021'!AM233+'[1]POAI -SEPTIEMBRE-2021'!AM234+'[1]POAI -SEPTIEMBRE-2021'!AM235</f>
        <v>153000000</v>
      </c>
    </row>
    <row r="132" spans="1:3" ht="90" customHeight="1" thickBot="1" x14ac:dyDescent="0.25">
      <c r="A132" s="9" t="s">
        <v>247</v>
      </c>
      <c r="B132" s="7" t="s">
        <v>248</v>
      </c>
      <c r="C132" s="8">
        <f>'[1]POAI -SEPTIEMBRE-2021'!AM236+'[1]POAI -SEPTIEMBRE-2021'!AM237</f>
        <v>181000000</v>
      </c>
    </row>
    <row r="133" spans="1:3" ht="90" customHeight="1" thickBot="1" x14ac:dyDescent="0.25">
      <c r="A133" s="9" t="s">
        <v>249</v>
      </c>
      <c r="B133" s="7" t="s">
        <v>250</v>
      </c>
      <c r="C133" s="8">
        <f>'[1]POAI -SEPTIEMBRE-2021'!AM238+'[1]POAI -SEPTIEMBRE-2021'!AM239+'[1]POAI -SEPTIEMBRE-2021'!AM240</f>
        <v>1299584216.27</v>
      </c>
    </row>
    <row r="134" spans="1:3" ht="90" customHeight="1" thickBot="1" x14ac:dyDescent="0.25">
      <c r="A134" s="10" t="s">
        <v>251</v>
      </c>
      <c r="B134" s="7" t="s">
        <v>252</v>
      </c>
      <c r="C134" s="8">
        <f>'[1]POAI -SEPTIEMBRE-2021'!AM241+'[1]POAI -SEPTIEMBRE-2021'!AM242</f>
        <v>543927149</v>
      </c>
    </row>
    <row r="135" spans="1:3" ht="90" customHeight="1" thickBot="1" x14ac:dyDescent="0.25">
      <c r="A135" s="9" t="s">
        <v>253</v>
      </c>
      <c r="B135" s="7" t="s">
        <v>254</v>
      </c>
      <c r="C135" s="8">
        <f>'[1]POAI -SEPTIEMBRE-2021'!AM243+'[1]POAI -SEPTIEMBRE-2021'!AM244</f>
        <v>222424239</v>
      </c>
    </row>
    <row r="136" spans="1:3" ht="90" customHeight="1" thickBot="1" x14ac:dyDescent="0.25">
      <c r="A136" s="10" t="s">
        <v>255</v>
      </c>
      <c r="B136" s="7" t="s">
        <v>256</v>
      </c>
      <c r="C136" s="8">
        <f>'[1]POAI -SEPTIEMBRE-2021'!AM245</f>
        <v>1100000000</v>
      </c>
    </row>
    <row r="137" spans="1:3" ht="90" customHeight="1" thickBot="1" x14ac:dyDescent="0.25">
      <c r="A137" s="10" t="s">
        <v>257</v>
      </c>
      <c r="B137" s="7" t="s">
        <v>258</v>
      </c>
      <c r="C137" s="8">
        <f>'[1]POAI -SEPTIEMBRE-2021'!AM246</f>
        <v>20000000</v>
      </c>
    </row>
    <row r="138" spans="1:3" ht="90" customHeight="1" thickBot="1" x14ac:dyDescent="0.25">
      <c r="A138" s="10" t="s">
        <v>259</v>
      </c>
      <c r="B138" s="7" t="s">
        <v>260</v>
      </c>
      <c r="C138" s="8">
        <f>'[1]POAI -SEPTIEMBRE-2021'!AM247</f>
        <v>84414100</v>
      </c>
    </row>
    <row r="139" spans="1:3" ht="90" customHeight="1" thickBot="1" x14ac:dyDescent="0.25">
      <c r="A139" s="10" t="s">
        <v>261</v>
      </c>
      <c r="B139" s="7" t="s">
        <v>262</v>
      </c>
      <c r="C139" s="8">
        <f>'[1]POAI -SEPTIEMBRE-2021'!AM248</f>
        <v>320000000</v>
      </c>
    </row>
    <row r="140" spans="1:3" ht="90" customHeight="1" thickBot="1" x14ac:dyDescent="0.25">
      <c r="A140" s="10" t="s">
        <v>263</v>
      </c>
      <c r="B140" s="11" t="s">
        <v>264</v>
      </c>
      <c r="C140" s="8">
        <f>'[1]POAI -SEPTIEMBRE-2021'!AM249</f>
        <v>321904376</v>
      </c>
    </row>
    <row r="141" spans="1:3" ht="90" customHeight="1" thickBot="1" x14ac:dyDescent="0.25">
      <c r="A141" s="10" t="s">
        <v>265</v>
      </c>
      <c r="B141" s="11" t="s">
        <v>266</v>
      </c>
      <c r="C141" s="8">
        <f>'[1]POAI -SEPTIEMBRE-2021'!AM250</f>
        <v>1760866325.49</v>
      </c>
    </row>
    <row r="142" spans="1:3" ht="90" customHeight="1" thickBot="1" x14ac:dyDescent="0.25">
      <c r="A142" s="9" t="s">
        <v>267</v>
      </c>
      <c r="B142" s="7" t="s">
        <v>268</v>
      </c>
      <c r="C142" s="8">
        <f>'[1]POAI -SEPTIEMBRE-2021'!AM251+'[1]POAI -SEPTIEMBRE-2021'!AM252</f>
        <v>31351259122</v>
      </c>
    </row>
    <row r="143" spans="1:3" ht="90" customHeight="1" thickBot="1" x14ac:dyDescent="0.25">
      <c r="A143" s="9" t="s">
        <v>269</v>
      </c>
      <c r="B143" s="7" t="s">
        <v>270</v>
      </c>
      <c r="C143" s="8">
        <f>'[1]POAI -SEPTIEMBRE-2021'!AM253+'[1]POAI -SEPTIEMBRE-2021'!AM254+'[1]POAI -SEPTIEMBRE-2021'!AM255</f>
        <v>16370596531.709999</v>
      </c>
    </row>
    <row r="144" spans="1:3" ht="90" customHeight="1" thickBot="1" x14ac:dyDescent="0.25">
      <c r="A144" s="10" t="s">
        <v>271</v>
      </c>
      <c r="B144" s="11" t="s">
        <v>272</v>
      </c>
      <c r="C144" s="8">
        <f>'[1]POAI -SEPTIEMBRE-2021'!AM256+'[1]POAI -SEPTIEMBRE-2021'!AM257+'[1]POAI -SEPTIEMBRE-2021'!AM258+'[1]POAI -SEPTIEMBRE-2021'!AM259+'[1]POAI -SEPTIEMBRE-2021'!AM260</f>
        <v>1181955887.1199999</v>
      </c>
    </row>
    <row r="145" spans="1:3" ht="20.100000000000001" customHeight="1" thickBot="1" x14ac:dyDescent="0.25">
      <c r="A145" s="26" t="s">
        <v>273</v>
      </c>
      <c r="B145" s="27"/>
      <c r="C145" s="5">
        <f>SUM(C146:C151)</f>
        <v>1196000000</v>
      </c>
    </row>
    <row r="146" spans="1:3" ht="90" customHeight="1" thickBot="1" x14ac:dyDescent="0.25">
      <c r="A146" s="9" t="s">
        <v>274</v>
      </c>
      <c r="B146" s="12" t="s">
        <v>275</v>
      </c>
      <c r="C146" s="8">
        <f>'[1]POAI -SEPTIEMBRE-2021'!AM261+'[1]POAI -SEPTIEMBRE-2021'!AM262+'[1]POAI -SEPTIEMBRE-2021'!AM263+'[1]POAI -SEPTIEMBRE-2021'!AM264</f>
        <v>325460000</v>
      </c>
    </row>
    <row r="147" spans="1:3" ht="90" customHeight="1" thickBot="1" x14ac:dyDescent="0.25">
      <c r="A147" s="17" t="s">
        <v>276</v>
      </c>
      <c r="B147" s="7" t="s">
        <v>277</v>
      </c>
      <c r="C147" s="8">
        <f>'[1]POAI -SEPTIEMBRE-2021'!AM265+'[1]POAI -SEPTIEMBRE-2021'!AM266+'[1]POAI -SEPTIEMBRE-2021'!AM267+'[1]POAI -SEPTIEMBRE-2021'!AM268+'[1]POAI -SEPTIEMBRE-2021'!AM269</f>
        <v>348540000</v>
      </c>
    </row>
    <row r="148" spans="1:3" ht="90" customHeight="1" thickBot="1" x14ac:dyDescent="0.25">
      <c r="A148" s="13" t="s">
        <v>278</v>
      </c>
      <c r="B148" s="11" t="s">
        <v>279</v>
      </c>
      <c r="C148" s="8">
        <f>'[1]POAI -SEPTIEMBRE-2021'!AM270+'[1]POAI -SEPTIEMBRE-2021'!AM271+'[1]POAI -SEPTIEMBRE-2021'!AM272+'[1]POAI -SEPTIEMBRE-2021'!AM273+'[1]POAI -SEPTIEMBRE-2021'!AM274</f>
        <v>146000000</v>
      </c>
    </row>
    <row r="149" spans="1:3" ht="90" customHeight="1" thickBot="1" x14ac:dyDescent="0.25">
      <c r="A149" s="13" t="s">
        <v>280</v>
      </c>
      <c r="B149" s="7" t="s">
        <v>281</v>
      </c>
      <c r="C149" s="8">
        <f>'[1]POAI -SEPTIEMBRE-2021'!AM275+'[1]POAI -SEPTIEMBRE-2021'!AM276+'[1]POAI -SEPTIEMBRE-2021'!AM277</f>
        <v>60000000</v>
      </c>
    </row>
    <row r="150" spans="1:3" ht="90" customHeight="1" thickBot="1" x14ac:dyDescent="0.25">
      <c r="A150" s="13" t="s">
        <v>282</v>
      </c>
      <c r="B150" s="7" t="s">
        <v>283</v>
      </c>
      <c r="C150" s="8">
        <f>'[1]POAI -SEPTIEMBRE-2021'!AM278</f>
        <v>18000000</v>
      </c>
    </row>
    <row r="151" spans="1:3" ht="90" customHeight="1" thickBot="1" x14ac:dyDescent="0.25">
      <c r="A151" s="13" t="s">
        <v>284</v>
      </c>
      <c r="B151" s="11" t="s">
        <v>285</v>
      </c>
      <c r="C151" s="8">
        <f>'[1]POAI -SEPTIEMBRE-2021'!AM279+'[1]POAI -SEPTIEMBRE-2021'!AM280+'[1]POAI -SEPTIEMBRE-2021'!AM281+'[1]POAI -SEPTIEMBRE-2021'!AM282+'[1]POAI -SEPTIEMBRE-2021'!AM283+'[1]POAI -SEPTIEMBRE-2021'!AM284</f>
        <v>298000000</v>
      </c>
    </row>
    <row r="152" spans="1:3" s="19" customFormat="1" ht="20.100000000000001" customHeight="1" thickBot="1" x14ac:dyDescent="0.3">
      <c r="A152" s="30" t="s">
        <v>286</v>
      </c>
      <c r="B152" s="31"/>
      <c r="C152" s="18">
        <f>C145+C121+C92+C82+C78+C58+C52+C47+C34+C20+C17+C9+C4</f>
        <v>300874324699.38</v>
      </c>
    </row>
    <row r="153" spans="1:3" ht="20.100000000000001" customHeight="1" thickBot="1" x14ac:dyDescent="0.25">
      <c r="A153" s="26" t="s">
        <v>287</v>
      </c>
      <c r="B153" s="27"/>
      <c r="C153" s="5">
        <f>SUM(C154:C156)</f>
        <v>13105059806.029999</v>
      </c>
    </row>
    <row r="154" spans="1:3" ht="90" customHeight="1" thickBot="1" x14ac:dyDescent="0.25">
      <c r="A154" s="20" t="s">
        <v>288</v>
      </c>
      <c r="B154" s="11" t="s">
        <v>289</v>
      </c>
      <c r="C154" s="8">
        <f>'[1]POAI -SEPTIEMBRE-2021'!AM285+'[1]POAI -SEPTIEMBRE-2021'!AM286+'[1]POAI -SEPTIEMBRE-2021'!AM287+'[1]POAI -SEPTIEMBRE-2021'!AM288</f>
        <v>5326871683.9799995</v>
      </c>
    </row>
    <row r="155" spans="1:3" ht="90" customHeight="1" thickBot="1" x14ac:dyDescent="0.25">
      <c r="A155" s="20" t="s">
        <v>290</v>
      </c>
      <c r="B155" s="7" t="s">
        <v>291</v>
      </c>
      <c r="C155" s="8">
        <f>'[1]POAI -SEPTIEMBRE-2021'!AM289</f>
        <v>7651306047.4099998</v>
      </c>
    </row>
    <row r="156" spans="1:3" ht="90" customHeight="1" thickBot="1" x14ac:dyDescent="0.25">
      <c r="A156" s="21" t="s">
        <v>292</v>
      </c>
      <c r="B156" s="7" t="s">
        <v>293</v>
      </c>
      <c r="C156" s="8">
        <f>'[1]POAI -SEPTIEMBRE-2021'!AM290</f>
        <v>126882074.64</v>
      </c>
    </row>
    <row r="157" spans="1:3" ht="20.100000000000001" customHeight="1" thickBot="1" x14ac:dyDescent="0.25">
      <c r="A157" s="26" t="s">
        <v>294</v>
      </c>
      <c r="B157" s="27"/>
      <c r="C157" s="5">
        <f>SUM(C158:C161)</f>
        <v>2195124680.0799999</v>
      </c>
    </row>
    <row r="158" spans="1:3" ht="90" customHeight="1" thickBot="1" x14ac:dyDescent="0.25">
      <c r="A158" s="13" t="s">
        <v>295</v>
      </c>
      <c r="B158" s="11" t="s">
        <v>296</v>
      </c>
      <c r="C158" s="8">
        <f>'[1]POAI -SEPTIEMBRE-2021'!AM291</f>
        <v>308302422.89999998</v>
      </c>
    </row>
    <row r="159" spans="1:3" ht="90" customHeight="1" thickBot="1" x14ac:dyDescent="0.25">
      <c r="A159" s="13" t="s">
        <v>297</v>
      </c>
      <c r="B159" s="11" t="s">
        <v>298</v>
      </c>
      <c r="C159" s="8">
        <f>'[1]POAI -SEPTIEMBRE-2021'!AM292</f>
        <v>329008863.94999999</v>
      </c>
    </row>
    <row r="160" spans="1:3" ht="90" customHeight="1" thickBot="1" x14ac:dyDescent="0.25">
      <c r="A160" s="13" t="s">
        <v>299</v>
      </c>
      <c r="B160" s="11" t="s">
        <v>300</v>
      </c>
      <c r="C160" s="8">
        <f>'[1]POAI -SEPTIEMBRE-2021'!AM293</f>
        <v>348896731.19999999</v>
      </c>
    </row>
    <row r="161" spans="1:3" ht="90" customHeight="1" thickBot="1" x14ac:dyDescent="0.25">
      <c r="A161" s="13" t="s">
        <v>301</v>
      </c>
      <c r="B161" s="11" t="s">
        <v>302</v>
      </c>
      <c r="C161" s="8">
        <f>'[1]POAI -SEPTIEMBRE-2021'!AM294+'[1]POAI -SEPTIEMBRE-2021'!AM295+'[1]POAI -SEPTIEMBRE-2021'!AM296+'[1]POAI -SEPTIEMBRE-2021'!AM297+'[1]POAI -SEPTIEMBRE-2021'!AM298+'[1]POAI -SEPTIEMBRE-2021'!AM299+'[1]POAI -SEPTIEMBRE-2021'!AM300</f>
        <v>1208916662.03</v>
      </c>
    </row>
    <row r="162" spans="1:3" ht="20.100000000000001" customHeight="1" thickBot="1" x14ac:dyDescent="0.25">
      <c r="A162" s="28" t="s">
        <v>303</v>
      </c>
      <c r="B162" s="29"/>
      <c r="C162" s="5">
        <f>SUM(C163)</f>
        <v>110210000</v>
      </c>
    </row>
    <row r="163" spans="1:3" ht="90" customHeight="1" thickBot="1" x14ac:dyDescent="0.25">
      <c r="A163" s="22" t="s">
        <v>304</v>
      </c>
      <c r="B163" s="23" t="s">
        <v>305</v>
      </c>
      <c r="C163" s="24">
        <f>'[1]POAI -SEPTIEMBRE-2021'!AM301+'[1]POAI -SEPTIEMBRE-2021'!AM302+'[1]POAI -SEPTIEMBRE-2021'!AM303+'[1]POAI -SEPTIEMBRE-2021'!AM304</f>
        <v>110210000</v>
      </c>
    </row>
    <row r="164" spans="1:3" s="19" customFormat="1" ht="20.100000000000001" customHeight="1" thickBot="1" x14ac:dyDescent="0.3">
      <c r="A164" s="30" t="s">
        <v>306</v>
      </c>
      <c r="B164" s="31"/>
      <c r="C164" s="18">
        <f>C162+C157+C153</f>
        <v>15410394486.109999</v>
      </c>
    </row>
    <row r="165" spans="1:3" s="19" customFormat="1" ht="20.100000000000001" customHeight="1" thickBot="1" x14ac:dyDescent="0.3">
      <c r="A165" s="32" t="s">
        <v>307</v>
      </c>
      <c r="B165" s="33"/>
      <c r="C165" s="25">
        <f>C164+C152</f>
        <v>316284719185.48999</v>
      </c>
    </row>
  </sheetData>
  <sheetProtection algorithmName="SHA-512" hashValue="IyfALK38EKkWObto51elErNHiFaws4FHVkMQgHYnVcTO89oCZFWemFsQjf3zHft0P6he0QQHdTuIR9qOsE1YfQ==" saltValue="geja09ieHtfh9iaTm3WTdA==" spinCount="100000" sheet="1" objects="1" scenarios="1"/>
  <mergeCells count="22">
    <mergeCell ref="A78:B78"/>
    <mergeCell ref="A1:C1"/>
    <mergeCell ref="A2:A3"/>
    <mergeCell ref="B2:B3"/>
    <mergeCell ref="A4:B4"/>
    <mergeCell ref="A9:B9"/>
    <mergeCell ref="A17:B17"/>
    <mergeCell ref="A20:B20"/>
    <mergeCell ref="A34:B34"/>
    <mergeCell ref="A47:B47"/>
    <mergeCell ref="A52:B52"/>
    <mergeCell ref="A58:B58"/>
    <mergeCell ref="A157:B157"/>
    <mergeCell ref="A162:B162"/>
    <mergeCell ref="A164:B164"/>
    <mergeCell ref="A165:B165"/>
    <mergeCell ref="A82:B82"/>
    <mergeCell ref="A92:B92"/>
    <mergeCell ref="A121:B121"/>
    <mergeCell ref="A145:B145"/>
    <mergeCell ref="A152:B152"/>
    <mergeCell ref="A153:B1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2021-11-08T20:17:14Z</dcterms:created>
  <dcterms:modified xsi:type="dcterms:W3CDTF">2021-11-10T14:23:25Z</dcterms:modified>
</cp:coreProperties>
</file>