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ón 2021\SGTO PDD 2021\SGTO PDD II TRIMESTRE 2021\"/>
    </mc:Choice>
  </mc:AlternateContent>
  <bookViews>
    <workbookView xWindow="0" yWindow="0" windowWidth="24000" windowHeight="9345"/>
  </bookViews>
  <sheets>
    <sheet name="PROYECTOS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2" i="1" l="1"/>
  <c r="E163" i="1"/>
  <c r="D162" i="1"/>
  <c r="C162" i="1"/>
  <c r="E161" i="1"/>
  <c r="E160" i="1"/>
  <c r="E159" i="1"/>
  <c r="E158" i="1"/>
  <c r="F157" i="1"/>
  <c r="D157" i="1"/>
  <c r="C157" i="1"/>
  <c r="E156" i="1"/>
  <c r="C153" i="1"/>
  <c r="G155" i="1"/>
  <c r="G154" i="1"/>
  <c r="E154" i="1"/>
  <c r="D153" i="1"/>
  <c r="F153" i="1"/>
  <c r="G151" i="1"/>
  <c r="E150" i="1"/>
  <c r="G149" i="1"/>
  <c r="E149" i="1"/>
  <c r="G148" i="1"/>
  <c r="E148" i="1"/>
  <c r="G147" i="1"/>
  <c r="E147" i="1"/>
  <c r="G146" i="1"/>
  <c r="C145" i="1"/>
  <c r="G144" i="1"/>
  <c r="E144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E128" i="1"/>
  <c r="G128" i="1"/>
  <c r="G127" i="1"/>
  <c r="E127" i="1"/>
  <c r="G126" i="1"/>
  <c r="E126" i="1"/>
  <c r="G125" i="1"/>
  <c r="E125" i="1"/>
  <c r="G124" i="1"/>
  <c r="E124" i="1"/>
  <c r="F121" i="1"/>
  <c r="E123" i="1"/>
  <c r="G122" i="1"/>
  <c r="E122" i="1"/>
  <c r="C121" i="1"/>
  <c r="D121" i="1"/>
  <c r="G120" i="1"/>
  <c r="E120" i="1"/>
  <c r="A120" i="1"/>
  <c r="E119" i="1"/>
  <c r="A119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G108" i="1"/>
  <c r="E108" i="1"/>
  <c r="E107" i="1"/>
  <c r="E106" i="1"/>
  <c r="G105" i="1"/>
  <c r="E105" i="1"/>
  <c r="G104" i="1"/>
  <c r="E104" i="1"/>
  <c r="G103" i="1"/>
  <c r="E103" i="1"/>
  <c r="E102" i="1"/>
  <c r="G102" i="1"/>
  <c r="G101" i="1"/>
  <c r="E101" i="1"/>
  <c r="G100" i="1"/>
  <c r="E100" i="1"/>
  <c r="G99" i="1"/>
  <c r="G98" i="1"/>
  <c r="E98" i="1"/>
  <c r="G97" i="1"/>
  <c r="E97" i="1"/>
  <c r="G96" i="1"/>
  <c r="E96" i="1"/>
  <c r="G95" i="1"/>
  <c r="E95" i="1"/>
  <c r="G94" i="1"/>
  <c r="E94" i="1"/>
  <c r="F92" i="1"/>
  <c r="E93" i="1"/>
  <c r="C92" i="1"/>
  <c r="E91" i="1"/>
  <c r="E90" i="1"/>
  <c r="E89" i="1"/>
  <c r="E88" i="1"/>
  <c r="E87" i="1"/>
  <c r="G86" i="1"/>
  <c r="G85" i="1"/>
  <c r="E85" i="1"/>
  <c r="E84" i="1"/>
  <c r="F82" i="1"/>
  <c r="G82" i="1" s="1"/>
  <c r="E83" i="1"/>
  <c r="D82" i="1"/>
  <c r="C82" i="1"/>
  <c r="G81" i="1"/>
  <c r="E81" i="1"/>
  <c r="G80" i="1"/>
  <c r="E80" i="1"/>
  <c r="F78" i="1"/>
  <c r="E79" i="1"/>
  <c r="C78" i="1"/>
  <c r="E77" i="1"/>
  <c r="E76" i="1"/>
  <c r="G75" i="1"/>
  <c r="G74" i="1"/>
  <c r="E74" i="1"/>
  <c r="G73" i="1"/>
  <c r="E73" i="1"/>
  <c r="G72" i="1"/>
  <c r="E72" i="1"/>
  <c r="G71" i="1"/>
  <c r="E70" i="1"/>
  <c r="G69" i="1"/>
  <c r="E69" i="1"/>
  <c r="G68" i="1"/>
  <c r="E68" i="1"/>
  <c r="E67" i="1"/>
  <c r="E66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C58" i="1"/>
  <c r="D58" i="1"/>
  <c r="E58" i="1" s="1"/>
  <c r="G57" i="1"/>
  <c r="E57" i="1"/>
  <c r="G56" i="1"/>
  <c r="G55" i="1"/>
  <c r="E55" i="1"/>
  <c r="G54" i="1"/>
  <c r="E54" i="1"/>
  <c r="E53" i="1"/>
  <c r="C52" i="1"/>
  <c r="F52" i="1"/>
  <c r="G52" i="1" s="1"/>
  <c r="D52" i="1"/>
  <c r="E52" i="1" s="1"/>
  <c r="G51" i="1"/>
  <c r="E51" i="1"/>
  <c r="E50" i="1"/>
  <c r="E49" i="1"/>
  <c r="F47" i="1"/>
  <c r="G47" i="1" s="1"/>
  <c r="E48" i="1"/>
  <c r="D47" i="1"/>
  <c r="C47" i="1"/>
  <c r="G46" i="1"/>
  <c r="E46" i="1"/>
  <c r="G45" i="1"/>
  <c r="E45" i="1"/>
  <c r="G44" i="1"/>
  <c r="E44" i="1"/>
  <c r="G43" i="1"/>
  <c r="E43" i="1"/>
  <c r="G42" i="1"/>
  <c r="G41" i="1"/>
  <c r="E41" i="1"/>
  <c r="G40" i="1"/>
  <c r="E40" i="1"/>
  <c r="G39" i="1"/>
  <c r="E39" i="1"/>
  <c r="G38" i="1"/>
  <c r="G37" i="1"/>
  <c r="E37" i="1"/>
  <c r="G36" i="1"/>
  <c r="E36" i="1"/>
  <c r="G35" i="1"/>
  <c r="C34" i="1"/>
  <c r="F34" i="1"/>
  <c r="D34" i="1"/>
  <c r="E33" i="1"/>
  <c r="E32" i="1"/>
  <c r="E31" i="1"/>
  <c r="E30" i="1"/>
  <c r="E29" i="1"/>
  <c r="G28" i="1"/>
  <c r="E28" i="1"/>
  <c r="G27" i="1"/>
  <c r="E27" i="1"/>
  <c r="G26" i="1"/>
  <c r="E26" i="1"/>
  <c r="G25" i="1"/>
  <c r="E25" i="1"/>
  <c r="G24" i="1"/>
  <c r="E24" i="1"/>
  <c r="G23" i="1"/>
  <c r="G22" i="1"/>
  <c r="E22" i="1"/>
  <c r="F20" i="1"/>
  <c r="G20" i="1" s="1"/>
  <c r="E21" i="1"/>
  <c r="D20" i="1"/>
  <c r="C20" i="1"/>
  <c r="G19" i="1"/>
  <c r="E19" i="1"/>
  <c r="F17" i="1"/>
  <c r="G17" i="1" s="1"/>
  <c r="E18" i="1"/>
  <c r="D17" i="1"/>
  <c r="E17" i="1" s="1"/>
  <c r="C17" i="1"/>
  <c r="G16" i="1"/>
  <c r="E16" i="1"/>
  <c r="G15" i="1"/>
  <c r="E15" i="1"/>
  <c r="E14" i="1"/>
  <c r="G13" i="1"/>
  <c r="E13" i="1"/>
  <c r="G12" i="1"/>
  <c r="E12" i="1"/>
  <c r="G11" i="1"/>
  <c r="E11" i="1"/>
  <c r="F9" i="1"/>
  <c r="E10" i="1"/>
  <c r="D9" i="1"/>
  <c r="E9" i="1" s="1"/>
  <c r="C9" i="1"/>
  <c r="G8" i="1"/>
  <c r="E8" i="1"/>
  <c r="E7" i="1"/>
  <c r="G6" i="1"/>
  <c r="E6" i="1"/>
  <c r="F4" i="1"/>
  <c r="E5" i="1"/>
  <c r="C4" i="1"/>
  <c r="E157" i="1" l="1"/>
  <c r="C164" i="1"/>
  <c r="E153" i="1"/>
  <c r="G121" i="1"/>
  <c r="E82" i="1"/>
  <c r="E47" i="1"/>
  <c r="E34" i="1"/>
  <c r="G34" i="1"/>
  <c r="E20" i="1"/>
  <c r="G9" i="1"/>
  <c r="D4" i="1"/>
  <c r="E4" i="1" s="1"/>
  <c r="G5" i="1"/>
  <c r="C152" i="1"/>
  <c r="D164" i="1"/>
  <c r="F164" i="1"/>
  <c r="G162" i="1"/>
  <c r="G153" i="1"/>
  <c r="E121" i="1"/>
  <c r="G21" i="1"/>
  <c r="E23" i="1"/>
  <c r="G29" i="1"/>
  <c r="E38" i="1"/>
  <c r="E42" i="1"/>
  <c r="G48" i="1"/>
  <c r="G53" i="1"/>
  <c r="F58" i="1"/>
  <c r="G58" i="1" s="1"/>
  <c r="G65" i="1"/>
  <c r="G14" i="1"/>
  <c r="G18" i="1"/>
  <c r="G32" i="1"/>
  <c r="E35" i="1"/>
  <c r="G49" i="1"/>
  <c r="E56" i="1"/>
  <c r="E71" i="1"/>
  <c r="E75" i="1"/>
  <c r="D78" i="1"/>
  <c r="E78" i="1" s="1"/>
  <c r="G79" i="1"/>
  <c r="G83" i="1"/>
  <c r="E86" i="1"/>
  <c r="D92" i="1"/>
  <c r="E92" i="1" s="1"/>
  <c r="G93" i="1"/>
  <c r="E99" i="1"/>
  <c r="G123" i="1"/>
  <c r="F145" i="1"/>
  <c r="E146" i="1"/>
  <c r="E151" i="1"/>
  <c r="E155" i="1"/>
  <c r="G163" i="1"/>
  <c r="E162" i="1"/>
  <c r="D145" i="1"/>
  <c r="C165" i="1" l="1"/>
  <c r="F152" i="1"/>
  <c r="F165" i="1" s="1"/>
  <c r="G145" i="1"/>
  <c r="G78" i="1"/>
  <c r="E164" i="1"/>
  <c r="G4" i="1"/>
  <c r="D152" i="1"/>
  <c r="E152" i="1" s="1"/>
  <c r="E145" i="1"/>
  <c r="G92" i="1"/>
  <c r="G164" i="1"/>
  <c r="G152" i="1" l="1"/>
  <c r="D165" i="1"/>
  <c r="E165" i="1" s="1"/>
  <c r="G165" i="1" l="1"/>
</calcChain>
</file>

<file path=xl/sharedStrings.xml><?xml version="1.0" encoding="utf-8"?>
<sst xmlns="http://schemas.openxmlformats.org/spreadsheetml/2006/main" count="312" uniqueCount="312">
  <si>
    <t>ESTADO DE EJECUCIÓN DE PROYECTOS DE INVERSION PUBLICA DEPARTAMENTAL VIABILIZADOS, PRIORIZADOS Y APROBADOS 
A JUNIO 30 2021</t>
  </si>
  <si>
    <t>CÓDIGO BPIN</t>
  </si>
  <si>
    <t>NOMBRE DEL PROYECTO</t>
  </si>
  <si>
    <t>VALOR DEL PROYECTO</t>
  </si>
  <si>
    <t>PRESUPUESTADO</t>
  </si>
  <si>
    <t>COMPROMISOS</t>
  </si>
  <si>
    <t>% COMPROMIOS</t>
  </si>
  <si>
    <t>OBLIGACIONES</t>
  </si>
  <si>
    <t>% OBLIGACIONES</t>
  </si>
  <si>
    <t xml:space="preserve">304 -SECRETARÍA ADMINISTRATIVA </t>
  </si>
  <si>
    <t>202000363-0006</t>
  </si>
  <si>
    <t>Implementación del Modelo Integrado de Planeación y de Gestión MIPG de la Administración Departamental del Quindío (Dimensiones de Talento humano, Información y Comunicación y Gestión del Conocimiento).</t>
  </si>
  <si>
    <t>202000363-0007</t>
  </si>
  <si>
    <t xml:space="preserve">Actualización, depuración, seguimiento y evaluación del Pasivo Pensional de la Administración Departamental del Quindío </t>
  </si>
  <si>
    <t>202000363-0041</t>
  </si>
  <si>
    <t xml:space="preserve">Implementación de un programa de modernización de la gestión Administrativa de la Administración Departamental del Quindío. "TÚ y YO SOMOS QUINDÍO" </t>
  </si>
  <si>
    <t>202000363-0005</t>
  </si>
  <si>
    <t xml:space="preserve">Implementación del Sistema Departamental de Servicio a la Ciudadanía SDSC   en la Administración Departamental. </t>
  </si>
  <si>
    <t xml:space="preserve">305 SECRETARÍA DE PLANEACIÓN </t>
  </si>
  <si>
    <t>202000363-0042</t>
  </si>
  <si>
    <t xml:space="preserve">Fortalecimiento del Consejo Territorial de Planeación del Departamento del Quindío. "TÚ y YO SOMOS QUINDIO" </t>
  </si>
  <si>
    <t>202000363-0043</t>
  </si>
  <si>
    <t xml:space="preserve"> Implementación de eventos de Rendición Pública de Cuentas de divulgación de gestión de la Administración Departamental “TU Y YO SOMOS QUINDIO" </t>
  </si>
  <si>
    <t>202000363-0044</t>
  </si>
  <si>
    <t xml:space="preserve"> Implementación   de instrumentos de planificación para el Ordenamiento y la Gestión Territorial Departamental del Quindío “TU Y YO SOMOS QUINDIO" </t>
  </si>
  <si>
    <t>202000363-0045</t>
  </si>
  <si>
    <t xml:space="preserve">  Implementación del Observatorio Económico de la Administración Departamental del Quindío "TU Y YO SOMOS QUINDIO"</t>
  </si>
  <si>
    <t>202000363-0046</t>
  </si>
  <si>
    <t>Fortalecimiento del Banco de Programas y Proyectos de la administración departamental “TÚ Y YO SOMOS QUINDIO"</t>
  </si>
  <si>
    <t>202000363-0047</t>
  </si>
  <si>
    <t>Asistencia Técnica en Instrumentos de Planificación y gestión territorial en los municipios del Departamento del Quindío.</t>
  </si>
  <si>
    <t>202000363-0008</t>
  </si>
  <si>
    <t xml:space="preserve"> Implementación del Modelo Integrado de Planeación y de Gestión MIPG en la Administración Departamental del   Quindío</t>
  </si>
  <si>
    <t>307 SECRETARÍA DE HACIENDA</t>
  </si>
  <si>
    <t>202000363-0048</t>
  </si>
  <si>
    <t>Implementación de estrategias de fortalecimiento del desempeño fiscal de la Administración departamental del Quindío</t>
  </si>
  <si>
    <t>202000363-0049</t>
  </si>
  <si>
    <t xml:space="preserve">Implementación de un programa para en cumplimiento de las políticas y prácticas contables de la administración departamental    del Quindío.    </t>
  </si>
  <si>
    <t xml:space="preserve">308 SECRETARÍA DE AGUAS E INFRAESTRUCTURA </t>
  </si>
  <si>
    <t>202000363-0017</t>
  </si>
  <si>
    <t>Mantenimiento de las instituciones públicas y/o de seguridad y justicia del estado en el Departamento Quindío</t>
  </si>
  <si>
    <t>202000363-0018</t>
  </si>
  <si>
    <t>Mejoramiento de la infraestructura física de las instituciones de salud pública y bienestar social del departamento en el Departamento del Quindío</t>
  </si>
  <si>
    <t>202000363-0050</t>
  </si>
  <si>
    <t xml:space="preserve"> Mantenimiento de la infraestructura Educativa en el Departamento del Quindío. </t>
  </si>
  <si>
    <t>202000363-0051</t>
  </si>
  <si>
    <t xml:space="preserve"> Mantenimiento de la infraestructura cultural en el departamento del Quindío  </t>
  </si>
  <si>
    <t>202000363-0052</t>
  </si>
  <si>
    <t xml:space="preserve">Mantenimiento, mejoramiento y/o rehabilitación de obras físicas de infraestructura deportiva y recreativa en el Departamento del Quindío  </t>
  </si>
  <si>
    <t>202000363-0053</t>
  </si>
  <si>
    <t>Mantenimiento, mejoramiento, rehabilitación y/o atención de las vías para garantizar la movilidad y competitividad del departamento del Quindío.</t>
  </si>
  <si>
    <t>202000363-0054</t>
  </si>
  <si>
    <t xml:space="preserve"> Elaboración estudios y diseños de Infraestructura vial en el Departamento de Quindío </t>
  </si>
  <si>
    <t>202000363-0055</t>
  </si>
  <si>
    <t>Construcción, mantenimiento y/o mejoramiento de obras de estabilización de Taludes en el Departamento del Quindío</t>
  </si>
  <si>
    <t>202000363-0056</t>
  </si>
  <si>
    <t xml:space="preserve"> Construcción, mantenimiento y/o mejoramiento de obras de infraestructura para la mitigación y atención de desastres en los municipios del departamento del Quindío </t>
  </si>
  <si>
    <t>202000363-0057</t>
  </si>
  <si>
    <t xml:space="preserve">Mejoramiento de Vivienda de Interés Social en el Departamento del Quindío </t>
  </si>
  <si>
    <t>202000363-0014</t>
  </si>
  <si>
    <t xml:space="preserve"> Implementación del plan departamental para el manejo empresarial de los servicios de agua y saneamiento básico en el Departamento del Quindío  </t>
  </si>
  <si>
    <t>202000363-0058</t>
  </si>
  <si>
    <t>Mantenimiento de la infraestructura institucional o de edificios públicos en el Departamento del Quindío</t>
  </si>
  <si>
    <t>202000363-0059</t>
  </si>
  <si>
    <t xml:space="preserve">Construcción y/o adecuación de casetas comunales en los diferentes barrios del departamento </t>
  </si>
  <si>
    <t xml:space="preserve">309 SECRETARÍA DEL INTERIOR </t>
  </si>
  <si>
    <t>202000363-0060</t>
  </si>
  <si>
    <t>Implementación de acciones con los entes municipales, para la reducción de los delitos en el Departamento del Quindío</t>
  </si>
  <si>
    <t>202000363-0061</t>
  </si>
  <si>
    <t xml:space="preserve">  Implementación de métodos para la resolución de conflictos y el fortalecimiento de la seguridad de los ciudadanos en el Departamento del Quindío  </t>
  </si>
  <si>
    <t>202000363-0062</t>
  </si>
  <si>
    <t xml:space="preserve">Implementación de acciones de apoyo para la resocialización de las personas privadas de la libertad en las Instituciones Penitenciarias del Departamento del Quindío. </t>
  </si>
  <si>
    <t>202000363-0063</t>
  </si>
  <si>
    <t xml:space="preserve"> Implementación y/o fortalecimiento de los planes para la gestión del riesgo y desastres en las Instituciones Educativas Oficiales del Departamento </t>
  </si>
  <si>
    <t>202000363-0064</t>
  </si>
  <si>
    <t xml:space="preserve">Asistencia técnica, garantías, atención, ayuda humanitaria y promoción de iniciativas de memoria histórica a la población víctima del conflicto armado en el Departamento del Quindío </t>
  </si>
  <si>
    <t>202000363-0065</t>
  </si>
  <si>
    <t>Asistencia, atención y capacitación a la población excombatiente en el Departamento del Quindío</t>
  </si>
  <si>
    <t>202000363-0066</t>
  </si>
  <si>
    <t xml:space="preserve"> Fortalecimiento de los organismos de seguridad del Departamento del Quindío, para mejorar la convivencia, preservación del orden público y la seguridad ciudadana. </t>
  </si>
  <si>
    <t>202000363-0067</t>
  </si>
  <si>
    <t xml:space="preserve"> Implementación del Plan Integral de prevención de vulneraciones de los Derechos Humanos DDHH e infracciones al Derecho Internacional Humanitario DIH en el Departamento del Quindío </t>
  </si>
  <si>
    <t>202000363-0068</t>
  </si>
  <si>
    <t>Fortalecimiento institucional de las entidades municipales para la consolidación de la convivencia, el orden público y la seguridad ciudadana en el departamento del Quindío</t>
  </si>
  <si>
    <t>202000363-0069</t>
  </si>
  <si>
    <t>Fortalecimiento de los procesos de planificación del territorio para en conocimiento y reducción del riesgo en el Departamento del Quindío.</t>
  </si>
  <si>
    <t>202000363-0070</t>
  </si>
  <si>
    <t>Fortalecimiento de la gestión del Riesgo mediante los procesos de conocimiento, reducción del riesgo y manejo de desastres, en el Departamento del Quindío</t>
  </si>
  <si>
    <t>202000363-0071</t>
  </si>
  <si>
    <t xml:space="preserve"> Fortalecimiento de la participación ciudadana, veedurías y organizaciones comunales para el cumplimiento, protección y restablecimiento de los derechos contemplados en la Constitución Política.   </t>
  </si>
  <si>
    <t xml:space="preserve">310 SECRETARÍA DE CULTURA </t>
  </si>
  <si>
    <t>202000363-0021</t>
  </si>
  <si>
    <t xml:space="preserve">Implementación de la "Ruta de la felicidad y la identidad quindiana", para el fortalecimiento y visibilizarían de los procesos artísticos y culturales en el Departamento del Quindío  </t>
  </si>
  <si>
    <t>202000363-0020</t>
  </si>
  <si>
    <t xml:space="preserve">Implementación del programa "Tú y Yo Somos Cultura", para el fortalecimiento a la lectura, escritura y bibliotecas en el Departamento del Quindío   </t>
  </si>
  <si>
    <t>202000363-0072</t>
  </si>
  <si>
    <t xml:space="preserve"> Apoyo artistas y gestores culturales del departamento del Quindío con el beneficio de la Seguridad Social.  </t>
  </si>
  <si>
    <t>202000363-0073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</si>
  <si>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</si>
  <si>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 xml:space="preserve">311 SECRETARÍA DE TURISMO INDUSTRIA Y COMERCIO </t>
  </si>
  <si>
    <t>202000363-0074</t>
  </si>
  <si>
    <t xml:space="preserve">Fortalecimiento de la competitividad y productividad en el departamento del Quindío </t>
  </si>
  <si>
    <t>202000363-0075</t>
  </si>
  <si>
    <t xml:space="preserve"> Fortalecimiento del sector empresarial para el acceso a nuevos mercados en el departamento del Quindío </t>
  </si>
  <si>
    <t>202000363-0076</t>
  </si>
  <si>
    <t xml:space="preserve"> Mejoramiento de la competitividad del departamento como destino turístico sostenible y de calidad.</t>
  </si>
  <si>
    <t>202000363-0077</t>
  </si>
  <si>
    <t xml:space="preserve"> Fortalecimiento de la promoción turística del destino Quindío a nivel nacional e internacional </t>
  </si>
  <si>
    <t>202000363-0078</t>
  </si>
  <si>
    <t>Apoyo a la generación y formalización del empleo en el departamento del Quindío</t>
  </si>
  <si>
    <t xml:space="preserve">312 SECRETARÍA DE AGRICULTURA, DESARROLLO RURAL Y MEDIO AMBIENTE </t>
  </si>
  <si>
    <t>202000363-0079</t>
  </si>
  <si>
    <t xml:space="preserve">Fortalecimiento e implementación de procesos de asociatividad y emprendimiento rural en el Departamento del Quindío.  </t>
  </si>
  <si>
    <t>202000363-0023</t>
  </si>
  <si>
    <t xml:space="preserve"> Implementación de procesos productivos agropecuarios familiares campesinos en busca de la soberanía y seguridad alimentaria en el Departamento del Quindío </t>
  </si>
  <si>
    <t>202000363-0080</t>
  </si>
  <si>
    <t xml:space="preserve"> Fortalecimiento e implementación de procesos de mercadeo y comercialización agropecuaria en el Departamento del Quindío.                </t>
  </si>
  <si>
    <t>202000363-0022</t>
  </si>
  <si>
    <t>Implementación de procesos de extensión agropecuaria e inocuidad (estatus sanitario, BPA, BPG) alimentaria; en el Departamento del Quindío</t>
  </si>
  <si>
    <t>202000363-0081</t>
  </si>
  <si>
    <t xml:space="preserve"> Servicio de apoyo en la formulación y estructuración de proyectos de Desarrollo Rural e inclusión productiva campesina en el Departamento del Quindío  </t>
  </si>
  <si>
    <t>202000363-0082</t>
  </si>
  <si>
    <t xml:space="preserve"> Apoyo a la Implementación de procesos para la prevención y mitigación de riesgos naturales del sector agropecuario en el Departamento del Quindío.  </t>
  </si>
  <si>
    <t>202000363-0025</t>
  </si>
  <si>
    <t>Implementación de procesos de ordenamiento productivo y social territorial en el Departamento del Quindío</t>
  </si>
  <si>
    <t>202000363-0083</t>
  </si>
  <si>
    <t xml:space="preserve"> Fortalecimiento de eventos y ferias para la competitividad productiva y empresarial del sector rural en el Departamento del Quindío </t>
  </si>
  <si>
    <t>202000363-0084</t>
  </si>
  <si>
    <t xml:space="preserve"> Implementación de procesos de sanidad e inocuidad alimentaria en el departamento del Quindío. </t>
  </si>
  <si>
    <t>202000363-0026</t>
  </si>
  <si>
    <t xml:space="preserve"> Implementación de procesos de innovación, ciencia y tecnología agropecuario en el Departamento del Quindío  </t>
  </si>
  <si>
    <t>202000363-0024</t>
  </si>
  <si>
    <t xml:space="preserve"> Implementación de procesos de agro industrialización con calidad e inocuidad en el Departamento del Quindío </t>
  </si>
  <si>
    <t>202000363-0085</t>
  </si>
  <si>
    <t xml:space="preserve"> Fortalecimiento de nuevos emprendimientos e iniciativas clúster de las cadenas promisorias agropecuarias en el Departamento del Quindío.                     </t>
  </si>
  <si>
    <t>202000363-0027</t>
  </si>
  <si>
    <t xml:space="preserve">Fortalecimiento de los procesos de Gestión Ambiental Urbana y Rural para la protección del Paisaje y la Biodiversidad en el departamento del   Quindío  </t>
  </si>
  <si>
    <t>202000363-0086</t>
  </si>
  <si>
    <t xml:space="preserve"> Generación y desarrollo de acciones para la conservación de las áreas de importancia estratégica hídrica en el Departamento del Quindío </t>
  </si>
  <si>
    <t>202000363-0028</t>
  </si>
  <si>
    <t xml:space="preserve"> Apoyo a la generación de entornos amigables para los animales domésticos y silvestres, en el departamento del Quindío </t>
  </si>
  <si>
    <t>202000363-0087</t>
  </si>
  <si>
    <t xml:space="preserve">Realización de campañas de sensibilización y apropiación del patrimonio ambiental del paisaje, la biodiversidad y sus servicios ecosistémicos en el Departamento del Quindío </t>
  </si>
  <si>
    <t>202000363-0029</t>
  </si>
  <si>
    <t xml:space="preserve">Apoyo a nuevos modelos de vida sostenibles, sustentables y eficientes en el suelo rural y urbano en el Departamento del Quindío  </t>
  </si>
  <si>
    <t>202000363-0030</t>
  </si>
  <si>
    <t xml:space="preserve"> Implementación de acciones de Gestión del Cambio Climático en el marco del PIGCC, en el Departamento del Quindío</t>
  </si>
  <si>
    <t>202000363-0088</t>
  </si>
  <si>
    <t xml:space="preserve">Implementación de un programa de protección del patrimonio ambiental, en paisaje, la biodiversidad y sus servicios ecosistémicos en el Departamento del Quindío  </t>
  </si>
  <si>
    <t xml:space="preserve">313 DIRECCIÓN OFICINA PRIVADA </t>
  </si>
  <si>
    <t>202000363-0089</t>
  </si>
  <si>
    <t>Implementar la Política de Transparencia, Acceso a la Información Pública y Lucha Contra la Corrupción del Modelo Integrado de Planificación y Gestión MIPG, articulada con el "Pacto por la Integridad, Transparencia y Legalidad” en el departamento del Quindío</t>
  </si>
  <si>
    <t>202000363-0090</t>
  </si>
  <si>
    <t>Desarrollo e implementación de una estrategia de comunicaciones de la gestión institucional de la Administración Departamental del Quindío "Hacia un gobierno abierto".</t>
  </si>
  <si>
    <t>202000363-0031</t>
  </si>
  <si>
    <t>Fortalecimiento de las capacidades institucionales de la administración departamental del Quindío, para generar condiciones de gobernanza territorial, participación, administración eficiente y transparente.</t>
  </si>
  <si>
    <t xml:space="preserve">314 SECRETARÍA DE EDUCACIÓN </t>
  </si>
  <si>
    <t>202000363-0091</t>
  </si>
  <si>
    <t>Fortalecimiento de Estrategias de Acceso, Bienestar y Permanencia en el Sector Educativo del Departamento del Quindío</t>
  </si>
  <si>
    <t>202000363-0092</t>
  </si>
  <si>
    <t>Fortalecimiento para la gestión de la educación inicial y preescolar en el marco de la atención integral a la primera infancia en el Departamento del Quindío.</t>
  </si>
  <si>
    <t>202000363-0093</t>
  </si>
  <si>
    <t>Fortalecimiento de la Calidad Educativa con inclusión y equidad para el Desarrollo Integral de niños, niñas, adolescentes y jóvenes en el Departamento del Quindío.</t>
  </si>
  <si>
    <t>202000363-0016</t>
  </si>
  <si>
    <t>Fortalecimiento territorial para una gestión educativa integral en la Secretaría de Educación Departamental del Quindío</t>
  </si>
  <si>
    <t>202000363-0094</t>
  </si>
  <si>
    <t>Fortalecimiento de las Tecnologías de Información y Comunicación TIC, para una innovación educativa de calidad en el departamento del Quindío.</t>
  </si>
  <si>
    <t>202000363-0015</t>
  </si>
  <si>
    <t>Fortalecimiento de las competencias comunicativas en lengua extranjera en estudiantes y docentes de las instituciones educativas oficiales del Departamento del Quindío.</t>
  </si>
  <si>
    <t>202000363-0095</t>
  </si>
  <si>
    <t>Implementación del observatorio de educación, con el fin de recopilar y producir información del sector educativo con enfoque territorial.</t>
  </si>
  <si>
    <t>202000363-0096</t>
  </si>
  <si>
    <t>Fortalecimiento de estrategias para en acceso y la permanencia de los estudiantes egresados de los Establecimientos Educativos Oficiales a la educación superior o terciaria en el Departamento del Quindío.</t>
  </si>
  <si>
    <t>202000363-0097</t>
  </si>
  <si>
    <t>Implementación y fortalecimiento de las estrategias qué fomenten la ciencia, la tecnología y la innovación en las Instituciones Educativas Oficiales del Departamento.</t>
  </si>
  <si>
    <t>316 SECRETARÍA DE FAMILIA</t>
  </si>
  <si>
    <t xml:space="preserve"> 202000363-0011</t>
  </si>
  <si>
    <t xml:space="preserve">Diseño e implementación de campañas para la promoción de la vida y prevención del consumo de sustancias psicoactivas en el Departamento del Quindío, “TU Y YO UNIDOS POR LA VIDA".  </t>
  </si>
  <si>
    <t>202000363-0098</t>
  </si>
  <si>
    <t xml:space="preserve"> Implementación acciones de fortalecimiento de los entornos protectores de los jóvenes en barrios vulnerables de los municipios, del Departamento del Quindío. </t>
  </si>
  <si>
    <t>202000363-0099</t>
  </si>
  <si>
    <t>Diseño e implementación de un Modelo de Atención Integral a la Primera Infancia a través de las Rutas Integrales de Atención RIAS en el departamento del Quindío</t>
  </si>
  <si>
    <t>202000363-0100</t>
  </si>
  <si>
    <t xml:space="preserve"> Implementación de la política pública de Familia para la promoción del desarrollo integral de la población del Departamento del Quindío. </t>
  </si>
  <si>
    <t>202000363-0101</t>
  </si>
  <si>
    <t xml:space="preserve"> Revisión, ajuste e implementación de la política pública de primera infancia, infancia y adolescencia en el Departamento del Quindío  </t>
  </si>
  <si>
    <t>202000363-0102</t>
  </si>
  <si>
    <t xml:space="preserve"> Implementación de la política pública de juventud en el Departamento del Quindío  </t>
  </si>
  <si>
    <t>202000363-0032</t>
  </si>
  <si>
    <t xml:space="preserve"> Diseño e implementación de programa de acompañamiento familiar y comunitario con enfoque preventivo en los tipos de violencias en el Departamento del Quindío "TU Y YO COMPROMETIDOS CON LA FAMILIA" </t>
  </si>
  <si>
    <t>202000363-0033</t>
  </si>
  <si>
    <t xml:space="preserve"> Diseño e implementación del programa comunitario para la prevención de los derechos de niños, niñas y adolescentes y su desarrollo integral. "TU Y YO COMPROMETIDOS CON LOS SUEÑOS". </t>
  </si>
  <si>
    <t>202000363-0034</t>
  </si>
  <si>
    <t xml:space="preserve"> Servicio de atención Post egreso de adolescentes y jóvenes, en los servicios de restablecimiento en la administración de justicia, con enfoque pedagógico y restaurativo encaminados a la inclusión social en el Departamento del   Quindío.</t>
  </si>
  <si>
    <t>202000363-0103</t>
  </si>
  <si>
    <t xml:space="preserve">  Fortalecimiento de unidades productivas colectivas juveniles para la generación de ingresos en el departamento del Quindío  </t>
  </si>
  <si>
    <t>202000363-0104</t>
  </si>
  <si>
    <t xml:space="preserve">  Formulación e Implementación del programa departamental para atención al ciudadano migrante y de repatriación.  </t>
  </si>
  <si>
    <t>202000363-0105</t>
  </si>
  <si>
    <t xml:space="preserve">   Desarrollo de un programa de acompañamiento familiar y comunitario en procesos de Inclusión social y productivos para el emprendimiento de alternativas de generación de ingresos en el departamento del Quindío  </t>
  </si>
  <si>
    <t>202000363-0106</t>
  </si>
  <si>
    <t xml:space="preserve">  Formulación e implementación   de proyectos productivos dirigidos a la población en condición de discapacidad y sus familias para la generación de ingresos y fortalecimiento del entorno familiar.  </t>
  </si>
  <si>
    <t>202000363-0036</t>
  </si>
  <si>
    <t xml:space="preserve">  Apoyo en la construcción e Implementación de los Planes de Vida de los Cabildos y Resguardos indígenas asentados en el Departamento del Quindío "TU Y YO UNIDOS CON DIGNIDAD".  </t>
  </si>
  <si>
    <t>202000363-0037</t>
  </si>
  <si>
    <t xml:space="preserve">  Formulación e implementación de la política pública para la comunidad negra, afrocolombiana, raizal y palenquera residente en el Departamento del Quindío   </t>
  </si>
  <si>
    <t>202000363-0035</t>
  </si>
  <si>
    <t xml:space="preserve"> Servicio de atención integral a población en condición de discapacidad en los municipios del Departamento del Quindío "TU Y YO JUNTOS EN LA INCLUSIÓN". </t>
  </si>
  <si>
    <t xml:space="preserve"> 202000363-0012</t>
  </si>
  <si>
    <t xml:space="preserve">   Apoyo en la articulación de la oferta social para la población habitante de calle del Departamento del Quindío  </t>
  </si>
  <si>
    <t>202000363-0107</t>
  </si>
  <si>
    <t xml:space="preserve">    Implementación de la política pública de diversidad sexual en el Departamento del Quindío 2019-2029  </t>
  </si>
  <si>
    <t>202000363-0108</t>
  </si>
  <si>
    <t xml:space="preserve">  Implementación de la política pública de equidad de género para la mujer en el Departamento del Quindío  </t>
  </si>
  <si>
    <t>202000363-0109</t>
  </si>
  <si>
    <t xml:space="preserve"> Servicio de atención integral e inclusión para el bienestar de los adultos mayores del departamento del Quindío </t>
  </si>
  <si>
    <t>202000363-0110</t>
  </si>
  <si>
    <t xml:space="preserve">  Revisar y ajustar la política pública de discapacidad del departamento del Quindío  </t>
  </si>
  <si>
    <t>202000363-0111</t>
  </si>
  <si>
    <t xml:space="preserve">Implementación de la Casa de la Mujer Empoderada para la promoción a la participación ciudadana de Mujeres en escenarios sociales, políticos y en fortalecimiento de la asociatividad en el departamento del Quindío " TU Y YO CON LAS MUJERES EMPODERADAS." </t>
  </si>
  <si>
    <t>202000363-0112</t>
  </si>
  <si>
    <t>Implementación de la Casa Refugio de la Mujer del Departamento del Quindío</t>
  </si>
  <si>
    <t>202000363-0113</t>
  </si>
  <si>
    <t xml:space="preserve"> Implementación de estrategias de acompañamiento y asesoría a las asociaciones de mujeres del departamento del Quindío</t>
  </si>
  <si>
    <t>202000363-0114</t>
  </si>
  <si>
    <t>Desarrollo de jornadas de capacitación, sensibilización y prevención del trabajo infantil y protección del adolescente en el departamento del Quindío.</t>
  </si>
  <si>
    <t>202000363-0115</t>
  </si>
  <si>
    <t xml:space="preserve"> Implementación del programa de liderazgo para la participación femenina en escenarios sociales y políticos del departamento del Quindío</t>
  </si>
  <si>
    <t>Formulación de la política pública de adulto mayor en el Departamento del Quindío.</t>
  </si>
  <si>
    <t xml:space="preserve">Revisar y ajustar la política pública de equidad de género para la mujer en el Departamento del Quindío  </t>
  </si>
  <si>
    <t xml:space="preserve">318 SECRETARIA DE SALUD </t>
  </si>
  <si>
    <t>202000363-0116</t>
  </si>
  <si>
    <t xml:space="preserve">Fortalecimiento de la autoridad sanitaria en el Departamento del Quindío                                                                                           </t>
  </si>
  <si>
    <t>202000363-0117</t>
  </si>
  <si>
    <t xml:space="preserve"> Implementación de programas de promoción social en poblaciones especiales en el Departamento del Quindío </t>
  </si>
  <si>
    <t>202000363-0118</t>
  </si>
  <si>
    <t xml:space="preserve"> Fortalecimiento de las actividades de vigilancia y control del laboratorio de salud pública en el Departamento del Quindío  </t>
  </si>
  <si>
    <t>202000363-0119</t>
  </si>
  <si>
    <t xml:space="preserve"> Asistencia técnica para el fortalecimiento de la gestión de las entidades territoriales del Departamento del Quindío  </t>
  </si>
  <si>
    <t>202000363-0120</t>
  </si>
  <si>
    <t>Asesoría y apoyo al proceso del sistema obligatorio de garantía de calidad de los prestadores de salud en el Departamento del Quindío</t>
  </si>
  <si>
    <t>202000363-0121</t>
  </si>
  <si>
    <t xml:space="preserve"> Apoyo operativo a la inversión social en salud en el Departamento del Quindío </t>
  </si>
  <si>
    <t>202000363-0122</t>
  </si>
  <si>
    <t xml:space="preserve"> Aprovechamiento biológico y consumo de alimentos inocuos en el Departamento del Quindío </t>
  </si>
  <si>
    <t>202000363-0123</t>
  </si>
  <si>
    <t>Control en Salud Ambiental para la consecución de un estado de vida saludable de la población del Departamento del Quindío.</t>
  </si>
  <si>
    <t>202000363-0124</t>
  </si>
  <si>
    <t xml:space="preserve">Fortalecimiento de acciones propias a los derechos sexuales y reproductivos en el Departamento del Quindío. </t>
  </si>
  <si>
    <t>202000363-0125</t>
  </si>
  <si>
    <t>Consolidación de acciones de promoción de la salud y prevención primaria en salud mental en el Departamento del Quindío.</t>
  </si>
  <si>
    <t>202000363-0126</t>
  </si>
  <si>
    <t>Proyecto de promoción de estilos de vida saludable, control y vigilancia en la gestión del riesgo de condiciones no transmisibles en el Departamento del Quindío.</t>
  </si>
  <si>
    <t>202000363-0127</t>
  </si>
  <si>
    <t xml:space="preserve">Fortalecimiento de acciones de promoción, prevención y protección específica para la población infantil en el Departamento del Quindío.  </t>
  </si>
  <si>
    <t>202000363-0128</t>
  </si>
  <si>
    <t xml:space="preserve">Difusión de la estrategia de gestión integral y de control en vectores, zoonosis y cambio climático del Departamento del Quindío.   </t>
  </si>
  <si>
    <t>202000363-0129</t>
  </si>
  <si>
    <t xml:space="preserve"> Fortalecimiento de la inclusión social para la disminución del riesgo de contraer enfermedades transmisibles en el Departamento del Quindío.  </t>
  </si>
  <si>
    <t>202000363-0130</t>
  </si>
  <si>
    <t xml:space="preserve">Implementación de acciones para la contención de la pandemia Tú y Yo contra COVID </t>
  </si>
  <si>
    <t>202000363-0131</t>
  </si>
  <si>
    <t xml:space="preserve"> Prevención, preparación, contingencia, mitigación y superación de emergencias y contingencias por eventos relacionados con la salud pública en el Departamento del Quindío.  </t>
  </si>
  <si>
    <t>202000363-0132</t>
  </si>
  <si>
    <t xml:space="preserve"> Prevención vigilancia y control de eventos en el ámbito laboral en el Departamento del Quindío.  </t>
  </si>
  <si>
    <t>202000363-0133</t>
  </si>
  <si>
    <t xml:space="preserve"> Fortalecimiento del sistema de vigilancia en salud pública en el Departamento del Quindío. </t>
  </si>
  <si>
    <t>202000363-0134</t>
  </si>
  <si>
    <t xml:space="preserve">Fortalecimiento de la red de urgencias y emergencias en el Departamento del Quindío. </t>
  </si>
  <si>
    <t>202000363-0135</t>
  </si>
  <si>
    <t>Fortalecimiento de las intervenciones colectivas y prioridades en salud pública del Departamento del Quindío- PIC</t>
  </si>
  <si>
    <t>202000363-0136</t>
  </si>
  <si>
    <t xml:space="preserve">Subsidio y cofinanciación al régimen subsidiado del Sistema General de Seguridad Social en Salud en el Departamento del Quindío.  </t>
  </si>
  <si>
    <t>202000363-0137</t>
  </si>
  <si>
    <t>Prestación de Servicios a la Población no Afiliada al Sistema General de Seguridad Social en Salud y en los no POS a la Población del Régimen Subsidiado.</t>
  </si>
  <si>
    <t>202000363-0138</t>
  </si>
  <si>
    <t xml:space="preserve">Fortalecimiento de la red de prestación de servicios pública del Departamento del Quindío.   </t>
  </si>
  <si>
    <t>324 SECRETARÍA TECNOLÓGIAS DE LA INFORMACIÓN Y COMUNICACIÓN</t>
  </si>
  <si>
    <t>202000363-0038</t>
  </si>
  <si>
    <t xml:space="preserve"> Fortalecimiento y apoyo a las tecnologías de la información y las comunicaciones en el departamento del Quindío.</t>
  </si>
  <si>
    <t>202000363-0139</t>
  </si>
  <si>
    <t>Apoyo a la apropiación tecnológica y generacional en el Departamento del Quindío</t>
  </si>
  <si>
    <t>202000363-0039</t>
  </si>
  <si>
    <t xml:space="preserve"> Fortalecimiento del sector empresarial del departamento del Quindío </t>
  </si>
  <si>
    <t>202000363-0140</t>
  </si>
  <si>
    <t xml:space="preserve">   Implementación de la transformación digital del sector empresarial en el Departamento del Quindío  </t>
  </si>
  <si>
    <t>202000363-0040</t>
  </si>
  <si>
    <t xml:space="preserve">  Implementación y divulgación de la estrategia    "Quindío innovador y competitivo"   </t>
  </si>
  <si>
    <t>202000363-0141</t>
  </si>
  <si>
    <t xml:space="preserve"> Fortalecimiento de la estrategia de gobierno digital en la Administración Departamental y los Entes Territoriales del departamento del Quindío  </t>
  </si>
  <si>
    <t>TOTAL SECTOR CENTRAL</t>
  </si>
  <si>
    <t xml:space="preserve">319 INDEPORTES QUINDÍO </t>
  </si>
  <si>
    <t>202000363-0009</t>
  </si>
  <si>
    <t>Fortalecimiento, hábitos y estilos de vida saludable como instrumento SALVAVIDAS en el departamento del Quindío</t>
  </si>
  <si>
    <t>202000363-0010</t>
  </si>
  <si>
    <t>Fortalecimiento al deporte competitivo y de altos logros "TU Y    YO SOMOS SALVAVIDAS POR UN QUINDIO GANADOR" en el Departamento del Quindío</t>
  </si>
  <si>
    <t>202000363-0013</t>
  </si>
  <si>
    <t>Desarrollo de los XXII JUEGOS DEPORTIVOS NACIONALES Y VI JUEGOS PARANACIONALES   2023</t>
  </si>
  <si>
    <t xml:space="preserve">320 PROMOTORA DE VIVIENDA </t>
  </si>
  <si>
    <t>202000363-0142</t>
  </si>
  <si>
    <t>Mantenimiento de obras complementarias de la infraestructura deportiva y recreativa en el Departamento del Quindío.</t>
  </si>
  <si>
    <t>202000363-0143</t>
  </si>
  <si>
    <t>Mantenimiento de obras complementarias en la Infraestructura educativa en el Departamento del Quindío.</t>
  </si>
  <si>
    <t>202000363-0144</t>
  </si>
  <si>
    <t xml:space="preserve">  Mantenimiento de obras complementarias a la infraestructura vial en el Departamento del Quindío </t>
  </si>
  <si>
    <t>202000363-0145</t>
  </si>
  <si>
    <t xml:space="preserve"> Apoyo en la formulación y ejecución de proyectos de vivienda en el Departamento del Quindío   </t>
  </si>
  <si>
    <t>321 INSTITUTO DEPARTAMENTAL DE TRANSITO</t>
  </si>
  <si>
    <t>202000363-0146</t>
  </si>
  <si>
    <t>Implementación del programa de seguridad vial en el Departamento del Quindío “TU Y YO POR LA SEGURIDAD VIAL"</t>
  </si>
  <si>
    <t>TOTAL DESCENTRALIZADOS</t>
  </si>
  <si>
    <t>TOTAL INVERSION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</si>
</sst>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$-240A]\ * #,##0.00_);_([$$-240A]\ * \(#,##0.0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164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164" fontId="0" fillId="0" borderId="0" xfId="0"/>
    <xf numFmtId="164" fontId="3" fillId="0" borderId="0" xfId="0" applyFont="1"/>
    <xf numFmtId="164" fontId="2" fillId="0" borderId="0" xfId="0" applyFont="1"/>
    <xf numFmtId="164" fontId="4" fillId="2" borderId="7" xfId="0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10" fontId="6" fillId="3" borderId="10" xfId="1" applyNumberFormat="1" applyFont="1" applyFill="1" applyBorder="1" applyAlignment="1">
      <alignment horizontal="center" vertical="center"/>
    </xf>
    <xf numFmtId="164" fontId="7" fillId="4" borderId="11" xfId="0" applyFont="1" applyFill="1" applyBorder="1" applyAlignment="1">
      <alignment horizontal="center" vertical="center" wrapText="1"/>
    </xf>
    <xf numFmtId="164" fontId="7" fillId="0" borderId="12" xfId="0" applyFont="1" applyBorder="1" applyAlignment="1">
      <alignment horizontal="justify" vertical="center" wrapText="1"/>
    </xf>
    <xf numFmtId="10" fontId="3" fillId="0" borderId="10" xfId="1" applyNumberFormat="1" applyFont="1" applyBorder="1" applyAlignment="1">
      <alignment horizontal="center" vertical="center"/>
    </xf>
    <xf numFmtId="164" fontId="7" fillId="0" borderId="11" xfId="0" applyFont="1" applyBorder="1" applyAlignment="1">
      <alignment horizontal="center" vertical="center" wrapText="1"/>
    </xf>
    <xf numFmtId="164" fontId="3" fillId="0" borderId="11" xfId="0" applyFont="1" applyBorder="1" applyAlignment="1">
      <alignment horizontal="center" vertical="center" wrapText="1"/>
    </xf>
    <xf numFmtId="164" fontId="3" fillId="0" borderId="12" xfId="0" applyFont="1" applyBorder="1" applyAlignment="1">
      <alignment horizontal="justify" vertical="center" wrapText="1"/>
    </xf>
    <xf numFmtId="164" fontId="7" fillId="4" borderId="12" xfId="0" applyFont="1" applyFill="1" applyBorder="1" applyAlignment="1">
      <alignment horizontal="justify" vertical="center" wrapText="1"/>
    </xf>
    <xf numFmtId="10" fontId="8" fillId="3" borderId="10" xfId="1" applyNumberFormat="1" applyFont="1" applyFill="1" applyBorder="1" applyAlignment="1">
      <alignment horizontal="center" vertical="center"/>
    </xf>
    <xf numFmtId="164" fontId="7" fillId="4" borderId="11" xfId="0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justify" vertical="center" wrapText="1"/>
    </xf>
    <xf numFmtId="164" fontId="7" fillId="0" borderId="11" xfId="0" applyFont="1" applyFill="1" applyBorder="1" applyAlignment="1">
      <alignment horizontal="center" vertical="center" wrapText="1"/>
    </xf>
    <xf numFmtId="164" fontId="3" fillId="0" borderId="11" xfId="0" applyFont="1" applyFill="1" applyBorder="1" applyAlignment="1">
      <alignment horizontal="center" vertical="center" wrapText="1"/>
    </xf>
    <xf numFmtId="164" fontId="7" fillId="0" borderId="11" xfId="0" applyFont="1" applyBorder="1" applyAlignment="1">
      <alignment horizontal="center" vertical="center"/>
    </xf>
    <xf numFmtId="10" fontId="2" fillId="2" borderId="10" xfId="1" applyNumberFormat="1" applyFont="1" applyFill="1" applyBorder="1" applyAlignment="1">
      <alignment horizontal="center" vertical="center"/>
    </xf>
    <xf numFmtId="164" fontId="3" fillId="0" borderId="0" xfId="0" applyFont="1" applyAlignment="1">
      <alignment vertical="center"/>
    </xf>
    <xf numFmtId="164" fontId="3" fillId="0" borderId="11" xfId="0" applyFont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 vertical="center"/>
    </xf>
    <xf numFmtId="164" fontId="7" fillId="4" borderId="15" xfId="0" applyFont="1" applyFill="1" applyBorder="1" applyAlignment="1">
      <alignment horizontal="center" vertical="center"/>
    </xf>
    <xf numFmtId="164" fontId="7" fillId="0" borderId="0" xfId="0" applyFont="1" applyBorder="1" applyAlignment="1">
      <alignment horizontal="justify" vertical="center" wrapText="1"/>
    </xf>
    <xf numFmtId="10" fontId="9" fillId="5" borderId="10" xfId="1" applyNumberFormat="1" applyFont="1" applyFill="1" applyBorder="1" applyAlignment="1">
      <alignment horizontal="center" vertical="center"/>
    </xf>
    <xf numFmtId="164" fontId="5" fillId="3" borderId="13" xfId="0" applyFont="1" applyFill="1" applyBorder="1" applyAlignment="1">
      <alignment horizontal="left" vertical="center"/>
    </xf>
    <xf numFmtId="164" fontId="5" fillId="3" borderId="14" xfId="0" applyFont="1" applyFill="1" applyBorder="1" applyAlignment="1">
      <alignment horizontal="left" vertical="center"/>
    </xf>
    <xf numFmtId="164" fontId="5" fillId="3" borderId="13" xfId="0" applyFont="1" applyFill="1" applyBorder="1" applyAlignment="1">
      <alignment horizontal="justify" vertical="center"/>
    </xf>
    <xf numFmtId="164" fontId="5" fillId="3" borderId="14" xfId="0" applyFont="1" applyFill="1" applyBorder="1" applyAlignment="1">
      <alignment horizontal="justify" vertical="center"/>
    </xf>
    <xf numFmtId="164" fontId="9" fillId="2" borderId="1" xfId="0" applyFont="1" applyFill="1" applyBorder="1" applyAlignment="1">
      <alignment horizontal="left" vertical="center"/>
    </xf>
    <xf numFmtId="164" fontId="9" fillId="2" borderId="2" xfId="0" applyFont="1" applyFill="1" applyBorder="1" applyAlignment="1">
      <alignment horizontal="left" vertical="center"/>
    </xf>
    <xf numFmtId="164" fontId="9" fillId="5" borderId="1" xfId="0" applyFont="1" applyFill="1" applyBorder="1" applyAlignment="1">
      <alignment horizontal="left" vertical="center"/>
    </xf>
    <xf numFmtId="164" fontId="9" fillId="5" borderId="2" xfId="0" applyFont="1" applyFill="1" applyBorder="1" applyAlignment="1">
      <alignment horizontal="left" vertical="center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2" borderId="0" xfId="0" applyFont="1" applyFill="1" applyBorder="1" applyAlignment="1">
      <alignment horizontal="center" vertical="center" wrapText="1"/>
    </xf>
    <xf numFmtId="164" fontId="2" fillId="2" borderId="6" xfId="0" applyFont="1" applyFill="1" applyBorder="1" applyAlignment="1">
      <alignment horizontal="center" vertical="center" wrapText="1"/>
    </xf>
    <xf numFmtId="164" fontId="4" fillId="2" borderId="0" xfId="0" applyFont="1" applyFill="1" applyBorder="1" applyAlignment="1">
      <alignment horizontal="center" vertical="center" wrapText="1"/>
    </xf>
    <xf numFmtId="164" fontId="4" fillId="2" borderId="6" xfId="0" applyFont="1" applyFill="1" applyBorder="1" applyAlignment="1">
      <alignment horizontal="center" vertical="center" wrapText="1"/>
    </xf>
    <xf numFmtId="164" fontId="4" fillId="2" borderId="4" xfId="0" applyFont="1" applyFill="1" applyBorder="1" applyAlignment="1">
      <alignment horizontal="center" vertical="center" wrapText="1"/>
    </xf>
    <xf numFmtId="164" fontId="4" fillId="2" borderId="5" xfId="0" applyFont="1" applyFill="1" applyBorder="1" applyAlignment="1">
      <alignment horizontal="center" vertical="center" wrapText="1"/>
    </xf>
    <xf numFmtId="164" fontId="5" fillId="3" borderId="8" xfId="0" applyFont="1" applyFill="1" applyBorder="1" applyAlignment="1">
      <alignment horizontal="left" vertical="center"/>
    </xf>
    <xf numFmtId="164" fontId="5" fillId="3" borderId="9" xfId="0" applyFont="1" applyFill="1" applyBorder="1" applyAlignment="1">
      <alignment horizontal="left" vertical="center"/>
    </xf>
    <xf numFmtId="164" fontId="4" fillId="2" borderId="17" xfId="0" applyFont="1" applyFill="1" applyBorder="1" applyAlignment="1">
      <alignment horizontal="center" vertical="center" wrapText="1"/>
    </xf>
    <xf numFmtId="164" fontId="4" fillId="2" borderId="18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6" fillId="3" borderId="10" xfId="2" applyFont="1" applyFill="1" applyBorder="1" applyAlignment="1">
      <alignment vertical="center"/>
    </xf>
    <xf numFmtId="43" fontId="3" fillId="0" borderId="10" xfId="2" applyFont="1" applyBorder="1" applyAlignment="1">
      <alignment vertical="center"/>
    </xf>
    <xf numFmtId="43" fontId="9" fillId="2" borderId="10" xfId="2" applyFont="1" applyFill="1" applyBorder="1" applyAlignment="1">
      <alignment vertical="center"/>
    </xf>
    <xf numFmtId="43" fontId="9" fillId="2" borderId="3" xfId="2" applyFont="1" applyFill="1" applyBorder="1" applyAlignment="1">
      <alignment vertical="center"/>
    </xf>
    <xf numFmtId="43" fontId="3" fillId="0" borderId="16" xfId="2" applyFont="1" applyBorder="1" applyAlignment="1">
      <alignment vertical="center"/>
    </xf>
    <xf numFmtId="43" fontId="9" fillId="5" borderId="10" xfId="2" applyFont="1" applyFill="1" applyBorder="1" applyAlignment="1">
      <alignment vertical="center"/>
    </xf>
    <xf numFmtId="43" fontId="9" fillId="5" borderId="3" xfId="2" applyFont="1" applyFill="1" applyBorder="1" applyAlignment="1">
      <alignment vertical="center"/>
    </xf>
    <xf numFmtId="43" fontId="4" fillId="2" borderId="7" xfId="2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149678</xdr:colOff>
      <xdr:row>0</xdr:row>
      <xdr:rowOff>81642</xdr:rowOff>
    </xdr:from>
    <xdr:ext cx="830037" cy="925286"/>
    <xdr:pic>
      <xdr:nvPicPr>
        <xdr:cNvPr id="2" name="Imagen 1" descr="C:\Users\AUXPLANEACION03\Desktop\Gobernacion_del_quindio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81642"/>
          <a:ext cx="830037" cy="92528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PLA-43%20SGTO%20POAI%20%20JUNIO%202021%20julio%2010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I -JUNIO-2021"/>
      <sheetName val="RESUMEN POR UNIDAD"/>
      <sheetName val="UNIDADES + FUENTE"/>
      <sheetName val="PROGRAMAS"/>
      <sheetName val="EJE ESTRATEGICO"/>
      <sheetName val="PROYECTOS"/>
      <sheetName val="CONSOLIDADO UNIDADES"/>
    </sheetNames>
    <sheetDataSet>
      <sheetData sheetId="0">
        <row r="329">
          <cell r="T329" t="str">
            <v>202000363-0150</v>
          </cell>
        </row>
        <row r="330">
          <cell r="T330" t="str">
            <v>202000363-0151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showGridLines="0" tabSelected="1" zoomScale="70" zoomScaleNormal="70" workbookViewId="0">
      <selection sqref="A1:G1"/>
    </sheetView>
  </sheetViews>
  <sheetFormatPr baseColWidth="10" defaultColWidth="11.42578125" defaultRowHeight="15" x14ac:dyDescent="0.2"/>
  <cols>
    <col min="1" max="1" width="20.5703125" style="1" customWidth="1"/>
    <col min="2" max="2" width="70.7109375" style="1" customWidth="1"/>
    <col min="3" max="3" width="24.42578125" style="20" customWidth="1"/>
    <col min="4" max="4" width="25.7109375" style="1" customWidth="1"/>
    <col min="5" max="5" width="23.85546875" style="1" customWidth="1"/>
    <col min="6" max="6" width="25" style="1" customWidth="1"/>
    <col min="7" max="7" width="22.85546875" style="1" customWidth="1"/>
    <col min="8" max="16384" width="11.42578125" style="1"/>
  </cols>
  <sheetData>
    <row r="1" spans="1:7" ht="93.75" customHeight="1" thickBot="1" x14ac:dyDescent="0.25">
      <c r="A1" s="34" t="s">
        <v>0</v>
      </c>
      <c r="B1" s="35"/>
      <c r="C1" s="35"/>
      <c r="D1" s="35"/>
      <c r="E1" s="35"/>
      <c r="F1" s="35"/>
      <c r="G1" s="36"/>
    </row>
    <row r="2" spans="1:7" s="2" customFormat="1" ht="24" customHeight="1" thickBot="1" x14ac:dyDescent="0.3">
      <c r="A2" s="37" t="s">
        <v>1</v>
      </c>
      <c r="B2" s="39" t="s">
        <v>2</v>
      </c>
      <c r="C2" s="45" t="s">
        <v>3</v>
      </c>
      <c r="D2" s="46"/>
      <c r="E2" s="41"/>
      <c r="F2" s="41"/>
      <c r="G2" s="42"/>
    </row>
    <row r="3" spans="1:7" s="2" customFormat="1" ht="24" customHeight="1" thickBot="1" x14ac:dyDescent="0.3">
      <c r="A3" s="38"/>
      <c r="B3" s="40"/>
      <c r="C3" s="47" t="s">
        <v>4</v>
      </c>
      <c r="D3" s="47" t="s">
        <v>5</v>
      </c>
      <c r="E3" s="4" t="s">
        <v>6</v>
      </c>
      <c r="F3" s="55" t="s">
        <v>7</v>
      </c>
      <c r="G3" s="3" t="s">
        <v>8</v>
      </c>
    </row>
    <row r="4" spans="1:7" ht="20.100000000000001" customHeight="1" thickBot="1" x14ac:dyDescent="0.25">
      <c r="A4" s="43" t="s">
        <v>9</v>
      </c>
      <c r="B4" s="44"/>
      <c r="C4" s="48">
        <f>SUM(C5:C8)</f>
        <v>176000000</v>
      </c>
      <c r="D4" s="48">
        <f t="shared" ref="D4:F4" si="0">SUM(D5:D8)</f>
        <v>61855834</v>
      </c>
      <c r="E4" s="5">
        <f>D4/C4</f>
        <v>0.35145360227272726</v>
      </c>
      <c r="F4" s="48">
        <f t="shared" si="0"/>
        <v>58970833.329999998</v>
      </c>
      <c r="G4" s="5">
        <f>F4/D4</f>
        <v>0.95335927941736265</v>
      </c>
    </row>
    <row r="5" spans="1:7" ht="90" customHeight="1" thickBot="1" x14ac:dyDescent="0.25">
      <c r="A5" s="6" t="s">
        <v>10</v>
      </c>
      <c r="B5" s="7" t="s">
        <v>11</v>
      </c>
      <c r="C5" s="49">
        <v>36000000</v>
      </c>
      <c r="D5" s="49">
        <v>29640000</v>
      </c>
      <c r="E5" s="8">
        <f>D5/C5</f>
        <v>0.82333333333333336</v>
      </c>
      <c r="F5" s="49">
        <v>29640000</v>
      </c>
      <c r="G5" s="8">
        <f>F5/D5</f>
        <v>1</v>
      </c>
    </row>
    <row r="6" spans="1:7" ht="90" customHeight="1" thickBot="1" x14ac:dyDescent="0.25">
      <c r="A6" s="6" t="s">
        <v>12</v>
      </c>
      <c r="B6" s="7" t="s">
        <v>13</v>
      </c>
      <c r="C6" s="49">
        <v>50000000</v>
      </c>
      <c r="D6" s="49">
        <v>11540000</v>
      </c>
      <c r="E6" s="8">
        <f t="shared" ref="E6:E69" si="1">D6/C6</f>
        <v>0.23080000000000001</v>
      </c>
      <c r="F6" s="49">
        <v>8655000</v>
      </c>
      <c r="G6" s="8">
        <f t="shared" ref="G6:G8" si="2">F6/D6</f>
        <v>0.75</v>
      </c>
    </row>
    <row r="7" spans="1:7" ht="90" customHeight="1" thickBot="1" x14ac:dyDescent="0.25">
      <c r="A7" s="9" t="s">
        <v>14</v>
      </c>
      <c r="B7" s="7" t="s">
        <v>15</v>
      </c>
      <c r="C7" s="49">
        <v>50000000</v>
      </c>
      <c r="D7" s="49">
        <v>0</v>
      </c>
      <c r="E7" s="8">
        <f t="shared" si="1"/>
        <v>0</v>
      </c>
      <c r="F7" s="49">
        <v>0</v>
      </c>
      <c r="G7" s="8">
        <v>0</v>
      </c>
    </row>
    <row r="8" spans="1:7" ht="90" customHeight="1" thickBot="1" x14ac:dyDescent="0.25">
      <c r="A8" s="10" t="s">
        <v>16</v>
      </c>
      <c r="B8" s="7" t="s">
        <v>17</v>
      </c>
      <c r="C8" s="49">
        <v>40000000</v>
      </c>
      <c r="D8" s="49">
        <v>20675834</v>
      </c>
      <c r="E8" s="8">
        <f t="shared" si="1"/>
        <v>0.51689585000000005</v>
      </c>
      <c r="F8" s="49">
        <v>20675833.329999998</v>
      </c>
      <c r="G8" s="8">
        <f t="shared" si="2"/>
        <v>0.9999999675950193</v>
      </c>
    </row>
    <row r="9" spans="1:7" ht="16.5" thickBot="1" x14ac:dyDescent="0.25">
      <c r="A9" s="26" t="s">
        <v>18</v>
      </c>
      <c r="B9" s="27"/>
      <c r="C9" s="48">
        <f>SUM(C10:C16)</f>
        <v>986333529</v>
      </c>
      <c r="D9" s="48">
        <f t="shared" ref="D9:F9" si="3">SUM(D10:D16)</f>
        <v>405450000</v>
      </c>
      <c r="E9" s="5">
        <f>D9/C9</f>
        <v>0.41106784680742614</v>
      </c>
      <c r="F9" s="48">
        <f t="shared" si="3"/>
        <v>274970000</v>
      </c>
      <c r="G9" s="5">
        <f>F9/D9</f>
        <v>0.67818473301270199</v>
      </c>
    </row>
    <row r="10" spans="1:7" ht="90" customHeight="1" thickBot="1" x14ac:dyDescent="0.25">
      <c r="A10" s="10" t="s">
        <v>19</v>
      </c>
      <c r="B10" s="7" t="s">
        <v>20</v>
      </c>
      <c r="C10" s="49">
        <v>143333529</v>
      </c>
      <c r="D10" s="49">
        <v>30000000</v>
      </c>
      <c r="E10" s="8">
        <f t="shared" si="1"/>
        <v>0.2093020398597735</v>
      </c>
      <c r="F10" s="49">
        <v>0</v>
      </c>
      <c r="G10" s="8">
        <v>0</v>
      </c>
    </row>
    <row r="11" spans="1:7" ht="90" customHeight="1" thickBot="1" x14ac:dyDescent="0.25">
      <c r="A11" s="10" t="s">
        <v>21</v>
      </c>
      <c r="B11" s="7" t="s">
        <v>22</v>
      </c>
      <c r="C11" s="49">
        <v>35000000</v>
      </c>
      <c r="D11" s="49">
        <v>8655000</v>
      </c>
      <c r="E11" s="8">
        <f t="shared" si="1"/>
        <v>0.24728571428571428</v>
      </c>
      <c r="F11" s="49">
        <v>8655000</v>
      </c>
      <c r="G11" s="8">
        <f t="shared" ref="G11:G16" si="4">F11/D11</f>
        <v>1</v>
      </c>
    </row>
    <row r="12" spans="1:7" ht="90" customHeight="1" thickBot="1" x14ac:dyDescent="0.25">
      <c r="A12" s="10" t="s">
        <v>23</v>
      </c>
      <c r="B12" s="7" t="s">
        <v>24</v>
      </c>
      <c r="C12" s="49">
        <v>144000000</v>
      </c>
      <c r="D12" s="49">
        <v>56740000</v>
      </c>
      <c r="E12" s="8">
        <f t="shared" si="1"/>
        <v>0.39402777777777775</v>
      </c>
      <c r="F12" s="49">
        <v>43540000</v>
      </c>
      <c r="G12" s="8">
        <f t="shared" si="4"/>
        <v>0.76735988720479376</v>
      </c>
    </row>
    <row r="13" spans="1:7" ht="90" customHeight="1" thickBot="1" x14ac:dyDescent="0.25">
      <c r="A13" s="10" t="s">
        <v>25</v>
      </c>
      <c r="B13" s="7" t="s">
        <v>26</v>
      </c>
      <c r="C13" s="49">
        <v>72000000</v>
      </c>
      <c r="D13" s="49">
        <v>23080000</v>
      </c>
      <c r="E13" s="8">
        <f t="shared" si="1"/>
        <v>0.32055555555555554</v>
      </c>
      <c r="F13" s="49">
        <v>20195000</v>
      </c>
      <c r="G13" s="8">
        <f t="shared" si="4"/>
        <v>0.875</v>
      </c>
    </row>
    <row r="14" spans="1:7" ht="90" customHeight="1" thickBot="1" x14ac:dyDescent="0.25">
      <c r="A14" s="10" t="s">
        <v>27</v>
      </c>
      <c r="B14" s="7" t="s">
        <v>28</v>
      </c>
      <c r="C14" s="49">
        <v>280000000</v>
      </c>
      <c r="D14" s="49">
        <v>180975000</v>
      </c>
      <c r="E14" s="8">
        <f t="shared" si="1"/>
        <v>0.64633928571428567</v>
      </c>
      <c r="F14" s="49">
        <v>115135000</v>
      </c>
      <c r="G14" s="8">
        <f t="shared" si="4"/>
        <v>0.63619284431551315</v>
      </c>
    </row>
    <row r="15" spans="1:7" ht="90" customHeight="1" thickBot="1" x14ac:dyDescent="0.25">
      <c r="A15" s="10" t="s">
        <v>29</v>
      </c>
      <c r="B15" s="7" t="s">
        <v>30</v>
      </c>
      <c r="C15" s="49">
        <v>240000000</v>
      </c>
      <c r="D15" s="49">
        <v>69700000</v>
      </c>
      <c r="E15" s="8">
        <f t="shared" si="1"/>
        <v>0.29041666666666666</v>
      </c>
      <c r="F15" s="49">
        <v>61045000</v>
      </c>
      <c r="G15" s="8">
        <f t="shared" si="4"/>
        <v>0.87582496413199429</v>
      </c>
    </row>
    <row r="16" spans="1:7" ht="90" customHeight="1" thickBot="1" x14ac:dyDescent="0.25">
      <c r="A16" s="9" t="s">
        <v>31</v>
      </c>
      <c r="B16" s="7" t="s">
        <v>32</v>
      </c>
      <c r="C16" s="49">
        <v>72000000</v>
      </c>
      <c r="D16" s="49">
        <v>36300000</v>
      </c>
      <c r="E16" s="8">
        <f t="shared" si="1"/>
        <v>0.50416666666666665</v>
      </c>
      <c r="F16" s="49">
        <v>26400000</v>
      </c>
      <c r="G16" s="8">
        <f t="shared" si="4"/>
        <v>0.72727272727272729</v>
      </c>
    </row>
    <row r="17" spans="1:7" ht="20.100000000000001" customHeight="1" thickBot="1" x14ac:dyDescent="0.25">
      <c r="A17" s="26" t="s">
        <v>33</v>
      </c>
      <c r="B17" s="27"/>
      <c r="C17" s="48">
        <f>SUM(C18:C19)</f>
        <v>2847625342.8400002</v>
      </c>
      <c r="D17" s="48">
        <f t="shared" ref="D17:F17" si="5">SUM(D18:D19)</f>
        <v>1587298481</v>
      </c>
      <c r="E17" s="5">
        <f>D17/C17</f>
        <v>0.55741127778310606</v>
      </c>
      <c r="F17" s="48">
        <f t="shared" si="5"/>
        <v>521957567</v>
      </c>
      <c r="G17" s="5">
        <f>F17/D17</f>
        <v>0.32883391072809826</v>
      </c>
    </row>
    <row r="18" spans="1:7" ht="90" customHeight="1" thickBot="1" x14ac:dyDescent="0.25">
      <c r="A18" s="10" t="s">
        <v>34</v>
      </c>
      <c r="B18" s="11" t="s">
        <v>35</v>
      </c>
      <c r="C18" s="49">
        <v>2569625342.8400002</v>
      </c>
      <c r="D18" s="49">
        <v>1448393481</v>
      </c>
      <c r="E18" s="8">
        <f t="shared" si="1"/>
        <v>0.56365940079000276</v>
      </c>
      <c r="F18" s="49">
        <v>433947567</v>
      </c>
      <c r="G18" s="8">
        <f>F18/D18</f>
        <v>0.29960613099445454</v>
      </c>
    </row>
    <row r="19" spans="1:7" ht="90" customHeight="1" thickBot="1" x14ac:dyDescent="0.25">
      <c r="A19" s="10" t="s">
        <v>36</v>
      </c>
      <c r="B19" s="11" t="s">
        <v>37</v>
      </c>
      <c r="C19" s="49">
        <v>278000000</v>
      </c>
      <c r="D19" s="49">
        <v>138905000</v>
      </c>
      <c r="E19" s="8">
        <f t="shared" si="1"/>
        <v>0.49965827338129498</v>
      </c>
      <c r="F19" s="49">
        <v>88010000</v>
      </c>
      <c r="G19" s="8">
        <f t="shared" ref="G19" si="6">F19/D19</f>
        <v>0.63359850257370143</v>
      </c>
    </row>
    <row r="20" spans="1:7" ht="20.100000000000001" customHeight="1" thickBot="1" x14ac:dyDescent="0.25">
      <c r="A20" s="26" t="s">
        <v>38</v>
      </c>
      <c r="B20" s="27"/>
      <c r="C20" s="48">
        <f>SUM(C21:C33)</f>
        <v>15986154634.140001</v>
      </c>
      <c r="D20" s="48">
        <f t="shared" ref="D20:F20" si="7">SUM(D21:D33)</f>
        <v>1133780266</v>
      </c>
      <c r="E20" s="5">
        <f>D20/C20</f>
        <v>7.0922638492355194E-2</v>
      </c>
      <c r="F20" s="48">
        <f t="shared" si="7"/>
        <v>605385609.30999994</v>
      </c>
      <c r="G20" s="5">
        <f>F20/D20</f>
        <v>0.53395320721696171</v>
      </c>
    </row>
    <row r="21" spans="1:7" ht="90" customHeight="1" thickBot="1" x14ac:dyDescent="0.25">
      <c r="A21" s="6" t="s">
        <v>39</v>
      </c>
      <c r="B21" s="12" t="s">
        <v>40</v>
      </c>
      <c r="C21" s="49">
        <v>24750000</v>
      </c>
      <c r="D21" s="49">
        <v>3932000</v>
      </c>
      <c r="E21" s="8">
        <f t="shared" si="1"/>
        <v>0.15886868686868688</v>
      </c>
      <c r="F21" s="49">
        <v>2632000</v>
      </c>
      <c r="G21" s="8">
        <f>F21/D21</f>
        <v>0.66937945066124105</v>
      </c>
    </row>
    <row r="22" spans="1:7" ht="90" customHeight="1" thickBot="1" x14ac:dyDescent="0.25">
      <c r="A22" s="6" t="s">
        <v>41</v>
      </c>
      <c r="B22" s="7" t="s">
        <v>42</v>
      </c>
      <c r="C22" s="49">
        <v>96746979</v>
      </c>
      <c r="D22" s="49">
        <v>2100000</v>
      </c>
      <c r="E22" s="8">
        <f t="shared" si="1"/>
        <v>2.1706104125483856E-2</v>
      </c>
      <c r="F22" s="49">
        <v>1600000</v>
      </c>
      <c r="G22" s="8">
        <f t="shared" ref="G22:G32" si="8">F22/D22</f>
        <v>0.76190476190476186</v>
      </c>
    </row>
    <row r="23" spans="1:7" ht="90" customHeight="1" thickBot="1" x14ac:dyDescent="0.25">
      <c r="A23" s="10" t="s">
        <v>43</v>
      </c>
      <c r="B23" s="7" t="s">
        <v>44</v>
      </c>
      <c r="C23" s="49">
        <v>2083257220</v>
      </c>
      <c r="D23" s="49">
        <v>234701500</v>
      </c>
      <c r="E23" s="8">
        <f t="shared" si="1"/>
        <v>0.11266083599604661</v>
      </c>
      <c r="F23" s="49">
        <v>180164000</v>
      </c>
      <c r="G23" s="8">
        <f t="shared" si="8"/>
        <v>0.76763037304831883</v>
      </c>
    </row>
    <row r="24" spans="1:7" ht="90" customHeight="1" thickBot="1" x14ac:dyDescent="0.25">
      <c r="A24" s="10" t="s">
        <v>45</v>
      </c>
      <c r="B24" s="7" t="s">
        <v>46</v>
      </c>
      <c r="C24" s="49">
        <v>90000000</v>
      </c>
      <c r="D24" s="49">
        <v>9700000</v>
      </c>
      <c r="E24" s="8">
        <f t="shared" si="1"/>
        <v>0.10777777777777778</v>
      </c>
      <c r="F24" s="49">
        <v>2550000</v>
      </c>
      <c r="G24" s="8">
        <f t="shared" si="8"/>
        <v>0.26288659793814434</v>
      </c>
    </row>
    <row r="25" spans="1:7" ht="90" customHeight="1" thickBot="1" x14ac:dyDescent="0.25">
      <c r="A25" s="10" t="s">
        <v>47</v>
      </c>
      <c r="B25" s="7" t="s">
        <v>48</v>
      </c>
      <c r="C25" s="49">
        <v>2885783074.3600001</v>
      </c>
      <c r="D25" s="49">
        <v>423466820</v>
      </c>
      <c r="E25" s="8">
        <f t="shared" si="1"/>
        <v>0.1467424297281649</v>
      </c>
      <c r="F25" s="49">
        <v>141050000</v>
      </c>
      <c r="G25" s="8">
        <f t="shared" si="8"/>
        <v>0.33308394740348252</v>
      </c>
    </row>
    <row r="26" spans="1:7" ht="90" customHeight="1" thickBot="1" x14ac:dyDescent="0.25">
      <c r="A26" s="10" t="s">
        <v>49</v>
      </c>
      <c r="B26" s="7" t="s">
        <v>50</v>
      </c>
      <c r="C26" s="49">
        <v>4743689004</v>
      </c>
      <c r="D26" s="49">
        <v>228161201</v>
      </c>
      <c r="E26" s="8">
        <f t="shared" si="1"/>
        <v>4.8097841322989054E-2</v>
      </c>
      <c r="F26" s="49">
        <v>157881500</v>
      </c>
      <c r="G26" s="8">
        <f t="shared" si="8"/>
        <v>0.69197347887382488</v>
      </c>
    </row>
    <row r="27" spans="1:7" ht="90" customHeight="1" thickBot="1" x14ac:dyDescent="0.25">
      <c r="A27" s="10" t="s">
        <v>51</v>
      </c>
      <c r="B27" s="7" t="s">
        <v>52</v>
      </c>
      <c r="C27" s="49">
        <v>40000000</v>
      </c>
      <c r="D27" s="49">
        <v>9000000</v>
      </c>
      <c r="E27" s="8">
        <f t="shared" si="1"/>
        <v>0.22500000000000001</v>
      </c>
      <c r="F27" s="49">
        <v>5500000</v>
      </c>
      <c r="G27" s="8">
        <f t="shared" si="8"/>
        <v>0.61111111111111116</v>
      </c>
    </row>
    <row r="28" spans="1:7" ht="90" customHeight="1" thickBot="1" x14ac:dyDescent="0.25">
      <c r="A28" s="10" t="s">
        <v>53</v>
      </c>
      <c r="B28" s="7" t="s">
        <v>54</v>
      </c>
      <c r="C28" s="49">
        <v>1418800000</v>
      </c>
      <c r="D28" s="49">
        <v>51600000</v>
      </c>
      <c r="E28" s="8">
        <f t="shared" si="1"/>
        <v>3.6368762334367068E-2</v>
      </c>
      <c r="F28" s="49">
        <v>38700000</v>
      </c>
      <c r="G28" s="8">
        <f t="shared" si="8"/>
        <v>0.75</v>
      </c>
    </row>
    <row r="29" spans="1:7" ht="90" customHeight="1" thickBot="1" x14ac:dyDescent="0.25">
      <c r="A29" s="10" t="s">
        <v>55</v>
      </c>
      <c r="B29" s="7" t="s">
        <v>56</v>
      </c>
      <c r="C29" s="49">
        <v>844308067</v>
      </c>
      <c r="D29" s="49">
        <v>169850745</v>
      </c>
      <c r="E29" s="8">
        <f t="shared" si="1"/>
        <v>0.20117152925414367</v>
      </c>
      <c r="F29" s="49">
        <v>74940109.310000002</v>
      </c>
      <c r="G29" s="8">
        <f t="shared" si="8"/>
        <v>0.44121154316985778</v>
      </c>
    </row>
    <row r="30" spans="1:7" ht="90" customHeight="1" thickBot="1" x14ac:dyDescent="0.25">
      <c r="A30" s="10" t="s">
        <v>57</v>
      </c>
      <c r="B30" s="7" t="s">
        <v>58</v>
      </c>
      <c r="C30" s="49">
        <v>120000000.09999999</v>
      </c>
      <c r="D30" s="49">
        <v>0</v>
      </c>
      <c r="E30" s="8">
        <f t="shared" si="1"/>
        <v>0</v>
      </c>
      <c r="F30" s="49">
        <v>0</v>
      </c>
      <c r="G30" s="8">
        <v>0</v>
      </c>
    </row>
    <row r="31" spans="1:7" ht="90" customHeight="1" thickBot="1" x14ac:dyDescent="0.25">
      <c r="A31" s="6" t="s">
        <v>59</v>
      </c>
      <c r="B31" s="12" t="s">
        <v>60</v>
      </c>
      <c r="C31" s="49">
        <v>3500159641.6800003</v>
      </c>
      <c r="D31" s="49">
        <v>0</v>
      </c>
      <c r="E31" s="8">
        <f t="shared" si="1"/>
        <v>0</v>
      </c>
      <c r="F31" s="49">
        <v>0</v>
      </c>
      <c r="G31" s="8">
        <v>0</v>
      </c>
    </row>
    <row r="32" spans="1:7" ht="90" customHeight="1" thickBot="1" x14ac:dyDescent="0.25">
      <c r="A32" s="10" t="s">
        <v>61</v>
      </c>
      <c r="B32" s="7" t="s">
        <v>62</v>
      </c>
      <c r="C32" s="49">
        <v>100660648</v>
      </c>
      <c r="D32" s="49">
        <v>1268000</v>
      </c>
      <c r="E32" s="8">
        <f t="shared" si="1"/>
        <v>1.2596779627327652E-2</v>
      </c>
      <c r="F32" s="49">
        <v>368000</v>
      </c>
      <c r="G32" s="8">
        <f t="shared" si="8"/>
        <v>0.29022082018927448</v>
      </c>
    </row>
    <row r="33" spans="1:7" ht="90" customHeight="1" thickBot="1" x14ac:dyDescent="0.25">
      <c r="A33" s="10" t="s">
        <v>63</v>
      </c>
      <c r="B33" s="7" t="s">
        <v>64</v>
      </c>
      <c r="C33" s="49">
        <v>38000000</v>
      </c>
      <c r="D33" s="49">
        <v>0</v>
      </c>
      <c r="E33" s="8">
        <f t="shared" si="1"/>
        <v>0</v>
      </c>
      <c r="F33" s="49">
        <v>0</v>
      </c>
      <c r="G33" s="8">
        <v>0</v>
      </c>
    </row>
    <row r="34" spans="1:7" ht="20.100000000000001" customHeight="1" thickBot="1" x14ac:dyDescent="0.25">
      <c r="A34" s="26" t="s">
        <v>65</v>
      </c>
      <c r="B34" s="27"/>
      <c r="C34" s="48">
        <f>SUM(C35:C46)</f>
        <v>6632641520.3299999</v>
      </c>
      <c r="D34" s="48">
        <f t="shared" ref="D34:F34" si="9">SUM(D35:D46)</f>
        <v>1132533484.3299999</v>
      </c>
      <c r="E34" s="13">
        <f t="shared" si="1"/>
        <v>0.1707514993624519</v>
      </c>
      <c r="F34" s="48">
        <f t="shared" si="9"/>
        <v>417295367</v>
      </c>
      <c r="G34" s="5">
        <f>F34/D34</f>
        <v>0.36846183602851218</v>
      </c>
    </row>
    <row r="35" spans="1:7" ht="90" customHeight="1" thickBot="1" x14ac:dyDescent="0.25">
      <c r="A35" s="10" t="s">
        <v>66</v>
      </c>
      <c r="B35" s="12" t="s">
        <v>67</v>
      </c>
      <c r="C35" s="49">
        <v>149000000</v>
      </c>
      <c r="D35" s="49">
        <v>88240000</v>
      </c>
      <c r="E35" s="8">
        <f t="shared" si="1"/>
        <v>0.59221476510067117</v>
      </c>
      <c r="F35" s="49">
        <v>59630000</v>
      </c>
      <c r="G35" s="8">
        <f>F35/D35</f>
        <v>0.67577062556663647</v>
      </c>
    </row>
    <row r="36" spans="1:7" ht="90" customHeight="1" thickBot="1" x14ac:dyDescent="0.25">
      <c r="A36" s="10" t="s">
        <v>68</v>
      </c>
      <c r="B36" s="12" t="s">
        <v>69</v>
      </c>
      <c r="C36" s="49">
        <v>69028401</v>
      </c>
      <c r="D36" s="49">
        <v>35580000</v>
      </c>
      <c r="E36" s="8">
        <f t="shared" si="1"/>
        <v>0.5154400143210619</v>
      </c>
      <c r="F36" s="49">
        <v>20655000</v>
      </c>
      <c r="G36" s="8">
        <f t="shared" ref="G36:G46" si="10">F36/D36</f>
        <v>0.5805227655986509</v>
      </c>
    </row>
    <row r="37" spans="1:7" ht="90" customHeight="1" thickBot="1" x14ac:dyDescent="0.25">
      <c r="A37" s="10" t="s">
        <v>70</v>
      </c>
      <c r="B37" s="12" t="s">
        <v>71</v>
      </c>
      <c r="C37" s="49">
        <v>36000000</v>
      </c>
      <c r="D37" s="49">
        <v>10000000</v>
      </c>
      <c r="E37" s="8">
        <f t="shared" si="1"/>
        <v>0.27777777777777779</v>
      </c>
      <c r="F37" s="49">
        <v>10000000</v>
      </c>
      <c r="G37" s="8">
        <f t="shared" si="10"/>
        <v>1</v>
      </c>
    </row>
    <row r="38" spans="1:7" ht="90" customHeight="1" thickBot="1" x14ac:dyDescent="0.25">
      <c r="A38" s="10" t="s">
        <v>72</v>
      </c>
      <c r="B38" s="7" t="s">
        <v>73</v>
      </c>
      <c r="C38" s="49">
        <v>124287500</v>
      </c>
      <c r="D38" s="49">
        <v>27042500</v>
      </c>
      <c r="E38" s="8">
        <f t="shared" si="1"/>
        <v>0.2175802071809313</v>
      </c>
      <c r="F38" s="49">
        <v>18387500</v>
      </c>
      <c r="G38" s="8">
        <f t="shared" si="10"/>
        <v>0.67994822963853196</v>
      </c>
    </row>
    <row r="39" spans="1:7" ht="90" customHeight="1" thickBot="1" x14ac:dyDescent="0.25">
      <c r="A39" s="10" t="s">
        <v>74</v>
      </c>
      <c r="B39" s="11" t="s">
        <v>75</v>
      </c>
      <c r="C39" s="49">
        <v>547707113</v>
      </c>
      <c r="D39" s="49">
        <v>97448872</v>
      </c>
      <c r="E39" s="8">
        <f t="shared" si="1"/>
        <v>0.17792150163293571</v>
      </c>
      <c r="F39" s="49">
        <v>69388872</v>
      </c>
      <c r="G39" s="8">
        <f t="shared" si="10"/>
        <v>0.71205413234542114</v>
      </c>
    </row>
    <row r="40" spans="1:7" ht="90" customHeight="1" thickBot="1" x14ac:dyDescent="0.25">
      <c r="A40" s="10" t="s">
        <v>76</v>
      </c>
      <c r="B40" s="7" t="s">
        <v>77</v>
      </c>
      <c r="C40" s="49">
        <v>34027629</v>
      </c>
      <c r="D40" s="49">
        <v>5000000</v>
      </c>
      <c r="E40" s="8">
        <f t="shared" si="1"/>
        <v>0.14693941796532459</v>
      </c>
      <c r="F40" s="49">
        <v>0</v>
      </c>
      <c r="G40" s="8">
        <f t="shared" si="10"/>
        <v>0</v>
      </c>
    </row>
    <row r="41" spans="1:7" ht="90" customHeight="1" thickBot="1" x14ac:dyDescent="0.25">
      <c r="A41" s="10" t="s">
        <v>78</v>
      </c>
      <c r="B41" s="7" t="s">
        <v>79</v>
      </c>
      <c r="C41" s="49">
        <v>4387879528.3299999</v>
      </c>
      <c r="D41" s="49">
        <v>526978582.32999998</v>
      </c>
      <c r="E41" s="8">
        <f t="shared" si="1"/>
        <v>0.12009868979483236</v>
      </c>
      <c r="F41" s="49">
        <v>42540000</v>
      </c>
      <c r="G41" s="8">
        <f t="shared" si="10"/>
        <v>8.0724343315647248E-2</v>
      </c>
    </row>
    <row r="42" spans="1:7" ht="90" customHeight="1" thickBot="1" x14ac:dyDescent="0.25">
      <c r="A42" s="10" t="s">
        <v>80</v>
      </c>
      <c r="B42" s="7" t="s">
        <v>81</v>
      </c>
      <c r="C42" s="49">
        <v>89000000</v>
      </c>
      <c r="D42" s="49">
        <v>33070761</v>
      </c>
      <c r="E42" s="8">
        <f t="shared" si="1"/>
        <v>0.37158158426966292</v>
      </c>
      <c r="F42" s="49">
        <v>19920761</v>
      </c>
      <c r="G42" s="8">
        <f t="shared" si="10"/>
        <v>0.60236778343262198</v>
      </c>
    </row>
    <row r="43" spans="1:7" ht="90" customHeight="1" thickBot="1" x14ac:dyDescent="0.25">
      <c r="A43" s="10" t="s">
        <v>82</v>
      </c>
      <c r="B43" s="7" t="s">
        <v>83</v>
      </c>
      <c r="C43" s="49">
        <v>61000000</v>
      </c>
      <c r="D43" s="49">
        <v>7710000</v>
      </c>
      <c r="E43" s="8">
        <f t="shared" si="1"/>
        <v>0.12639344262295082</v>
      </c>
      <c r="F43" s="49">
        <v>3855000</v>
      </c>
      <c r="G43" s="8">
        <f t="shared" si="10"/>
        <v>0.5</v>
      </c>
    </row>
    <row r="44" spans="1:7" ht="90" customHeight="1" thickBot="1" x14ac:dyDescent="0.25">
      <c r="A44" s="10" t="s">
        <v>84</v>
      </c>
      <c r="B44" s="11" t="s">
        <v>85</v>
      </c>
      <c r="C44" s="49">
        <v>243850000</v>
      </c>
      <c r="D44" s="49">
        <v>49722500</v>
      </c>
      <c r="E44" s="8">
        <f t="shared" si="1"/>
        <v>0.20390608980930899</v>
      </c>
      <c r="F44" s="49">
        <v>25370000</v>
      </c>
      <c r="G44" s="8">
        <f t="shared" si="10"/>
        <v>0.51023178641460099</v>
      </c>
    </row>
    <row r="45" spans="1:7" ht="90" customHeight="1" thickBot="1" x14ac:dyDescent="0.25">
      <c r="A45" s="10" t="s">
        <v>86</v>
      </c>
      <c r="B45" s="11" t="s">
        <v>87</v>
      </c>
      <c r="C45" s="49">
        <v>547367948</v>
      </c>
      <c r="D45" s="49">
        <v>114340269</v>
      </c>
      <c r="E45" s="8">
        <f t="shared" si="1"/>
        <v>0.20889105658777082</v>
      </c>
      <c r="F45" s="49">
        <v>55188234</v>
      </c>
      <c r="G45" s="8">
        <f t="shared" si="10"/>
        <v>0.48266664476712051</v>
      </c>
    </row>
    <row r="46" spans="1:7" ht="90" customHeight="1" thickBot="1" x14ac:dyDescent="0.25">
      <c r="A46" s="10" t="s">
        <v>88</v>
      </c>
      <c r="B46" s="12" t="s">
        <v>89</v>
      </c>
      <c r="C46" s="49">
        <v>343493401</v>
      </c>
      <c r="D46" s="49">
        <v>137400000</v>
      </c>
      <c r="E46" s="8">
        <f t="shared" si="1"/>
        <v>0.40000768457266522</v>
      </c>
      <c r="F46" s="49">
        <v>92360000</v>
      </c>
      <c r="G46" s="8">
        <f t="shared" si="10"/>
        <v>0.67219796215429406</v>
      </c>
    </row>
    <row r="47" spans="1:7" ht="20.100000000000001" customHeight="1" thickBot="1" x14ac:dyDescent="0.25">
      <c r="A47" s="26" t="s">
        <v>90</v>
      </c>
      <c r="B47" s="27"/>
      <c r="C47" s="48">
        <f>SUM(C48:C51)</f>
        <v>4118391658.3200002</v>
      </c>
      <c r="D47" s="48">
        <f t="shared" ref="D47:F47" si="11">SUM(D48:D51)</f>
        <v>1414349638</v>
      </c>
      <c r="E47" s="13">
        <f t="shared" si="1"/>
        <v>0.343422810490285</v>
      </c>
      <c r="F47" s="48">
        <f t="shared" si="11"/>
        <v>1221914638</v>
      </c>
      <c r="G47" s="5">
        <f>F47/D47</f>
        <v>0.86394099815932501</v>
      </c>
    </row>
    <row r="48" spans="1:7" ht="90" customHeight="1" thickBot="1" x14ac:dyDescent="0.25">
      <c r="A48" s="6" t="s">
        <v>91</v>
      </c>
      <c r="B48" s="7" t="s">
        <v>92</v>
      </c>
      <c r="C48" s="49">
        <v>1964078703.8999999</v>
      </c>
      <c r="D48" s="49">
        <v>206930000</v>
      </c>
      <c r="E48" s="8">
        <f t="shared" si="1"/>
        <v>0.10535728511749891</v>
      </c>
      <c r="F48" s="49">
        <v>43525000</v>
      </c>
      <c r="G48" s="8">
        <f>F48/D48</f>
        <v>0.21033682887933117</v>
      </c>
    </row>
    <row r="49" spans="1:7" ht="90" customHeight="1" thickBot="1" x14ac:dyDescent="0.25">
      <c r="A49" s="6" t="s">
        <v>93</v>
      </c>
      <c r="B49" s="11" t="s">
        <v>94</v>
      </c>
      <c r="C49" s="49">
        <v>337013297.60000002</v>
      </c>
      <c r="D49" s="49">
        <v>21140000</v>
      </c>
      <c r="E49" s="8">
        <f t="shared" si="1"/>
        <v>6.2727495177626477E-2</v>
      </c>
      <c r="F49" s="49">
        <v>15055000</v>
      </c>
      <c r="G49" s="8">
        <f t="shared" ref="G49:G51" si="12">F49/D49</f>
        <v>0.71215704824976345</v>
      </c>
    </row>
    <row r="50" spans="1:7" ht="90" customHeight="1" thickBot="1" x14ac:dyDescent="0.25">
      <c r="A50" s="10" t="s">
        <v>95</v>
      </c>
      <c r="B50" s="12" t="s">
        <v>96</v>
      </c>
      <c r="C50" s="49">
        <v>1421227081.52</v>
      </c>
      <c r="D50" s="49">
        <v>1144764638</v>
      </c>
      <c r="E50" s="8">
        <f t="shared" si="1"/>
        <v>0.80547623450552053</v>
      </c>
      <c r="F50" s="49">
        <v>1144764638</v>
      </c>
      <c r="G50" s="8">
        <v>0</v>
      </c>
    </row>
    <row r="51" spans="1:7" ht="90" customHeight="1" thickBot="1" x14ac:dyDescent="0.25">
      <c r="A51" s="10" t="s">
        <v>97</v>
      </c>
      <c r="B51" s="12" t="s">
        <v>98</v>
      </c>
      <c r="C51" s="49">
        <v>396072575.30000001</v>
      </c>
      <c r="D51" s="49">
        <v>41515000</v>
      </c>
      <c r="E51" s="8">
        <f t="shared" si="1"/>
        <v>0.10481664873806272</v>
      </c>
      <c r="F51" s="49">
        <v>18570000</v>
      </c>
      <c r="G51" s="8">
        <f t="shared" si="12"/>
        <v>0.44730820185475129</v>
      </c>
    </row>
    <row r="52" spans="1:7" ht="20.100000000000001" customHeight="1" thickBot="1" x14ac:dyDescent="0.25">
      <c r="A52" s="26" t="s">
        <v>99</v>
      </c>
      <c r="B52" s="27"/>
      <c r="C52" s="48">
        <f>SUM(C53:C57)</f>
        <v>3266587709.6100001</v>
      </c>
      <c r="D52" s="48">
        <f t="shared" ref="D52:F52" si="13">SUM(D53:D57)</f>
        <v>462614999</v>
      </c>
      <c r="E52" s="13">
        <f t="shared" si="1"/>
        <v>0.1416202594649546</v>
      </c>
      <c r="F52" s="48">
        <f t="shared" si="13"/>
        <v>256715000</v>
      </c>
      <c r="G52" s="5">
        <f>F52/D52</f>
        <v>0.55492148018313603</v>
      </c>
    </row>
    <row r="53" spans="1:7" ht="90" customHeight="1" thickBot="1" x14ac:dyDescent="0.25">
      <c r="A53" s="10" t="s">
        <v>100</v>
      </c>
      <c r="B53" s="12" t="s">
        <v>101</v>
      </c>
      <c r="C53" s="49">
        <v>77000000</v>
      </c>
      <c r="D53" s="49">
        <v>24740000</v>
      </c>
      <c r="E53" s="8">
        <f t="shared" si="1"/>
        <v>0.32129870129870131</v>
      </c>
      <c r="F53" s="49">
        <v>21440000</v>
      </c>
      <c r="G53" s="8">
        <f>F53/D53</f>
        <v>0.86661277283751015</v>
      </c>
    </row>
    <row r="54" spans="1:7" ht="90" customHeight="1" thickBot="1" x14ac:dyDescent="0.25">
      <c r="A54" s="10" t="s">
        <v>102</v>
      </c>
      <c r="B54" s="7" t="s">
        <v>103</v>
      </c>
      <c r="C54" s="49">
        <v>250000000</v>
      </c>
      <c r="D54" s="49">
        <v>37940000</v>
      </c>
      <c r="E54" s="8">
        <f t="shared" si="1"/>
        <v>0.15176000000000001</v>
      </c>
      <c r="F54" s="49">
        <v>28455000</v>
      </c>
      <c r="G54" s="8">
        <f t="shared" ref="G54:G57" si="14">F54/D54</f>
        <v>0.75</v>
      </c>
    </row>
    <row r="55" spans="1:7" ht="90" customHeight="1" thickBot="1" x14ac:dyDescent="0.25">
      <c r="A55" s="10" t="s">
        <v>104</v>
      </c>
      <c r="B55" s="7" t="s">
        <v>105</v>
      </c>
      <c r="C55" s="49">
        <v>1696856036</v>
      </c>
      <c r="D55" s="49">
        <v>73280000</v>
      </c>
      <c r="E55" s="8">
        <f t="shared" si="1"/>
        <v>4.3185749671930333E-2</v>
      </c>
      <c r="F55" s="49">
        <v>60900000</v>
      </c>
      <c r="G55" s="8">
        <f t="shared" si="14"/>
        <v>0.83105895196506552</v>
      </c>
    </row>
    <row r="56" spans="1:7" ht="90" customHeight="1" thickBot="1" x14ac:dyDescent="0.25">
      <c r="A56" s="10" t="s">
        <v>106</v>
      </c>
      <c r="B56" s="7" t="s">
        <v>107</v>
      </c>
      <c r="C56" s="49">
        <v>1005231673.61</v>
      </c>
      <c r="D56" s="49">
        <v>283774999</v>
      </c>
      <c r="E56" s="8">
        <f t="shared" si="1"/>
        <v>0.28229810744114719</v>
      </c>
      <c r="F56" s="49">
        <v>109225000</v>
      </c>
      <c r="G56" s="8">
        <f t="shared" si="14"/>
        <v>0.38490001016615277</v>
      </c>
    </row>
    <row r="57" spans="1:7" ht="90" customHeight="1" thickBot="1" x14ac:dyDescent="0.25">
      <c r="A57" s="10" t="s">
        <v>108</v>
      </c>
      <c r="B57" s="11" t="s">
        <v>109</v>
      </c>
      <c r="C57" s="49">
        <v>237500000</v>
      </c>
      <c r="D57" s="49">
        <v>42880000</v>
      </c>
      <c r="E57" s="8">
        <f t="shared" si="1"/>
        <v>0.18054736842105262</v>
      </c>
      <c r="F57" s="49">
        <v>36695000</v>
      </c>
      <c r="G57" s="8">
        <f t="shared" si="14"/>
        <v>0.85576026119402981</v>
      </c>
    </row>
    <row r="58" spans="1:7" ht="20.100000000000001" customHeight="1" thickBot="1" x14ac:dyDescent="0.25">
      <c r="A58" s="26" t="s">
        <v>110</v>
      </c>
      <c r="B58" s="27"/>
      <c r="C58" s="48">
        <f>SUM(C59:C77)</f>
        <v>3854290501.6300001</v>
      </c>
      <c r="D58" s="48">
        <f t="shared" ref="D58:F58" si="15">SUM(D59:D77)</f>
        <v>1056367819</v>
      </c>
      <c r="E58" s="13">
        <f t="shared" si="1"/>
        <v>0.27407581721026381</v>
      </c>
      <c r="F58" s="48">
        <f t="shared" si="15"/>
        <v>463755832</v>
      </c>
      <c r="G58" s="5">
        <f>F58/D58</f>
        <v>0.4390098066779522</v>
      </c>
    </row>
    <row r="59" spans="1:7" ht="90" customHeight="1" thickBot="1" x14ac:dyDescent="0.25">
      <c r="A59" s="10" t="s">
        <v>111</v>
      </c>
      <c r="B59" s="11" t="s">
        <v>112</v>
      </c>
      <c r="C59" s="49">
        <v>739000000</v>
      </c>
      <c r="D59" s="49">
        <v>74160000</v>
      </c>
      <c r="E59" s="8">
        <f t="shared" si="1"/>
        <v>0.10035182679296346</v>
      </c>
      <c r="F59" s="49">
        <v>52735000</v>
      </c>
      <c r="G59" s="8">
        <f>F59/D59</f>
        <v>0.71109762675296651</v>
      </c>
    </row>
    <row r="60" spans="1:7" ht="90" customHeight="1" thickBot="1" x14ac:dyDescent="0.25">
      <c r="A60" s="6" t="s">
        <v>113</v>
      </c>
      <c r="B60" s="11" t="s">
        <v>114</v>
      </c>
      <c r="C60" s="49">
        <v>530052526.97000003</v>
      </c>
      <c r="D60" s="49">
        <v>37920000</v>
      </c>
      <c r="E60" s="8">
        <f t="shared" si="1"/>
        <v>7.1540079653551386E-2</v>
      </c>
      <c r="F60" s="49">
        <v>30295000</v>
      </c>
      <c r="G60" s="8">
        <f t="shared" ref="G60:G86" si="16">F60/D60</f>
        <v>0.79891877637130804</v>
      </c>
    </row>
    <row r="61" spans="1:7" ht="90" customHeight="1" thickBot="1" x14ac:dyDescent="0.25">
      <c r="A61" s="10" t="s">
        <v>115</v>
      </c>
      <c r="B61" s="11" t="s">
        <v>116</v>
      </c>
      <c r="C61" s="49">
        <v>188606585.66</v>
      </c>
      <c r="D61" s="49">
        <v>29340000</v>
      </c>
      <c r="E61" s="8">
        <f t="shared" si="1"/>
        <v>0.15556190626816738</v>
      </c>
      <c r="F61" s="49">
        <v>23570000</v>
      </c>
      <c r="G61" s="8">
        <f t="shared" si="16"/>
        <v>0.80334014996591685</v>
      </c>
    </row>
    <row r="62" spans="1:7" ht="90" customHeight="1" thickBot="1" x14ac:dyDescent="0.25">
      <c r="A62" s="6" t="s">
        <v>117</v>
      </c>
      <c r="B62" s="7" t="s">
        <v>118</v>
      </c>
      <c r="C62" s="49">
        <v>90000000</v>
      </c>
      <c r="D62" s="49">
        <v>65525000</v>
      </c>
      <c r="E62" s="8">
        <f t="shared" si="1"/>
        <v>0.72805555555555557</v>
      </c>
      <c r="F62" s="49">
        <v>50195000</v>
      </c>
      <c r="G62" s="8">
        <f t="shared" si="16"/>
        <v>0.76604349484929413</v>
      </c>
    </row>
    <row r="63" spans="1:7" ht="90" customHeight="1" thickBot="1" x14ac:dyDescent="0.25">
      <c r="A63" s="10" t="s">
        <v>119</v>
      </c>
      <c r="B63" s="11" t="s">
        <v>120</v>
      </c>
      <c r="C63" s="49">
        <v>27000000</v>
      </c>
      <c r="D63" s="49">
        <v>26940000</v>
      </c>
      <c r="E63" s="8">
        <f t="shared" si="1"/>
        <v>0.99777777777777776</v>
      </c>
      <c r="F63" s="49">
        <v>25240000</v>
      </c>
      <c r="G63" s="8">
        <f t="shared" si="16"/>
        <v>0.93689680772086115</v>
      </c>
    </row>
    <row r="64" spans="1:7" ht="90" customHeight="1" thickBot="1" x14ac:dyDescent="0.25">
      <c r="A64" s="10" t="s">
        <v>121</v>
      </c>
      <c r="B64" s="7" t="s">
        <v>122</v>
      </c>
      <c r="C64" s="49">
        <v>325000000</v>
      </c>
      <c r="D64" s="49">
        <v>307700000</v>
      </c>
      <c r="E64" s="8">
        <f t="shared" si="1"/>
        <v>0.94676923076923081</v>
      </c>
      <c r="F64" s="49">
        <v>51930000</v>
      </c>
      <c r="G64" s="8">
        <f t="shared" si="16"/>
        <v>0.16876828079298017</v>
      </c>
    </row>
    <row r="65" spans="1:7" ht="90" customHeight="1" thickBot="1" x14ac:dyDescent="0.25">
      <c r="A65" s="6" t="s">
        <v>123</v>
      </c>
      <c r="B65" s="11" t="s">
        <v>124</v>
      </c>
      <c r="C65" s="49">
        <v>70000000</v>
      </c>
      <c r="D65" s="49">
        <v>42040000</v>
      </c>
      <c r="E65" s="8">
        <f t="shared" si="1"/>
        <v>0.60057142857142853</v>
      </c>
      <c r="F65" s="49">
        <v>28645000</v>
      </c>
      <c r="G65" s="8">
        <f t="shared" si="16"/>
        <v>0.68137488106565181</v>
      </c>
    </row>
    <row r="66" spans="1:7" ht="90" customHeight="1" thickBot="1" x14ac:dyDescent="0.25">
      <c r="A66" s="10" t="s">
        <v>125</v>
      </c>
      <c r="B66" s="11" t="s">
        <v>126</v>
      </c>
      <c r="C66" s="49">
        <v>20000000</v>
      </c>
      <c r="D66" s="49">
        <v>0</v>
      </c>
      <c r="E66" s="8">
        <f t="shared" si="1"/>
        <v>0</v>
      </c>
      <c r="F66" s="49">
        <v>0</v>
      </c>
      <c r="G66" s="8">
        <v>0</v>
      </c>
    </row>
    <row r="67" spans="1:7" ht="90" customHeight="1" thickBot="1" x14ac:dyDescent="0.25">
      <c r="A67" s="10" t="s">
        <v>127</v>
      </c>
      <c r="B67" s="7" t="s">
        <v>128</v>
      </c>
      <c r="C67" s="49">
        <v>43000000</v>
      </c>
      <c r="D67" s="49">
        <v>0</v>
      </c>
      <c r="E67" s="8">
        <f t="shared" si="1"/>
        <v>0</v>
      </c>
      <c r="F67" s="49">
        <v>0</v>
      </c>
      <c r="G67" s="8">
        <v>0</v>
      </c>
    </row>
    <row r="68" spans="1:7" ht="90" customHeight="1" thickBot="1" x14ac:dyDescent="0.25">
      <c r="A68" s="6" t="s">
        <v>129</v>
      </c>
      <c r="B68" s="11" t="s">
        <v>130</v>
      </c>
      <c r="C68" s="49">
        <v>40000000</v>
      </c>
      <c r="D68" s="49">
        <v>17555000</v>
      </c>
      <c r="E68" s="8">
        <f t="shared" si="1"/>
        <v>0.43887500000000002</v>
      </c>
      <c r="F68" s="49">
        <v>6675000</v>
      </c>
      <c r="G68" s="8">
        <f t="shared" si="16"/>
        <v>0.38023355169467388</v>
      </c>
    </row>
    <row r="69" spans="1:7" ht="90" customHeight="1" thickBot="1" x14ac:dyDescent="0.25">
      <c r="A69" s="14" t="s">
        <v>131</v>
      </c>
      <c r="B69" s="7" t="s">
        <v>132</v>
      </c>
      <c r="C69" s="49">
        <v>108000000</v>
      </c>
      <c r="D69" s="49">
        <v>35433654</v>
      </c>
      <c r="E69" s="8">
        <f t="shared" si="1"/>
        <v>0.32808938888888889</v>
      </c>
      <c r="F69" s="49">
        <v>20195000</v>
      </c>
      <c r="G69" s="8">
        <f t="shared" si="16"/>
        <v>0.56993839811158054</v>
      </c>
    </row>
    <row r="70" spans="1:7" ht="90" customHeight="1" thickBot="1" x14ac:dyDescent="0.25">
      <c r="A70" s="10" t="s">
        <v>133</v>
      </c>
      <c r="B70" s="11" t="s">
        <v>134</v>
      </c>
      <c r="C70" s="49">
        <v>36000000</v>
      </c>
      <c r="D70" s="49">
        <v>25540000</v>
      </c>
      <c r="E70" s="8">
        <f t="shared" ref="E70:E133" si="17">D70/C70</f>
        <v>0.70944444444444443</v>
      </c>
      <c r="F70" s="49">
        <v>9885000</v>
      </c>
      <c r="G70" s="8">
        <v>0</v>
      </c>
    </row>
    <row r="71" spans="1:7" ht="90" customHeight="1" thickBot="1" x14ac:dyDescent="0.25">
      <c r="A71" s="14" t="s">
        <v>135</v>
      </c>
      <c r="B71" s="11" t="s">
        <v>136</v>
      </c>
      <c r="C71" s="49">
        <v>82000000</v>
      </c>
      <c r="D71" s="49">
        <v>22467500</v>
      </c>
      <c r="E71" s="8">
        <f t="shared" si="17"/>
        <v>0.27399390243902438</v>
      </c>
      <c r="F71" s="49">
        <v>11955000</v>
      </c>
      <c r="G71" s="8">
        <f t="shared" si="16"/>
        <v>0.53210192500278175</v>
      </c>
    </row>
    <row r="72" spans="1:7" ht="90" customHeight="1" thickBot="1" x14ac:dyDescent="0.25">
      <c r="A72" s="10" t="s">
        <v>137</v>
      </c>
      <c r="B72" s="11" t="s">
        <v>138</v>
      </c>
      <c r="C72" s="49">
        <v>1145631389</v>
      </c>
      <c r="D72" s="49">
        <v>301366665</v>
      </c>
      <c r="E72" s="8">
        <f t="shared" si="17"/>
        <v>0.26305726946173957</v>
      </c>
      <c r="F72" s="49">
        <v>106325832</v>
      </c>
      <c r="G72" s="8">
        <f t="shared" si="16"/>
        <v>0.35281218644404483</v>
      </c>
    </row>
    <row r="73" spans="1:7" ht="90" customHeight="1" thickBot="1" x14ac:dyDescent="0.25">
      <c r="A73" s="6" t="s">
        <v>139</v>
      </c>
      <c r="B73" s="11" t="s">
        <v>140</v>
      </c>
      <c r="C73" s="49">
        <v>36000000</v>
      </c>
      <c r="D73" s="49">
        <v>26500000</v>
      </c>
      <c r="E73" s="8">
        <f t="shared" si="17"/>
        <v>0.73611111111111116</v>
      </c>
      <c r="F73" s="49">
        <v>10550000</v>
      </c>
      <c r="G73" s="8">
        <f t="shared" si="16"/>
        <v>0.39811320754716983</v>
      </c>
    </row>
    <row r="74" spans="1:7" ht="90" customHeight="1" thickBot="1" x14ac:dyDescent="0.25">
      <c r="A74" s="6" t="s">
        <v>141</v>
      </c>
      <c r="B74" s="11" t="s">
        <v>142</v>
      </c>
      <c r="C74" s="49">
        <v>54000000</v>
      </c>
      <c r="D74" s="49">
        <v>19140000</v>
      </c>
      <c r="E74" s="8">
        <f t="shared" si="17"/>
        <v>0.35444444444444445</v>
      </c>
      <c r="F74" s="49">
        <v>13705000</v>
      </c>
      <c r="G74" s="8">
        <f t="shared" si="16"/>
        <v>0.71603970741901779</v>
      </c>
    </row>
    <row r="75" spans="1:7" ht="90" customHeight="1" thickBot="1" x14ac:dyDescent="0.25">
      <c r="A75" s="6" t="s">
        <v>143</v>
      </c>
      <c r="B75" s="11" t="s">
        <v>144</v>
      </c>
      <c r="C75" s="49">
        <v>120000000</v>
      </c>
      <c r="D75" s="49">
        <v>24740000</v>
      </c>
      <c r="E75" s="8">
        <f t="shared" si="17"/>
        <v>0.20616666666666666</v>
      </c>
      <c r="F75" s="49">
        <v>21855000</v>
      </c>
      <c r="G75" s="8">
        <f t="shared" si="16"/>
        <v>0.88338722716248985</v>
      </c>
    </row>
    <row r="76" spans="1:7" ht="90" customHeight="1" thickBot="1" x14ac:dyDescent="0.25">
      <c r="A76" s="6" t="s">
        <v>145</v>
      </c>
      <c r="B76" s="11" t="s">
        <v>146</v>
      </c>
      <c r="C76" s="49">
        <v>82000000</v>
      </c>
      <c r="D76" s="49">
        <v>0</v>
      </c>
      <c r="E76" s="8">
        <f t="shared" si="17"/>
        <v>0</v>
      </c>
      <c r="F76" s="49">
        <v>0</v>
      </c>
      <c r="G76" s="8">
        <v>0</v>
      </c>
    </row>
    <row r="77" spans="1:7" ht="90" customHeight="1" thickBot="1" x14ac:dyDescent="0.25">
      <c r="A77" s="10" t="s">
        <v>147</v>
      </c>
      <c r="B77" s="11" t="s">
        <v>148</v>
      </c>
      <c r="C77" s="49">
        <v>118000000</v>
      </c>
      <c r="D77" s="49">
        <v>0</v>
      </c>
      <c r="E77" s="8">
        <f t="shared" si="17"/>
        <v>0</v>
      </c>
      <c r="F77" s="49">
        <v>0</v>
      </c>
      <c r="G77" s="8">
        <v>0</v>
      </c>
    </row>
    <row r="78" spans="1:7" ht="20.100000000000001" customHeight="1" thickBot="1" x14ac:dyDescent="0.25">
      <c r="A78" s="26" t="s">
        <v>149</v>
      </c>
      <c r="B78" s="27"/>
      <c r="C78" s="48">
        <f>SUM(C79:C81)</f>
        <v>1177000000</v>
      </c>
      <c r="D78" s="48">
        <f t="shared" ref="D78:F78" si="18">SUM(D79:D81)</f>
        <v>384434992</v>
      </c>
      <c r="E78" s="13">
        <f t="shared" si="17"/>
        <v>0.32662276295666948</v>
      </c>
      <c r="F78" s="48">
        <f t="shared" si="18"/>
        <v>236047833</v>
      </c>
      <c r="G78" s="5">
        <f>F78/D78</f>
        <v>0.61401235036377755</v>
      </c>
    </row>
    <row r="79" spans="1:7" ht="90" customHeight="1" thickBot="1" x14ac:dyDescent="0.25">
      <c r="A79" s="10" t="s">
        <v>150</v>
      </c>
      <c r="B79" s="15" t="s">
        <v>151</v>
      </c>
      <c r="C79" s="49">
        <v>250000000</v>
      </c>
      <c r="D79" s="49">
        <v>166799992</v>
      </c>
      <c r="E79" s="8">
        <f t="shared" si="17"/>
        <v>0.66719996800000003</v>
      </c>
      <c r="F79" s="49">
        <v>77540000</v>
      </c>
      <c r="G79" s="8">
        <f t="shared" si="16"/>
        <v>0.46486812781142101</v>
      </c>
    </row>
    <row r="80" spans="1:7" ht="90" customHeight="1" thickBot="1" x14ac:dyDescent="0.25">
      <c r="A80" s="10" t="s">
        <v>152</v>
      </c>
      <c r="B80" s="11" t="s">
        <v>153</v>
      </c>
      <c r="C80" s="49">
        <v>782000000</v>
      </c>
      <c r="D80" s="49">
        <v>160830000</v>
      </c>
      <c r="E80" s="8">
        <f t="shared" si="17"/>
        <v>0.20566496163682865</v>
      </c>
      <c r="F80" s="49">
        <v>117982833</v>
      </c>
      <c r="G80" s="8">
        <f t="shared" si="16"/>
        <v>0.73358722253310948</v>
      </c>
    </row>
    <row r="81" spans="1:7" ht="90" customHeight="1" thickBot="1" x14ac:dyDescent="0.25">
      <c r="A81" s="14" t="s">
        <v>154</v>
      </c>
      <c r="B81" s="7" t="s">
        <v>155</v>
      </c>
      <c r="C81" s="49">
        <v>145000000</v>
      </c>
      <c r="D81" s="49">
        <v>56805000</v>
      </c>
      <c r="E81" s="8">
        <f t="shared" si="17"/>
        <v>0.39175862068965517</v>
      </c>
      <c r="F81" s="49">
        <v>40525000</v>
      </c>
      <c r="G81" s="8">
        <f t="shared" si="16"/>
        <v>0.71340551007833819</v>
      </c>
    </row>
    <row r="82" spans="1:7" ht="20.100000000000001" customHeight="1" thickBot="1" x14ac:dyDescent="0.25">
      <c r="A82" s="26" t="s">
        <v>156</v>
      </c>
      <c r="B82" s="27"/>
      <c r="C82" s="48">
        <f>SUM(C83:C91)</f>
        <v>190698739865.29999</v>
      </c>
      <c r="D82" s="48">
        <f t="shared" ref="D82:F82" si="19">SUM(D83:D91)</f>
        <v>90709955605.089996</v>
      </c>
      <c r="E82" s="13">
        <f t="shared" si="17"/>
        <v>0.47567149981779089</v>
      </c>
      <c r="F82" s="48">
        <f t="shared" si="19"/>
        <v>80846994311.110001</v>
      </c>
      <c r="G82" s="5">
        <f>F82/D82</f>
        <v>0.89126925233081522</v>
      </c>
    </row>
    <row r="83" spans="1:7" ht="90" customHeight="1" thickBot="1" x14ac:dyDescent="0.25">
      <c r="A83" s="10" t="s">
        <v>157</v>
      </c>
      <c r="B83" s="12" t="s">
        <v>158</v>
      </c>
      <c r="C83" s="49">
        <v>15580197253.17</v>
      </c>
      <c r="D83" s="49">
        <v>12843124268</v>
      </c>
      <c r="E83" s="8">
        <f t="shared" si="17"/>
        <v>0.82432359868787242</v>
      </c>
      <c r="F83" s="49">
        <v>6062166687</v>
      </c>
      <c r="G83" s="8">
        <f t="shared" si="16"/>
        <v>0.47201650941776901</v>
      </c>
    </row>
    <row r="84" spans="1:7" ht="90" customHeight="1" thickBot="1" x14ac:dyDescent="0.25">
      <c r="A84" s="10" t="s">
        <v>159</v>
      </c>
      <c r="B84" s="12" t="s">
        <v>160</v>
      </c>
      <c r="C84" s="49">
        <v>16000000</v>
      </c>
      <c r="D84" s="49">
        <v>0</v>
      </c>
      <c r="E84" s="8">
        <f t="shared" si="17"/>
        <v>0</v>
      </c>
      <c r="F84" s="49">
        <v>0</v>
      </c>
      <c r="G84" s="8">
        <v>0</v>
      </c>
    </row>
    <row r="85" spans="1:7" ht="90" customHeight="1" thickBot="1" x14ac:dyDescent="0.25">
      <c r="A85" s="10" t="s">
        <v>161</v>
      </c>
      <c r="B85" s="12" t="s">
        <v>162</v>
      </c>
      <c r="C85" s="49">
        <v>161433653.47999999</v>
      </c>
      <c r="D85" s="49">
        <v>34954167</v>
      </c>
      <c r="E85" s="8">
        <f t="shared" si="17"/>
        <v>0.21652342152022516</v>
      </c>
      <c r="F85" s="49">
        <v>7739000</v>
      </c>
      <c r="G85" s="8">
        <f t="shared" si="16"/>
        <v>0.22140421770028162</v>
      </c>
    </row>
    <row r="86" spans="1:7" ht="90" customHeight="1" thickBot="1" x14ac:dyDescent="0.25">
      <c r="A86" s="6" t="s">
        <v>163</v>
      </c>
      <c r="B86" s="12" t="s">
        <v>164</v>
      </c>
      <c r="C86" s="49">
        <v>174173663351.63</v>
      </c>
      <c r="D86" s="49">
        <v>77209092412.089996</v>
      </c>
      <c r="E86" s="8">
        <f t="shared" si="17"/>
        <v>0.44328798583179962</v>
      </c>
      <c r="F86" s="49">
        <v>74166303866.110001</v>
      </c>
      <c r="G86" s="8">
        <f t="shared" si="16"/>
        <v>0.96059028216858655</v>
      </c>
    </row>
    <row r="87" spans="1:7" ht="90" customHeight="1" thickBot="1" x14ac:dyDescent="0.25">
      <c r="A87" s="10" t="s">
        <v>165</v>
      </c>
      <c r="B87" s="11" t="s">
        <v>166</v>
      </c>
      <c r="C87" s="49">
        <v>611945607.01999998</v>
      </c>
      <c r="D87" s="49">
        <v>573083382</v>
      </c>
      <c r="E87" s="8">
        <f t="shared" si="17"/>
        <v>0.93649398806987449</v>
      </c>
      <c r="F87" s="49">
        <v>561083382</v>
      </c>
      <c r="G87" s="8">
        <v>0</v>
      </c>
    </row>
    <row r="88" spans="1:7" ht="90" customHeight="1" thickBot="1" x14ac:dyDescent="0.25">
      <c r="A88" s="6" t="s">
        <v>167</v>
      </c>
      <c r="B88" s="12" t="s">
        <v>168</v>
      </c>
      <c r="C88" s="49">
        <v>30000000</v>
      </c>
      <c r="D88" s="49">
        <v>0</v>
      </c>
      <c r="E88" s="8">
        <f t="shared" si="17"/>
        <v>0</v>
      </c>
      <c r="F88" s="49">
        <v>0</v>
      </c>
      <c r="G88" s="8">
        <v>0</v>
      </c>
    </row>
    <row r="89" spans="1:7" ht="90" customHeight="1" thickBot="1" x14ac:dyDescent="0.25">
      <c r="A89" s="10" t="s">
        <v>169</v>
      </c>
      <c r="B89" s="12" t="s">
        <v>170</v>
      </c>
      <c r="C89" s="49">
        <v>18000000</v>
      </c>
      <c r="D89" s="49">
        <v>0</v>
      </c>
      <c r="E89" s="8">
        <f t="shared" si="17"/>
        <v>0</v>
      </c>
      <c r="F89" s="49">
        <v>0</v>
      </c>
      <c r="G89" s="8">
        <v>0</v>
      </c>
    </row>
    <row r="90" spans="1:7" ht="90" customHeight="1" thickBot="1" x14ac:dyDescent="0.25">
      <c r="A90" s="10" t="s">
        <v>171</v>
      </c>
      <c r="B90" s="12" t="s">
        <v>172</v>
      </c>
      <c r="C90" s="49">
        <v>100000000</v>
      </c>
      <c r="D90" s="49">
        <v>49701376</v>
      </c>
      <c r="E90" s="8">
        <f t="shared" si="17"/>
        <v>0.49701376000000003</v>
      </c>
      <c r="F90" s="49">
        <v>49701376</v>
      </c>
      <c r="G90" s="8">
        <v>0</v>
      </c>
    </row>
    <row r="91" spans="1:7" ht="90" customHeight="1" thickBot="1" x14ac:dyDescent="0.25">
      <c r="A91" s="10" t="s">
        <v>173</v>
      </c>
      <c r="B91" s="12" t="s">
        <v>174</v>
      </c>
      <c r="C91" s="49">
        <v>7500000</v>
      </c>
      <c r="D91" s="49">
        <v>0</v>
      </c>
      <c r="E91" s="8">
        <f t="shared" si="17"/>
        <v>0</v>
      </c>
      <c r="F91" s="49">
        <v>0</v>
      </c>
      <c r="G91" s="8">
        <v>0</v>
      </c>
    </row>
    <row r="92" spans="1:7" ht="20.100000000000001" customHeight="1" thickBot="1" x14ac:dyDescent="0.25">
      <c r="A92" s="26" t="s">
        <v>175</v>
      </c>
      <c r="B92" s="27"/>
      <c r="C92" s="48">
        <f>SUM(C93:C120)</f>
        <v>6018861113.0100002</v>
      </c>
      <c r="D92" s="48">
        <f t="shared" ref="D92:F92" si="20">SUM(D93:D120)</f>
        <v>1554625444.2399998</v>
      </c>
      <c r="E92" s="13">
        <f t="shared" si="17"/>
        <v>0.25829229401549358</v>
      </c>
      <c r="F92" s="48">
        <f t="shared" si="20"/>
        <v>1327165817.2399998</v>
      </c>
      <c r="G92" s="5">
        <f>F92/D92</f>
        <v>0.85368847020820715</v>
      </c>
    </row>
    <row r="93" spans="1:7" ht="90" customHeight="1" thickBot="1" x14ac:dyDescent="0.25">
      <c r="A93" s="9" t="s">
        <v>176</v>
      </c>
      <c r="B93" s="12" t="s">
        <v>177</v>
      </c>
      <c r="C93" s="49">
        <v>175000000</v>
      </c>
      <c r="D93" s="49">
        <v>80070000</v>
      </c>
      <c r="E93" s="8">
        <f t="shared" si="17"/>
        <v>0.45754285714285714</v>
      </c>
      <c r="F93" s="49">
        <v>51905000</v>
      </c>
      <c r="G93" s="8">
        <f t="shared" ref="G93:G120" si="21">F93/D93</f>
        <v>0.64824528537529658</v>
      </c>
    </row>
    <row r="94" spans="1:7" ht="90" customHeight="1" thickBot="1" x14ac:dyDescent="0.25">
      <c r="A94" s="10" t="s">
        <v>178</v>
      </c>
      <c r="B94" s="11" t="s">
        <v>179</v>
      </c>
      <c r="C94" s="49">
        <v>14250000</v>
      </c>
      <c r="D94" s="49">
        <v>7420000</v>
      </c>
      <c r="E94" s="8">
        <f t="shared" si="17"/>
        <v>0.52070175438596489</v>
      </c>
      <c r="F94" s="49">
        <v>7420000</v>
      </c>
      <c r="G94" s="8">
        <f t="shared" si="21"/>
        <v>1</v>
      </c>
    </row>
    <row r="95" spans="1:7" ht="90" customHeight="1" thickBot="1" x14ac:dyDescent="0.25">
      <c r="A95" s="10" t="s">
        <v>180</v>
      </c>
      <c r="B95" s="11" t="s">
        <v>181</v>
      </c>
      <c r="C95" s="49">
        <v>101930000</v>
      </c>
      <c r="D95" s="49">
        <v>28850000</v>
      </c>
      <c r="E95" s="8">
        <f t="shared" si="17"/>
        <v>0.28303737859315214</v>
      </c>
      <c r="F95" s="49">
        <v>20195000</v>
      </c>
      <c r="G95" s="8">
        <f t="shared" si="21"/>
        <v>0.7</v>
      </c>
    </row>
    <row r="96" spans="1:7" ht="90" customHeight="1" thickBot="1" x14ac:dyDescent="0.25">
      <c r="A96" s="10" t="s">
        <v>182</v>
      </c>
      <c r="B96" s="11" t="s">
        <v>183</v>
      </c>
      <c r="C96" s="49">
        <v>135000000</v>
      </c>
      <c r="D96" s="49">
        <v>45680000</v>
      </c>
      <c r="E96" s="8">
        <f t="shared" si="17"/>
        <v>0.33837037037037038</v>
      </c>
      <c r="F96" s="49">
        <v>23540000</v>
      </c>
      <c r="G96" s="8">
        <f t="shared" si="21"/>
        <v>0.51532399299474607</v>
      </c>
    </row>
    <row r="97" spans="1:7" ht="90" customHeight="1" thickBot="1" x14ac:dyDescent="0.25">
      <c r="A97" s="10" t="s">
        <v>184</v>
      </c>
      <c r="B97" s="11" t="s">
        <v>185</v>
      </c>
      <c r="C97" s="49">
        <v>294647889</v>
      </c>
      <c r="D97" s="49">
        <v>55970000</v>
      </c>
      <c r="E97" s="8">
        <f t="shared" si="17"/>
        <v>0.18995554385254734</v>
      </c>
      <c r="F97" s="49">
        <v>40635000</v>
      </c>
      <c r="G97" s="8">
        <f t="shared" si="21"/>
        <v>0.7260139360371628</v>
      </c>
    </row>
    <row r="98" spans="1:7" ht="90" customHeight="1" thickBot="1" x14ac:dyDescent="0.25">
      <c r="A98" s="10" t="s">
        <v>186</v>
      </c>
      <c r="B98" s="11" t="s">
        <v>187</v>
      </c>
      <c r="C98" s="49">
        <v>210000000</v>
      </c>
      <c r="D98" s="49">
        <v>70260000</v>
      </c>
      <c r="E98" s="8">
        <f t="shared" si="17"/>
        <v>0.33457142857142858</v>
      </c>
      <c r="F98" s="49">
        <v>44105000</v>
      </c>
      <c r="G98" s="8">
        <f t="shared" si="21"/>
        <v>0.62773982351266722</v>
      </c>
    </row>
    <row r="99" spans="1:7" ht="90" customHeight="1" thickBot="1" x14ac:dyDescent="0.25">
      <c r="A99" s="10" t="s">
        <v>188</v>
      </c>
      <c r="B99" s="11" t="s">
        <v>189</v>
      </c>
      <c r="C99" s="49">
        <v>18000000</v>
      </c>
      <c r="D99" s="49">
        <v>10000000</v>
      </c>
      <c r="E99" s="8">
        <f t="shared" si="17"/>
        <v>0.55555555555555558</v>
      </c>
      <c r="F99" s="49">
        <v>8655000</v>
      </c>
      <c r="G99" s="8">
        <f t="shared" si="21"/>
        <v>0.86550000000000005</v>
      </c>
    </row>
    <row r="100" spans="1:7" ht="90" customHeight="1" thickBot="1" x14ac:dyDescent="0.25">
      <c r="A100" s="10" t="s">
        <v>190</v>
      </c>
      <c r="B100" s="11" t="s">
        <v>191</v>
      </c>
      <c r="C100" s="49">
        <v>50985000</v>
      </c>
      <c r="D100" s="49">
        <v>11540000</v>
      </c>
      <c r="E100" s="8">
        <f t="shared" si="17"/>
        <v>0.22634108071001274</v>
      </c>
      <c r="F100" s="49">
        <v>8655000</v>
      </c>
      <c r="G100" s="8">
        <f t="shared" si="21"/>
        <v>0.75</v>
      </c>
    </row>
    <row r="101" spans="1:7" ht="90" customHeight="1" thickBot="1" x14ac:dyDescent="0.25">
      <c r="A101" s="10" t="s">
        <v>192</v>
      </c>
      <c r="B101" s="11" t="s">
        <v>193</v>
      </c>
      <c r="C101" s="49">
        <v>37000000</v>
      </c>
      <c r="D101" s="49">
        <v>2500000</v>
      </c>
      <c r="E101" s="8">
        <f t="shared" si="17"/>
        <v>6.7567567567567571E-2</v>
      </c>
      <c r="F101" s="49">
        <v>0</v>
      </c>
      <c r="G101" s="8">
        <f t="shared" si="21"/>
        <v>0</v>
      </c>
    </row>
    <row r="102" spans="1:7" ht="90" customHeight="1" thickBot="1" x14ac:dyDescent="0.25">
      <c r="A102" s="10" t="s">
        <v>194</v>
      </c>
      <c r="B102" s="7" t="s">
        <v>195</v>
      </c>
      <c r="C102" s="49">
        <v>15000000</v>
      </c>
      <c r="D102" s="49">
        <v>6600000</v>
      </c>
      <c r="E102" s="8">
        <f t="shared" si="17"/>
        <v>0.44</v>
      </c>
      <c r="F102" s="49">
        <v>3300000</v>
      </c>
      <c r="G102" s="8">
        <f t="shared" si="21"/>
        <v>0.5</v>
      </c>
    </row>
    <row r="103" spans="1:7" ht="90" customHeight="1" thickBot="1" x14ac:dyDescent="0.25">
      <c r="A103" s="10" t="s">
        <v>196</v>
      </c>
      <c r="B103" s="7" t="s">
        <v>197</v>
      </c>
      <c r="C103" s="49">
        <v>20000000</v>
      </c>
      <c r="D103" s="49">
        <v>11540000</v>
      </c>
      <c r="E103" s="8">
        <f t="shared" si="17"/>
        <v>0.57699999999999996</v>
      </c>
      <c r="F103" s="49">
        <v>8655000</v>
      </c>
      <c r="G103" s="8">
        <f t="shared" si="21"/>
        <v>0.75</v>
      </c>
    </row>
    <row r="104" spans="1:7" ht="90" customHeight="1" thickBot="1" x14ac:dyDescent="0.25">
      <c r="A104" s="10" t="s">
        <v>198</v>
      </c>
      <c r="B104" s="7" t="s">
        <v>199</v>
      </c>
      <c r="C104" s="49">
        <v>25000000</v>
      </c>
      <c r="D104" s="49">
        <v>11770000</v>
      </c>
      <c r="E104" s="8">
        <f t="shared" si="17"/>
        <v>0.4708</v>
      </c>
      <c r="F104" s="49">
        <v>11770000</v>
      </c>
      <c r="G104" s="8">
        <f t="shared" si="21"/>
        <v>1</v>
      </c>
    </row>
    <row r="105" spans="1:7" ht="90" customHeight="1" thickBot="1" x14ac:dyDescent="0.25">
      <c r="A105" s="10" t="s">
        <v>200</v>
      </c>
      <c r="B105" s="7" t="s">
        <v>201</v>
      </c>
      <c r="C105" s="49">
        <v>75112368</v>
      </c>
      <c r="D105" s="49">
        <v>15750000</v>
      </c>
      <c r="E105" s="8">
        <f t="shared" si="17"/>
        <v>0.20968584028664894</v>
      </c>
      <c r="F105" s="49">
        <v>9529818</v>
      </c>
      <c r="G105" s="8">
        <f t="shared" si="21"/>
        <v>0.60506780952380956</v>
      </c>
    </row>
    <row r="106" spans="1:7" ht="90" customHeight="1" thickBot="1" x14ac:dyDescent="0.25">
      <c r="A106" s="10" t="s">
        <v>202</v>
      </c>
      <c r="B106" s="7" t="s">
        <v>203</v>
      </c>
      <c r="C106" s="49">
        <v>47000000</v>
      </c>
      <c r="D106" s="49">
        <v>3844445</v>
      </c>
      <c r="E106" s="8">
        <f t="shared" si="17"/>
        <v>8.1796702127659576E-2</v>
      </c>
      <c r="F106" s="49">
        <v>0</v>
      </c>
      <c r="G106" s="8">
        <v>0</v>
      </c>
    </row>
    <row r="107" spans="1:7" ht="90" customHeight="1" thickBot="1" x14ac:dyDescent="0.25">
      <c r="A107" s="10" t="s">
        <v>204</v>
      </c>
      <c r="B107" s="7" t="s">
        <v>205</v>
      </c>
      <c r="C107" s="49">
        <v>51681346</v>
      </c>
      <c r="D107" s="49">
        <v>15040000</v>
      </c>
      <c r="E107" s="8">
        <f t="shared" si="17"/>
        <v>0.29101409239612297</v>
      </c>
      <c r="F107" s="49">
        <v>0</v>
      </c>
      <c r="G107" s="8">
        <v>0</v>
      </c>
    </row>
    <row r="108" spans="1:7" ht="90" customHeight="1" thickBot="1" x14ac:dyDescent="0.25">
      <c r="A108" s="10" t="s">
        <v>206</v>
      </c>
      <c r="B108" s="11" t="s">
        <v>207</v>
      </c>
      <c r="C108" s="49">
        <v>102080000</v>
      </c>
      <c r="D108" s="49">
        <v>11540000</v>
      </c>
      <c r="E108" s="8">
        <f t="shared" si="17"/>
        <v>0.11304858934169279</v>
      </c>
      <c r="F108" s="49">
        <v>11540000</v>
      </c>
      <c r="G108" s="8">
        <f t="shared" si="21"/>
        <v>1</v>
      </c>
    </row>
    <row r="109" spans="1:7" ht="90" customHeight="1" thickBot="1" x14ac:dyDescent="0.25">
      <c r="A109" s="9" t="s">
        <v>208</v>
      </c>
      <c r="B109" s="7" t="s">
        <v>209</v>
      </c>
      <c r="C109" s="49">
        <v>35000000</v>
      </c>
      <c r="D109" s="49">
        <v>20960000</v>
      </c>
      <c r="E109" s="8">
        <f t="shared" si="17"/>
        <v>0.59885714285714287</v>
      </c>
      <c r="F109" s="49">
        <v>8655000</v>
      </c>
      <c r="G109" s="8">
        <f t="shared" si="21"/>
        <v>0.41292938931297712</v>
      </c>
    </row>
    <row r="110" spans="1:7" ht="90" customHeight="1" thickBot="1" x14ac:dyDescent="0.25">
      <c r="A110" s="10" t="s">
        <v>210</v>
      </c>
      <c r="B110" s="7" t="s">
        <v>211</v>
      </c>
      <c r="C110" s="49">
        <v>90000000</v>
      </c>
      <c r="D110" s="49">
        <v>53500000</v>
      </c>
      <c r="E110" s="8">
        <f t="shared" si="17"/>
        <v>0.59444444444444444</v>
      </c>
      <c r="F110" s="49">
        <v>34405000</v>
      </c>
      <c r="G110" s="8">
        <f t="shared" si="21"/>
        <v>0.64308411214953276</v>
      </c>
    </row>
    <row r="111" spans="1:7" ht="90" customHeight="1" thickBot="1" x14ac:dyDescent="0.25">
      <c r="A111" s="10" t="s">
        <v>212</v>
      </c>
      <c r="B111" s="7" t="s">
        <v>213</v>
      </c>
      <c r="C111" s="49">
        <v>77000000</v>
      </c>
      <c r="D111" s="49">
        <v>47650000</v>
      </c>
      <c r="E111" s="8">
        <f t="shared" si="17"/>
        <v>0.61883116883116884</v>
      </c>
      <c r="F111" s="49">
        <v>33995000</v>
      </c>
      <c r="G111" s="8">
        <f t="shared" si="21"/>
        <v>0.71343126967471149</v>
      </c>
    </row>
    <row r="112" spans="1:7" ht="90" customHeight="1" thickBot="1" x14ac:dyDescent="0.25">
      <c r="A112" s="10" t="s">
        <v>214</v>
      </c>
      <c r="B112" s="11" t="s">
        <v>215</v>
      </c>
      <c r="C112" s="49">
        <v>4090085007.0100002</v>
      </c>
      <c r="D112" s="49">
        <v>941845999.23999989</v>
      </c>
      <c r="E112" s="8">
        <f t="shared" si="17"/>
        <v>0.23027540934375917</v>
      </c>
      <c r="F112" s="49">
        <v>938960999.23999989</v>
      </c>
      <c r="G112" s="8">
        <f t="shared" si="21"/>
        <v>0.99693686653409586</v>
      </c>
    </row>
    <row r="113" spans="1:7" ht="90" customHeight="1" thickBot="1" x14ac:dyDescent="0.25">
      <c r="A113" s="10" t="s">
        <v>216</v>
      </c>
      <c r="B113" s="7" t="s">
        <v>217</v>
      </c>
      <c r="C113" s="49">
        <v>145894503</v>
      </c>
      <c r="D113" s="49">
        <v>29680000</v>
      </c>
      <c r="E113" s="8">
        <f t="shared" si="17"/>
        <v>0.20343466950224987</v>
      </c>
      <c r="F113" s="49">
        <v>14840000</v>
      </c>
      <c r="G113" s="8">
        <f t="shared" si="21"/>
        <v>0.5</v>
      </c>
    </row>
    <row r="114" spans="1:7" ht="90" customHeight="1" thickBot="1" x14ac:dyDescent="0.25">
      <c r="A114" s="10" t="s">
        <v>218</v>
      </c>
      <c r="B114" s="7" t="s">
        <v>219</v>
      </c>
      <c r="C114" s="49">
        <v>33000000</v>
      </c>
      <c r="D114" s="49">
        <v>20195000</v>
      </c>
      <c r="E114" s="8">
        <f t="shared" si="17"/>
        <v>0.61196969696969694</v>
      </c>
      <c r="F114" s="49">
        <v>11540000</v>
      </c>
      <c r="G114" s="8">
        <f t="shared" si="21"/>
        <v>0.5714285714285714</v>
      </c>
    </row>
    <row r="115" spans="1:7" ht="90" customHeight="1" thickBot="1" x14ac:dyDescent="0.25">
      <c r="A115" s="10" t="s">
        <v>220</v>
      </c>
      <c r="B115" s="11" t="s">
        <v>221</v>
      </c>
      <c r="C115" s="49">
        <v>33000000</v>
      </c>
      <c r="D115" s="49">
        <v>20440000</v>
      </c>
      <c r="E115" s="8">
        <f t="shared" si="17"/>
        <v>0.61939393939393939</v>
      </c>
      <c r="F115" s="49">
        <v>10880000</v>
      </c>
      <c r="G115" s="8">
        <f t="shared" si="21"/>
        <v>0.53228962818003911</v>
      </c>
    </row>
    <row r="116" spans="1:7" ht="90" customHeight="1" thickBot="1" x14ac:dyDescent="0.25">
      <c r="A116" s="10" t="s">
        <v>222</v>
      </c>
      <c r="B116" s="11" t="s">
        <v>223</v>
      </c>
      <c r="C116" s="49">
        <v>18000000</v>
      </c>
      <c r="D116" s="49">
        <v>11540000</v>
      </c>
      <c r="E116" s="8">
        <f t="shared" si="17"/>
        <v>0.64111111111111108</v>
      </c>
      <c r="F116" s="49">
        <v>8655000</v>
      </c>
      <c r="G116" s="8">
        <f t="shared" si="21"/>
        <v>0.75</v>
      </c>
    </row>
    <row r="117" spans="1:7" ht="90" customHeight="1" thickBot="1" x14ac:dyDescent="0.25">
      <c r="A117" s="10" t="s">
        <v>224</v>
      </c>
      <c r="B117" s="11" t="s">
        <v>225</v>
      </c>
      <c r="C117" s="49">
        <v>38195000</v>
      </c>
      <c r="D117" s="49">
        <v>8900000</v>
      </c>
      <c r="E117" s="8">
        <f t="shared" si="17"/>
        <v>0.23301479251210891</v>
      </c>
      <c r="F117" s="49">
        <v>6675000</v>
      </c>
      <c r="G117" s="8">
        <f t="shared" si="21"/>
        <v>0.75</v>
      </c>
    </row>
    <row r="118" spans="1:7" ht="90" customHeight="1" thickBot="1" x14ac:dyDescent="0.25">
      <c r="A118" s="10" t="s">
        <v>226</v>
      </c>
      <c r="B118" s="11" t="s">
        <v>227</v>
      </c>
      <c r="C118" s="49">
        <v>18000000</v>
      </c>
      <c r="D118" s="49">
        <v>0</v>
      </c>
      <c r="E118" s="8">
        <f t="shared" si="17"/>
        <v>0</v>
      </c>
      <c r="F118" s="49">
        <v>0</v>
      </c>
      <c r="G118" s="8">
        <v>0</v>
      </c>
    </row>
    <row r="119" spans="1:7" ht="90" customHeight="1" thickBot="1" x14ac:dyDescent="0.25">
      <c r="A119" s="16" t="str">
        <f>'[1]POAI -JUNIO-2021'!T329</f>
        <v>202000363-0150</v>
      </c>
      <c r="B119" s="12" t="s">
        <v>228</v>
      </c>
      <c r="C119" s="49">
        <v>50000000</v>
      </c>
      <c r="D119" s="49">
        <v>0</v>
      </c>
      <c r="E119" s="8">
        <f t="shared" si="17"/>
        <v>0</v>
      </c>
      <c r="F119" s="49">
        <v>0</v>
      </c>
      <c r="G119" s="8">
        <v>0</v>
      </c>
    </row>
    <row r="120" spans="1:7" ht="90" customHeight="1" thickBot="1" x14ac:dyDescent="0.25">
      <c r="A120" s="17" t="str">
        <f>'[1]POAI -JUNIO-2021'!T330</f>
        <v>202000363-0151</v>
      </c>
      <c r="B120" s="7" t="s">
        <v>229</v>
      </c>
      <c r="C120" s="49">
        <v>18000000</v>
      </c>
      <c r="D120" s="49">
        <v>11540000</v>
      </c>
      <c r="E120" s="8">
        <f t="shared" si="17"/>
        <v>0.64111111111111108</v>
      </c>
      <c r="F120" s="49">
        <v>8655000</v>
      </c>
      <c r="G120" s="8">
        <f t="shared" si="21"/>
        <v>0.75</v>
      </c>
    </row>
    <row r="121" spans="1:7" ht="20.100000000000001" customHeight="1" thickBot="1" x14ac:dyDescent="0.25">
      <c r="A121" s="26" t="s">
        <v>230</v>
      </c>
      <c r="B121" s="27"/>
      <c r="C121" s="48">
        <f>SUM(C122:C144)</f>
        <v>54459863533.529999</v>
      </c>
      <c r="D121" s="48">
        <f t="shared" ref="D121:F121" si="22">SUM(D122:D144)</f>
        <v>21839293260.18</v>
      </c>
      <c r="E121" s="13">
        <f t="shared" si="17"/>
        <v>0.40101630527836202</v>
      </c>
      <c r="F121" s="48">
        <f t="shared" si="22"/>
        <v>17080462923.149998</v>
      </c>
      <c r="G121" s="5">
        <f>F121/D121</f>
        <v>0.78209778675819752</v>
      </c>
    </row>
    <row r="122" spans="1:7" ht="90" customHeight="1" thickBot="1" x14ac:dyDescent="0.25">
      <c r="A122" s="10" t="s">
        <v>231</v>
      </c>
      <c r="B122" s="12" t="s">
        <v>232</v>
      </c>
      <c r="C122" s="49">
        <v>1689281421.21</v>
      </c>
      <c r="D122" s="49">
        <v>336153642.32999998</v>
      </c>
      <c r="E122" s="8">
        <f t="shared" si="17"/>
        <v>0.19899209102129328</v>
      </c>
      <c r="F122" s="49">
        <v>307663642.32999998</v>
      </c>
      <c r="G122" s="8">
        <f t="shared" ref="G122:G144" si="23">F122/D122</f>
        <v>0.91524708819893863</v>
      </c>
    </row>
    <row r="123" spans="1:7" ht="90" customHeight="1" thickBot="1" x14ac:dyDescent="0.25">
      <c r="A123" s="10" t="s">
        <v>233</v>
      </c>
      <c r="B123" s="11" t="s">
        <v>234</v>
      </c>
      <c r="C123" s="49">
        <v>293000000</v>
      </c>
      <c r="D123" s="49">
        <v>199700000</v>
      </c>
      <c r="E123" s="8">
        <f t="shared" si="17"/>
        <v>0.68156996587030716</v>
      </c>
      <c r="F123" s="49">
        <v>147765000</v>
      </c>
      <c r="G123" s="8">
        <f t="shared" si="23"/>
        <v>0.73993490235353032</v>
      </c>
    </row>
    <row r="124" spans="1:7" ht="90" customHeight="1" thickBot="1" x14ac:dyDescent="0.25">
      <c r="A124" s="10" t="s">
        <v>235</v>
      </c>
      <c r="B124" s="11" t="s">
        <v>236</v>
      </c>
      <c r="C124" s="49">
        <v>947714309</v>
      </c>
      <c r="D124" s="49">
        <v>493728600</v>
      </c>
      <c r="E124" s="8">
        <f t="shared" si="17"/>
        <v>0.52096775928282413</v>
      </c>
      <c r="F124" s="49">
        <v>325916861</v>
      </c>
      <c r="G124" s="8">
        <f t="shared" si="23"/>
        <v>0.66011339225639354</v>
      </c>
    </row>
    <row r="125" spans="1:7" ht="90" customHeight="1" thickBot="1" x14ac:dyDescent="0.25">
      <c r="A125" s="10" t="s">
        <v>237</v>
      </c>
      <c r="B125" s="11" t="s">
        <v>238</v>
      </c>
      <c r="C125" s="49">
        <v>96954000</v>
      </c>
      <c r="D125" s="49">
        <v>29620000</v>
      </c>
      <c r="E125" s="8">
        <f t="shared" si="17"/>
        <v>0.30550570373579222</v>
      </c>
      <c r="F125" s="49">
        <v>24138500</v>
      </c>
      <c r="G125" s="8">
        <f t="shared" si="23"/>
        <v>0.81493923024983117</v>
      </c>
    </row>
    <row r="126" spans="1:7" ht="90" customHeight="1" thickBot="1" x14ac:dyDescent="0.25">
      <c r="A126" s="10" t="s">
        <v>239</v>
      </c>
      <c r="B126" s="11" t="s">
        <v>240</v>
      </c>
      <c r="C126" s="49">
        <v>64636000</v>
      </c>
      <c r="D126" s="49">
        <v>37480000</v>
      </c>
      <c r="E126" s="8">
        <f t="shared" si="17"/>
        <v>0.57986261526084537</v>
      </c>
      <c r="F126" s="49">
        <v>30995000</v>
      </c>
      <c r="G126" s="8">
        <f t="shared" si="23"/>
        <v>0.82697438633938103</v>
      </c>
    </row>
    <row r="127" spans="1:7" ht="90" customHeight="1" thickBot="1" x14ac:dyDescent="0.25">
      <c r="A127" s="10" t="s">
        <v>241</v>
      </c>
      <c r="B127" s="11" t="s">
        <v>242</v>
      </c>
      <c r="C127" s="49">
        <v>91081005</v>
      </c>
      <c r="D127" s="49">
        <v>29680000</v>
      </c>
      <c r="E127" s="8">
        <f t="shared" si="17"/>
        <v>0.3258637736814608</v>
      </c>
      <c r="F127" s="49">
        <v>28030000</v>
      </c>
      <c r="G127" s="8">
        <f t="shared" si="23"/>
        <v>0.94440700808625333</v>
      </c>
    </row>
    <row r="128" spans="1:7" ht="90" customHeight="1" thickBot="1" x14ac:dyDescent="0.25">
      <c r="A128" s="10" t="s">
        <v>243</v>
      </c>
      <c r="B128" s="11" t="s">
        <v>244</v>
      </c>
      <c r="C128" s="49">
        <v>76000000</v>
      </c>
      <c r="D128" s="49">
        <v>53700000</v>
      </c>
      <c r="E128" s="8">
        <f t="shared" si="17"/>
        <v>0.70657894736842108</v>
      </c>
      <c r="F128" s="49">
        <v>34505000</v>
      </c>
      <c r="G128" s="8">
        <f t="shared" si="23"/>
        <v>0.64255121042830543</v>
      </c>
    </row>
    <row r="129" spans="1:7" ht="90" customHeight="1" thickBot="1" x14ac:dyDescent="0.25">
      <c r="A129" s="10" t="s">
        <v>245</v>
      </c>
      <c r="B129" s="11" t="s">
        <v>246</v>
      </c>
      <c r="C129" s="49">
        <v>200000000</v>
      </c>
      <c r="D129" s="49">
        <v>142620000</v>
      </c>
      <c r="E129" s="8">
        <f t="shared" si="17"/>
        <v>0.71309999999999996</v>
      </c>
      <c r="F129" s="49">
        <v>93360000</v>
      </c>
      <c r="G129" s="8">
        <f t="shared" si="23"/>
        <v>0.65460664703407656</v>
      </c>
    </row>
    <row r="130" spans="1:7" ht="90" customHeight="1" thickBot="1" x14ac:dyDescent="0.25">
      <c r="A130" s="10" t="s">
        <v>247</v>
      </c>
      <c r="B130" s="11" t="s">
        <v>248</v>
      </c>
      <c r="C130" s="49">
        <v>161000000</v>
      </c>
      <c r="D130" s="49">
        <v>70660000</v>
      </c>
      <c r="E130" s="8">
        <f t="shared" si="17"/>
        <v>0.43888198757763974</v>
      </c>
      <c r="F130" s="49">
        <v>41455000</v>
      </c>
      <c r="G130" s="8">
        <f t="shared" si="23"/>
        <v>0.58668270591565241</v>
      </c>
    </row>
    <row r="131" spans="1:7" ht="90" customHeight="1" thickBot="1" x14ac:dyDescent="0.25">
      <c r="A131" s="9" t="s">
        <v>249</v>
      </c>
      <c r="B131" s="7" t="s">
        <v>250</v>
      </c>
      <c r="C131" s="49">
        <v>153000000</v>
      </c>
      <c r="D131" s="49">
        <v>73760000</v>
      </c>
      <c r="E131" s="8">
        <f t="shared" si="17"/>
        <v>0.48209150326797384</v>
      </c>
      <c r="F131" s="49">
        <v>45650000</v>
      </c>
      <c r="G131" s="8">
        <f t="shared" si="23"/>
        <v>0.61889913232104121</v>
      </c>
    </row>
    <row r="132" spans="1:7" ht="90" customHeight="1" thickBot="1" x14ac:dyDescent="0.25">
      <c r="A132" s="9" t="s">
        <v>251</v>
      </c>
      <c r="B132" s="7" t="s">
        <v>252</v>
      </c>
      <c r="C132" s="49">
        <v>181000000</v>
      </c>
      <c r="D132" s="49">
        <v>119280000</v>
      </c>
      <c r="E132" s="8">
        <f t="shared" si="17"/>
        <v>0.65900552486187847</v>
      </c>
      <c r="F132" s="49">
        <v>75246000</v>
      </c>
      <c r="G132" s="8">
        <f t="shared" si="23"/>
        <v>0.63083501006036213</v>
      </c>
    </row>
    <row r="133" spans="1:7" ht="90" customHeight="1" thickBot="1" x14ac:dyDescent="0.25">
      <c r="A133" s="9" t="s">
        <v>253</v>
      </c>
      <c r="B133" s="7" t="s">
        <v>254</v>
      </c>
      <c r="C133" s="49">
        <v>153000000</v>
      </c>
      <c r="D133" s="49">
        <v>123660000</v>
      </c>
      <c r="E133" s="8">
        <f t="shared" si="17"/>
        <v>0.80823529411764705</v>
      </c>
      <c r="F133" s="49">
        <v>81445000</v>
      </c>
      <c r="G133" s="8">
        <f t="shared" si="23"/>
        <v>0.65862041080381695</v>
      </c>
    </row>
    <row r="134" spans="1:7" ht="90" customHeight="1" thickBot="1" x14ac:dyDescent="0.25">
      <c r="A134" s="10" t="s">
        <v>255</v>
      </c>
      <c r="B134" s="7" t="s">
        <v>256</v>
      </c>
      <c r="C134" s="49">
        <v>531707393</v>
      </c>
      <c r="D134" s="49">
        <v>239119643</v>
      </c>
      <c r="E134" s="8">
        <f t="shared" ref="E134:E165" si="24">D134/C134</f>
        <v>0.44972036527616988</v>
      </c>
      <c r="F134" s="49">
        <v>213424543</v>
      </c>
      <c r="G134" s="8">
        <f t="shared" si="23"/>
        <v>0.89254291417623099</v>
      </c>
    </row>
    <row r="135" spans="1:7" ht="90" customHeight="1" thickBot="1" x14ac:dyDescent="0.25">
      <c r="A135" s="9" t="s">
        <v>257</v>
      </c>
      <c r="B135" s="7" t="s">
        <v>258</v>
      </c>
      <c r="C135" s="49">
        <v>221605851</v>
      </c>
      <c r="D135" s="49">
        <v>113368636</v>
      </c>
      <c r="E135" s="8">
        <f t="shared" si="24"/>
        <v>0.51157781028083049</v>
      </c>
      <c r="F135" s="49">
        <v>40103636</v>
      </c>
      <c r="G135" s="8">
        <f t="shared" si="23"/>
        <v>0.35374542214656263</v>
      </c>
    </row>
    <row r="136" spans="1:7" ht="90" customHeight="1" thickBot="1" x14ac:dyDescent="0.25">
      <c r="A136" s="10" t="s">
        <v>259</v>
      </c>
      <c r="B136" s="7" t="s">
        <v>260</v>
      </c>
      <c r="C136" s="49">
        <v>1100000000</v>
      </c>
      <c r="D136" s="49">
        <v>560423614</v>
      </c>
      <c r="E136" s="8">
        <f t="shared" si="24"/>
        <v>0.50947601272727272</v>
      </c>
      <c r="F136" s="49">
        <v>115780000</v>
      </c>
      <c r="G136" s="8">
        <f t="shared" si="23"/>
        <v>0.20659372144158081</v>
      </c>
    </row>
    <row r="137" spans="1:7" ht="90" customHeight="1" thickBot="1" x14ac:dyDescent="0.25">
      <c r="A137" s="10" t="s">
        <v>261</v>
      </c>
      <c r="B137" s="7" t="s">
        <v>262</v>
      </c>
      <c r="C137" s="49">
        <v>20000000</v>
      </c>
      <c r="D137" s="49">
        <v>19906500</v>
      </c>
      <c r="E137" s="8">
        <f t="shared" si="24"/>
        <v>0.99532500000000002</v>
      </c>
      <c r="F137" s="49">
        <v>19906500</v>
      </c>
      <c r="G137" s="8">
        <f t="shared" si="23"/>
        <v>1</v>
      </c>
    </row>
    <row r="138" spans="1:7" ht="90" customHeight="1" thickBot="1" x14ac:dyDescent="0.25">
      <c r="A138" s="10" t="s">
        <v>263</v>
      </c>
      <c r="B138" s="7" t="s">
        <v>264</v>
      </c>
      <c r="C138" s="49">
        <v>84414100</v>
      </c>
      <c r="D138" s="49">
        <v>46160000</v>
      </c>
      <c r="E138" s="8">
        <f t="shared" si="24"/>
        <v>0.54682807729988236</v>
      </c>
      <c r="F138" s="49">
        <v>37505000</v>
      </c>
      <c r="G138" s="8">
        <f t="shared" si="23"/>
        <v>0.8125</v>
      </c>
    </row>
    <row r="139" spans="1:7" ht="90" customHeight="1" thickBot="1" x14ac:dyDescent="0.25">
      <c r="A139" s="10" t="s">
        <v>265</v>
      </c>
      <c r="B139" s="7" t="s">
        <v>266</v>
      </c>
      <c r="C139" s="49">
        <v>320000000</v>
      </c>
      <c r="D139" s="49">
        <v>219040000</v>
      </c>
      <c r="E139" s="8">
        <f t="shared" si="24"/>
        <v>0.6845</v>
      </c>
      <c r="F139" s="49">
        <v>178875000</v>
      </c>
      <c r="G139" s="8">
        <f t="shared" si="23"/>
        <v>0.81663166544923305</v>
      </c>
    </row>
    <row r="140" spans="1:7" ht="90" customHeight="1" thickBot="1" x14ac:dyDescent="0.25">
      <c r="A140" s="10" t="s">
        <v>267</v>
      </c>
      <c r="B140" s="11" t="s">
        <v>268</v>
      </c>
      <c r="C140" s="49">
        <v>321904376</v>
      </c>
      <c r="D140" s="49">
        <v>183324376</v>
      </c>
      <c r="E140" s="8">
        <f t="shared" si="24"/>
        <v>0.56949948390884875</v>
      </c>
      <c r="F140" s="49">
        <v>118254376</v>
      </c>
      <c r="G140" s="8">
        <f t="shared" si="23"/>
        <v>0.64505538532420803</v>
      </c>
    </row>
    <row r="141" spans="1:7" ht="90" customHeight="1" thickBot="1" x14ac:dyDescent="0.25">
      <c r="A141" s="10" t="s">
        <v>269</v>
      </c>
      <c r="B141" s="11" t="s">
        <v>270</v>
      </c>
      <c r="C141" s="49">
        <v>1760866325.49</v>
      </c>
      <c r="D141" s="49">
        <v>851755600</v>
      </c>
      <c r="E141" s="8">
        <f t="shared" si="24"/>
        <v>0.48371394674889939</v>
      </c>
      <c r="F141" s="49">
        <v>102496204</v>
      </c>
      <c r="G141" s="8">
        <f t="shared" si="23"/>
        <v>0.12033522761693613</v>
      </c>
    </row>
    <row r="142" spans="1:7" ht="90" customHeight="1" thickBot="1" x14ac:dyDescent="0.25">
      <c r="A142" s="9" t="s">
        <v>271</v>
      </c>
      <c r="B142" s="7" t="s">
        <v>272</v>
      </c>
      <c r="C142" s="49">
        <v>31351259122</v>
      </c>
      <c r="D142" s="49">
        <v>14942132660.849998</v>
      </c>
      <c r="E142" s="8">
        <f t="shared" si="24"/>
        <v>0.47660390935829156</v>
      </c>
      <c r="F142" s="49">
        <v>14942132660.819998</v>
      </c>
      <c r="G142" s="8">
        <f t="shared" si="23"/>
        <v>0.99999999999799216</v>
      </c>
    </row>
    <row r="143" spans="1:7" ht="90" customHeight="1" thickBot="1" x14ac:dyDescent="0.25">
      <c r="A143" s="9" t="s">
        <v>273</v>
      </c>
      <c r="B143" s="7" t="s">
        <v>274</v>
      </c>
      <c r="C143" s="49">
        <v>13633483743.709999</v>
      </c>
      <c r="D143" s="49">
        <v>2850009988</v>
      </c>
      <c r="E143" s="8">
        <f t="shared" si="24"/>
        <v>0.2090448810866036</v>
      </c>
      <c r="F143" s="49">
        <v>0</v>
      </c>
      <c r="G143" s="8">
        <v>0</v>
      </c>
    </row>
    <row r="144" spans="1:7" ht="90" customHeight="1" thickBot="1" x14ac:dyDescent="0.25">
      <c r="A144" s="10" t="s">
        <v>275</v>
      </c>
      <c r="B144" s="11" t="s">
        <v>276</v>
      </c>
      <c r="C144" s="49">
        <v>1007955887.12</v>
      </c>
      <c r="D144" s="49">
        <v>104010000</v>
      </c>
      <c r="E144" s="8">
        <f t="shared" si="24"/>
        <v>0.10318903964853506</v>
      </c>
      <c r="F144" s="49">
        <v>75815000</v>
      </c>
      <c r="G144" s="8">
        <f t="shared" si="23"/>
        <v>0.72892029612537257</v>
      </c>
    </row>
    <row r="145" spans="1:7" ht="20.100000000000001" customHeight="1" thickBot="1" x14ac:dyDescent="0.25">
      <c r="A145" s="26" t="s">
        <v>277</v>
      </c>
      <c r="B145" s="27"/>
      <c r="C145" s="48">
        <f>SUM(C146:C151)</f>
        <v>1196000000</v>
      </c>
      <c r="D145" s="48">
        <f t="shared" ref="D145:F145" si="25">SUM(D146:D151)</f>
        <v>309489167</v>
      </c>
      <c r="E145" s="13">
        <f t="shared" si="24"/>
        <v>0.25877020652173915</v>
      </c>
      <c r="F145" s="48">
        <f t="shared" si="25"/>
        <v>182443833</v>
      </c>
      <c r="G145" s="5">
        <f>F145/D145</f>
        <v>0.58949990000780872</v>
      </c>
    </row>
    <row r="146" spans="1:7" ht="90" customHeight="1" thickBot="1" x14ac:dyDescent="0.25">
      <c r="A146" s="9" t="s">
        <v>278</v>
      </c>
      <c r="B146" s="12" t="s">
        <v>279</v>
      </c>
      <c r="C146" s="49">
        <v>325460000</v>
      </c>
      <c r="D146" s="49">
        <v>29920000</v>
      </c>
      <c r="E146" s="8">
        <f t="shared" si="24"/>
        <v>9.1931420143796475E-2</v>
      </c>
      <c r="F146" s="49">
        <v>13200000</v>
      </c>
      <c r="G146" s="8">
        <f t="shared" ref="G146:G151" si="26">F146/D146</f>
        <v>0.44117647058823528</v>
      </c>
    </row>
    <row r="147" spans="1:7" ht="90" customHeight="1" thickBot="1" x14ac:dyDescent="0.25">
      <c r="A147" s="18" t="s">
        <v>280</v>
      </c>
      <c r="B147" s="7" t="s">
        <v>281</v>
      </c>
      <c r="C147" s="49">
        <v>348540000</v>
      </c>
      <c r="D147" s="49">
        <v>52835000</v>
      </c>
      <c r="E147" s="8">
        <f t="shared" si="24"/>
        <v>0.15158948757674873</v>
      </c>
      <c r="F147" s="49">
        <v>46160000</v>
      </c>
      <c r="G147" s="8">
        <f t="shared" si="26"/>
        <v>0.87366329137882082</v>
      </c>
    </row>
    <row r="148" spans="1:7" ht="90" customHeight="1" thickBot="1" x14ac:dyDescent="0.25">
      <c r="A148" s="14" t="s">
        <v>282</v>
      </c>
      <c r="B148" s="11" t="s">
        <v>283</v>
      </c>
      <c r="C148" s="49">
        <v>146000000</v>
      </c>
      <c r="D148" s="49">
        <v>78430334</v>
      </c>
      <c r="E148" s="8">
        <f t="shared" si="24"/>
        <v>0.53719406849315066</v>
      </c>
      <c r="F148" s="49">
        <v>41965000</v>
      </c>
      <c r="G148" s="8">
        <f t="shared" si="26"/>
        <v>0.5350608350080468</v>
      </c>
    </row>
    <row r="149" spans="1:7" ht="90" customHeight="1" thickBot="1" x14ac:dyDescent="0.25">
      <c r="A149" s="14" t="s">
        <v>284</v>
      </c>
      <c r="B149" s="7" t="s">
        <v>285</v>
      </c>
      <c r="C149" s="49">
        <v>60000000</v>
      </c>
      <c r="D149" s="49">
        <v>34523833</v>
      </c>
      <c r="E149" s="8">
        <f t="shared" si="24"/>
        <v>0.57539721666666666</v>
      </c>
      <c r="F149" s="49">
        <v>17213833</v>
      </c>
      <c r="G149" s="8">
        <f t="shared" si="26"/>
        <v>0.49860723749880265</v>
      </c>
    </row>
    <row r="150" spans="1:7" ht="90" customHeight="1" thickBot="1" x14ac:dyDescent="0.25">
      <c r="A150" s="14" t="s">
        <v>286</v>
      </c>
      <c r="B150" s="7" t="s">
        <v>287</v>
      </c>
      <c r="C150" s="49">
        <v>18000000</v>
      </c>
      <c r="D150" s="49">
        <v>0</v>
      </c>
      <c r="E150" s="8">
        <f t="shared" si="24"/>
        <v>0</v>
      </c>
      <c r="F150" s="49">
        <v>0</v>
      </c>
      <c r="G150" s="8">
        <v>0</v>
      </c>
    </row>
    <row r="151" spans="1:7" ht="90" customHeight="1" thickBot="1" x14ac:dyDescent="0.25">
      <c r="A151" s="14" t="s">
        <v>288</v>
      </c>
      <c r="B151" s="11" t="s">
        <v>289</v>
      </c>
      <c r="C151" s="49">
        <v>298000000</v>
      </c>
      <c r="D151" s="49">
        <v>113780000</v>
      </c>
      <c r="E151" s="8">
        <f t="shared" si="24"/>
        <v>0.38181208053691273</v>
      </c>
      <c r="F151" s="49">
        <v>63905000</v>
      </c>
      <c r="G151" s="8">
        <f t="shared" si="26"/>
        <v>0.56165406925645989</v>
      </c>
    </row>
    <row r="152" spans="1:7" s="20" customFormat="1" ht="20.100000000000001" customHeight="1" thickBot="1" x14ac:dyDescent="0.3">
      <c r="A152" s="30" t="s">
        <v>290</v>
      </c>
      <c r="B152" s="31"/>
      <c r="C152" s="50">
        <f>C145+C121+C92+C82+C78+C58+C52+C47+C34+C20+C17+C9+C4</f>
        <v>291418489407.71002</v>
      </c>
      <c r="D152" s="51">
        <f t="shared" ref="D152:F152" si="27">D145+D121+D92+D82+D78+D58+D52+D47+D34+D20+D17+D9+D4</f>
        <v>122052048989.84</v>
      </c>
      <c r="E152" s="19">
        <f t="shared" si="24"/>
        <v>0.41882053962294297</v>
      </c>
      <c r="F152" s="51">
        <f t="shared" si="27"/>
        <v>103494079564.14</v>
      </c>
      <c r="G152" s="19">
        <f>F152/D152</f>
        <v>0.84795036560799708</v>
      </c>
    </row>
    <row r="153" spans="1:7" ht="20.100000000000001" customHeight="1" thickBot="1" x14ac:dyDescent="0.25">
      <c r="A153" s="26" t="s">
        <v>291</v>
      </c>
      <c r="B153" s="27"/>
      <c r="C153" s="48">
        <f>SUM(C154:C156)</f>
        <v>13010854314.189999</v>
      </c>
      <c r="D153" s="48">
        <f t="shared" ref="D153:F153" si="28">SUM(D154:D156)</f>
        <v>2720684605.7800002</v>
      </c>
      <c r="E153" s="13">
        <f t="shared" si="24"/>
        <v>0.20910883636693603</v>
      </c>
      <c r="F153" s="48">
        <f t="shared" si="28"/>
        <v>1412745440.78</v>
      </c>
      <c r="G153" s="5">
        <f>F153/D153</f>
        <v>0.51926101165077021</v>
      </c>
    </row>
    <row r="154" spans="1:7" ht="90" customHeight="1" thickBot="1" x14ac:dyDescent="0.25">
      <c r="A154" s="21" t="s">
        <v>292</v>
      </c>
      <c r="B154" s="11" t="s">
        <v>293</v>
      </c>
      <c r="C154" s="49">
        <v>5232666192.1399994</v>
      </c>
      <c r="D154" s="49">
        <v>1351894166.7800002</v>
      </c>
      <c r="E154" s="8">
        <f t="shared" si="24"/>
        <v>0.25835666123909906</v>
      </c>
      <c r="F154" s="49">
        <v>842376000.77999997</v>
      </c>
      <c r="G154" s="8">
        <f t="shared" ref="G154:G155" si="29">F154/D154</f>
        <v>0.62310794844718309</v>
      </c>
    </row>
    <row r="155" spans="1:7" ht="90" customHeight="1" thickBot="1" x14ac:dyDescent="0.25">
      <c r="A155" s="21" t="s">
        <v>294</v>
      </c>
      <c r="B155" s="7" t="s">
        <v>295</v>
      </c>
      <c r="C155" s="49">
        <v>7651306047.4099998</v>
      </c>
      <c r="D155" s="49">
        <v>1338978773</v>
      </c>
      <c r="E155" s="8">
        <f t="shared" si="24"/>
        <v>0.1750000280609936</v>
      </c>
      <c r="F155" s="49">
        <v>570369440</v>
      </c>
      <c r="G155" s="8">
        <f t="shared" si="29"/>
        <v>0.42597347433826721</v>
      </c>
    </row>
    <row r="156" spans="1:7" ht="90" customHeight="1" thickBot="1" x14ac:dyDescent="0.25">
      <c r="A156" s="22" t="s">
        <v>296</v>
      </c>
      <c r="B156" s="7" t="s">
        <v>297</v>
      </c>
      <c r="C156" s="49">
        <v>126882074.64</v>
      </c>
      <c r="D156" s="49">
        <v>29811666</v>
      </c>
      <c r="E156" s="8">
        <f t="shared" si="24"/>
        <v>0.23495569476290523</v>
      </c>
      <c r="F156" s="49">
        <v>0</v>
      </c>
      <c r="G156" s="8">
        <v>0</v>
      </c>
    </row>
    <row r="157" spans="1:7" ht="20.100000000000001" customHeight="1" thickBot="1" x14ac:dyDescent="0.25">
      <c r="A157" s="26" t="s">
        <v>298</v>
      </c>
      <c r="B157" s="27"/>
      <c r="C157" s="48">
        <f>SUM(C158:C161)</f>
        <v>2024983199.03</v>
      </c>
      <c r="D157" s="48">
        <f t="shared" ref="D157:F157" si="30">SUM(D158:D161)</f>
        <v>532499975.55000007</v>
      </c>
      <c r="E157" s="13">
        <f t="shared" si="24"/>
        <v>0.26296513265150856</v>
      </c>
      <c r="F157" s="48">
        <f t="shared" si="30"/>
        <v>67633045.49000001</v>
      </c>
      <c r="G157" s="5">
        <v>0</v>
      </c>
    </row>
    <row r="158" spans="1:7" ht="90" customHeight="1" thickBot="1" x14ac:dyDescent="0.25">
      <c r="A158" s="14" t="s">
        <v>299</v>
      </c>
      <c r="B158" s="11" t="s">
        <v>300</v>
      </c>
      <c r="C158" s="49">
        <v>308302422.89999998</v>
      </c>
      <c r="D158" s="49">
        <v>61672654.649999999</v>
      </c>
      <c r="E158" s="8">
        <f t="shared" si="24"/>
        <v>0.20003947445461351</v>
      </c>
      <c r="F158" s="49">
        <v>3209423.5</v>
      </c>
      <c r="G158" s="8">
        <v>0</v>
      </c>
    </row>
    <row r="159" spans="1:7" ht="90" customHeight="1" thickBot="1" x14ac:dyDescent="0.25">
      <c r="A159" s="14" t="s">
        <v>301</v>
      </c>
      <c r="B159" s="11" t="s">
        <v>302</v>
      </c>
      <c r="C159" s="49">
        <v>308302422.89999998</v>
      </c>
      <c r="D159" s="49">
        <v>15000000</v>
      </c>
      <c r="E159" s="8">
        <f t="shared" si="24"/>
        <v>4.8653526167276841E-2</v>
      </c>
      <c r="F159" s="49">
        <v>3209423.5</v>
      </c>
      <c r="G159" s="8">
        <v>0</v>
      </c>
    </row>
    <row r="160" spans="1:7" ht="90" customHeight="1" thickBot="1" x14ac:dyDescent="0.25">
      <c r="A160" s="14" t="s">
        <v>303</v>
      </c>
      <c r="B160" s="11" t="s">
        <v>304</v>
      </c>
      <c r="C160" s="49">
        <v>199461691.20000002</v>
      </c>
      <c r="D160" s="49">
        <v>64627020</v>
      </c>
      <c r="E160" s="8">
        <f t="shared" si="24"/>
        <v>0.32400717958015585</v>
      </c>
      <c r="F160" s="49">
        <v>18473750.899999999</v>
      </c>
      <c r="G160" s="8">
        <v>0</v>
      </c>
    </row>
    <row r="161" spans="1:7" ht="90" customHeight="1" thickBot="1" x14ac:dyDescent="0.25">
      <c r="A161" s="14" t="s">
        <v>305</v>
      </c>
      <c r="B161" s="11" t="s">
        <v>306</v>
      </c>
      <c r="C161" s="49">
        <v>1208916662.03</v>
      </c>
      <c r="D161" s="49">
        <v>391200300.90000004</v>
      </c>
      <c r="E161" s="8">
        <f t="shared" si="24"/>
        <v>0.32359575575962418</v>
      </c>
      <c r="F161" s="49">
        <v>42740447.590000004</v>
      </c>
      <c r="G161" s="8">
        <v>0</v>
      </c>
    </row>
    <row r="162" spans="1:7" ht="20.100000000000001" customHeight="1" thickBot="1" x14ac:dyDescent="0.25">
      <c r="A162" s="28" t="s">
        <v>307</v>
      </c>
      <c r="B162" s="29"/>
      <c r="C162" s="48">
        <f>SUM(C163)</f>
        <v>110210000</v>
      </c>
      <c r="D162" s="48">
        <f t="shared" ref="D162:F162" si="31">SUM(D163)</f>
        <v>39360000</v>
      </c>
      <c r="E162" s="13">
        <f t="shared" si="24"/>
        <v>0.35713637600943654</v>
      </c>
      <c r="F162" s="48">
        <f t="shared" si="31"/>
        <v>24710000</v>
      </c>
      <c r="G162" s="5">
        <f>F162/D162</f>
        <v>0.62779471544715448</v>
      </c>
    </row>
    <row r="163" spans="1:7" ht="90" customHeight="1" thickBot="1" x14ac:dyDescent="0.25">
      <c r="A163" s="23" t="s">
        <v>308</v>
      </c>
      <c r="B163" s="24" t="s">
        <v>309</v>
      </c>
      <c r="C163" s="52">
        <v>110210000</v>
      </c>
      <c r="D163" s="52">
        <v>39360000</v>
      </c>
      <c r="E163" s="8">
        <f t="shared" si="24"/>
        <v>0.35713637600943654</v>
      </c>
      <c r="F163" s="52">
        <v>24710000</v>
      </c>
      <c r="G163" s="8">
        <f>F163/D163</f>
        <v>0.62779471544715448</v>
      </c>
    </row>
    <row r="164" spans="1:7" s="20" customFormat="1" ht="20.100000000000001" customHeight="1" thickBot="1" x14ac:dyDescent="0.3">
      <c r="A164" s="30" t="s">
        <v>310</v>
      </c>
      <c r="B164" s="31"/>
      <c r="C164" s="50">
        <f>C162+C157+C153</f>
        <v>15146047513.219999</v>
      </c>
      <c r="D164" s="51">
        <f t="shared" ref="D164:F164" si="32">D162+D157+D153</f>
        <v>3292544581.3300004</v>
      </c>
      <c r="E164" s="19">
        <f t="shared" si="24"/>
        <v>0.21738638931748711</v>
      </c>
      <c r="F164" s="51">
        <f t="shared" si="32"/>
        <v>1505088486.27</v>
      </c>
      <c r="G164" s="19">
        <f>F164/D164</f>
        <v>0.45712015406091477</v>
      </c>
    </row>
    <row r="165" spans="1:7" s="20" customFormat="1" ht="20.100000000000001" customHeight="1" thickBot="1" x14ac:dyDescent="0.3">
      <c r="A165" s="32" t="s">
        <v>311</v>
      </c>
      <c r="B165" s="33"/>
      <c r="C165" s="53">
        <f>C164+C152</f>
        <v>306564536920.92999</v>
      </c>
      <c r="D165" s="54">
        <f t="shared" ref="D165:F165" si="33">D164+D152</f>
        <v>125344593571.17</v>
      </c>
      <c r="E165" s="25">
        <f t="shared" si="24"/>
        <v>0.40886853655711403</v>
      </c>
      <c r="F165" s="54">
        <f t="shared" si="33"/>
        <v>104999168050.41</v>
      </c>
      <c r="G165" s="25">
        <f>F165/D165</f>
        <v>0.83768406006910889</v>
      </c>
    </row>
    <row r="168" spans="1:7" x14ac:dyDescent="0.2">
      <c r="D168" s="20"/>
      <c r="E168" s="20"/>
      <c r="F168" s="20"/>
    </row>
  </sheetData>
  <sheetProtection algorithmName="SHA-512" hashValue="Wt55Hranxaw67FNDofNFfC57Yfr+Z+0mdCwWiI5QyRtTLQZllrwKf/zAKopvcLLhjQrlHHnYub30NiP1bhpaOg==" saltValue="VyoPxmHBKNIvUNXPhL7Ypw==" spinCount="100000" sheet="1" objects="1" scenarios="1"/>
  <mergeCells count="23">
    <mergeCell ref="A9:B9"/>
    <mergeCell ref="A1:G1"/>
    <mergeCell ref="A2:A3"/>
    <mergeCell ref="B2:B3"/>
    <mergeCell ref="C2:G2"/>
    <mergeCell ref="A4:B4"/>
    <mergeCell ref="A152:B152"/>
    <mergeCell ref="A17:B17"/>
    <mergeCell ref="A20:B20"/>
    <mergeCell ref="A34:B34"/>
    <mergeCell ref="A47:B47"/>
    <mergeCell ref="A52:B52"/>
    <mergeCell ref="A58:B58"/>
    <mergeCell ref="A78:B78"/>
    <mergeCell ref="A82:B82"/>
    <mergeCell ref="A92:B92"/>
    <mergeCell ref="A121:B121"/>
    <mergeCell ref="A145:B145"/>
    <mergeCell ref="A153:B153"/>
    <mergeCell ref="A157:B157"/>
    <mergeCell ref="A162:B162"/>
    <mergeCell ref="A164:B164"/>
    <mergeCell ref="A165:B1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2021-08-27T19:38:10Z</dcterms:created>
  <dcterms:modified xsi:type="dcterms:W3CDTF">2021-08-27T19:52:58Z</dcterms:modified>
</cp:coreProperties>
</file>