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userName="NataliaGG" reservationPassword="ED8D"/>
  <workbookPr/>
  <mc:AlternateContent xmlns:mc="http://schemas.openxmlformats.org/markup-compatibility/2006">
    <mc:Choice Requires="x15">
      <x15ac:absPath xmlns:x15ac="http://schemas.microsoft.com/office/spreadsheetml/2010/11/ac" url="D:\pato\"/>
    </mc:Choice>
  </mc:AlternateContent>
  <bookViews>
    <workbookView xWindow="0" yWindow="0" windowWidth="20490" windowHeight="7755" firstSheet="10" activeTab="9"/>
  </bookViews>
  <sheets>
    <sheet name="EDUCACION" sheetId="4" r:id="rId1"/>
    <sheet name="CULTURA" sheetId="9" r:id="rId2"/>
    <sheet name="INTERIOR" sheetId="12" r:id="rId3"/>
    <sheet name="FAMILIA " sheetId="10" r:id="rId4"/>
    <sheet name="PLANEACION" sheetId="6" r:id="rId5"/>
    <sheet name="INFRAESTRUCTURA" sheetId="11" r:id="rId6"/>
    <sheet name="AGRICULTURA" sheetId="2" r:id="rId7"/>
    <sheet name="TURISMO" sheetId="8" r:id="rId8"/>
    <sheet name="PRIVADA" sheetId="7" r:id="rId9"/>
    <sheet name="ADMINISTRATIVA" sheetId="3" r:id="rId10"/>
    <sheet name="HACIENDA" sheetId="5" r:id="rId11"/>
    <sheet name="JURIDICA" sheetId="15" r:id="rId12"/>
    <sheet name="REPRES. JUDICIAL" sheetId="14" r:id="rId13"/>
    <sheet name="SALUD" sheetId="13" r:id="rId14"/>
    <sheet name="PROMOTORA" sheetId="16" r:id="rId15"/>
    <sheet name="INDEPORTES" sheetId="17" r:id="rId16"/>
  </sheets>
  <definedNames>
    <definedName name="__xlnm.Print_Area_1">"'DESPLAZADOS I'!$A$2:$E$27"</definedName>
  </definedNames>
  <calcPr calcId="152511"/>
</workbook>
</file>

<file path=xl/calcChain.xml><?xml version="1.0" encoding="utf-8"?>
<calcChain xmlns="http://schemas.openxmlformats.org/spreadsheetml/2006/main">
  <c r="F63" i="13" l="1"/>
  <c r="F34" i="2" l="1"/>
  <c r="D36" i="12"/>
  <c r="D34" i="8"/>
  <c r="D31" i="8"/>
  <c r="D13" i="8"/>
  <c r="F38" i="12"/>
  <c r="C15" i="17" l="1"/>
  <c r="C13" i="17"/>
  <c r="C11" i="17"/>
  <c r="C9" i="17"/>
  <c r="C7" i="17"/>
  <c r="C5" i="17"/>
  <c r="C5" i="16"/>
  <c r="D60" i="13"/>
  <c r="D58" i="13"/>
  <c r="D52" i="13"/>
  <c r="D54" i="13"/>
  <c r="D50" i="13"/>
  <c r="D48" i="13"/>
  <c r="D45" i="13"/>
  <c r="D42" i="13"/>
  <c r="D40" i="13"/>
  <c r="D38" i="13"/>
  <c r="D36" i="13"/>
  <c r="D33" i="13"/>
  <c r="D31" i="13"/>
  <c r="D28" i="13"/>
  <c r="D25" i="13"/>
  <c r="D23" i="13"/>
  <c r="D21" i="13"/>
  <c r="D19" i="13"/>
  <c r="D15" i="13"/>
  <c r="D13" i="13"/>
  <c r="D10" i="13"/>
  <c r="D7" i="13"/>
  <c r="D5" i="13"/>
  <c r="D5" i="5"/>
  <c r="D5" i="14"/>
  <c r="D5" i="15"/>
  <c r="D11" i="3"/>
  <c r="D8" i="3"/>
  <c r="D5" i="3"/>
  <c r="D9" i="7"/>
  <c r="D5" i="7"/>
  <c r="D44" i="8"/>
  <c r="D41" i="8"/>
  <c r="D39" i="8"/>
  <c r="D37" i="8"/>
  <c r="F36" i="8"/>
  <c r="D29" i="8"/>
  <c r="D25" i="8"/>
  <c r="D22" i="8"/>
  <c r="D19" i="8"/>
  <c r="D17" i="8"/>
  <c r="D15" i="8"/>
  <c r="D9" i="8"/>
  <c r="D5" i="8"/>
  <c r="D33" i="2"/>
  <c r="D31" i="2"/>
  <c r="D29" i="2"/>
  <c r="D27" i="2"/>
  <c r="D25" i="2"/>
  <c r="D23" i="2"/>
  <c r="D21" i="2"/>
  <c r="D19" i="2"/>
  <c r="D17" i="2"/>
  <c r="D15" i="2"/>
  <c r="D13" i="2"/>
  <c r="D11" i="2"/>
  <c r="D9" i="2"/>
  <c r="D7" i="2"/>
  <c r="D5" i="2"/>
  <c r="D31" i="11"/>
  <c r="D27" i="11"/>
  <c r="D22" i="11"/>
  <c r="D17" i="11"/>
  <c r="D13" i="11"/>
  <c r="D5" i="11"/>
  <c r="D33" i="6"/>
  <c r="D31" i="6"/>
  <c r="D28" i="6"/>
  <c r="D25" i="6"/>
  <c r="D22" i="6"/>
  <c r="D20" i="6"/>
  <c r="D16" i="6"/>
  <c r="D14" i="6"/>
  <c r="D12" i="6"/>
  <c r="D8" i="6"/>
  <c r="D5" i="6"/>
  <c r="D92" i="10"/>
  <c r="D88" i="10"/>
  <c r="D82" i="10"/>
  <c r="D78" i="10"/>
  <c r="D74" i="10"/>
  <c r="D71" i="10"/>
  <c r="D68" i="10"/>
  <c r="D63" i="10"/>
  <c r="D59" i="10"/>
  <c r="D55" i="10"/>
  <c r="D52" i="10"/>
  <c r="D48" i="10"/>
  <c r="D43" i="10"/>
  <c r="D39" i="10"/>
  <c r="D34" i="10"/>
  <c r="D28" i="10"/>
  <c r="D24" i="10"/>
  <c r="D20" i="10"/>
  <c r="D17" i="10"/>
  <c r="D13" i="10"/>
  <c r="D9" i="10"/>
  <c r="D5" i="10"/>
  <c r="D39" i="12"/>
  <c r="D31" i="12"/>
  <c r="D29" i="12"/>
  <c r="D24" i="12"/>
  <c r="D20" i="12"/>
  <c r="D15" i="12"/>
  <c r="D10" i="12"/>
  <c r="D5" i="12"/>
  <c r="D25" i="9"/>
  <c r="D20" i="9"/>
  <c r="D18" i="9"/>
  <c r="D14" i="9"/>
  <c r="D11" i="9"/>
  <c r="D9" i="9"/>
  <c r="D5" i="9"/>
  <c r="D26" i="4"/>
  <c r="D24" i="4"/>
  <c r="D22" i="4"/>
  <c r="D20" i="4"/>
  <c r="D18" i="4"/>
  <c r="D16" i="4"/>
  <c r="D13" i="4"/>
  <c r="D11" i="4"/>
  <c r="D9" i="4"/>
  <c r="D7" i="4"/>
  <c r="D5" i="4"/>
  <c r="E10" i="16"/>
  <c r="F7" i="15"/>
  <c r="F20" i="13"/>
  <c r="F61" i="13"/>
  <c r="E16" i="17" l="1"/>
  <c r="E14" i="17"/>
  <c r="E12" i="17"/>
  <c r="E10" i="17"/>
  <c r="E8" i="17"/>
  <c r="E6" i="17"/>
  <c r="F38" i="11"/>
  <c r="F35" i="6"/>
  <c r="F32" i="6"/>
  <c r="F9" i="13"/>
  <c r="F12" i="13"/>
  <c r="F14" i="13"/>
  <c r="F18" i="13"/>
  <c r="F22" i="13"/>
  <c r="F24" i="13"/>
  <c r="F27" i="13"/>
  <c r="F30" i="13"/>
  <c r="F32" i="13"/>
  <c r="F35" i="13"/>
  <c r="F37" i="13"/>
  <c r="F39" i="13"/>
  <c r="F41" i="13"/>
  <c r="F44" i="13"/>
  <c r="F49" i="13"/>
  <c r="F51" i="13"/>
  <c r="F53" i="13"/>
  <c r="F55" i="13"/>
  <c r="F57" i="13"/>
  <c r="F59" i="13"/>
  <c r="F11" i="7"/>
  <c r="F6" i="2"/>
  <c r="F10" i="2"/>
  <c r="F12" i="2"/>
  <c r="F14" i="2"/>
  <c r="F16" i="2"/>
  <c r="F18" i="2"/>
  <c r="F20" i="2"/>
  <c r="F22" i="2"/>
  <c r="F24" i="2"/>
  <c r="F26" i="2"/>
  <c r="F28" i="2"/>
  <c r="F30" i="2"/>
  <c r="F32" i="2"/>
  <c r="F30" i="6"/>
  <c r="F27" i="6"/>
  <c r="F24" i="6"/>
  <c r="F19" i="6"/>
  <c r="F15" i="6"/>
  <c r="F13" i="6"/>
  <c r="F7" i="6"/>
  <c r="F94" i="10"/>
  <c r="F91" i="10"/>
  <c r="F87" i="10"/>
  <c r="F81" i="10"/>
  <c r="F77" i="10"/>
  <c r="F73" i="10"/>
  <c r="F70" i="10"/>
  <c r="F67" i="10"/>
  <c r="F62" i="10"/>
  <c r="F58" i="10"/>
  <c r="F54" i="10"/>
  <c r="F51" i="10"/>
  <c r="F47" i="10"/>
  <c r="F42" i="10"/>
  <c r="F38" i="10"/>
  <c r="F33" i="10"/>
  <c r="F27" i="10"/>
  <c r="F23" i="10"/>
  <c r="F19" i="10"/>
  <c r="F16" i="10"/>
  <c r="F12" i="10"/>
  <c r="F8" i="10"/>
  <c r="F42" i="12"/>
  <c r="F35" i="12"/>
  <c r="F30" i="12"/>
  <c r="F28" i="12"/>
  <c r="F23" i="12"/>
  <c r="F19" i="12"/>
  <c r="F14" i="12"/>
  <c r="F9" i="12"/>
  <c r="F27" i="9"/>
  <c r="F24" i="9"/>
  <c r="F19" i="9"/>
  <c r="F17" i="9"/>
  <c r="F13" i="9"/>
  <c r="F10" i="9"/>
  <c r="F8" i="9"/>
  <c r="F27" i="4"/>
  <c r="F25" i="4"/>
  <c r="F23" i="4"/>
  <c r="F19" i="4"/>
  <c r="F17" i="4"/>
  <c r="F95" i="10" l="1"/>
  <c r="F28" i="9"/>
  <c r="F43" i="12"/>
  <c r="E17" i="17"/>
  <c r="F10" i="5" l="1"/>
  <c r="F12" i="11"/>
  <c r="F15" i="4" l="1"/>
  <c r="F12" i="4"/>
  <c r="F10" i="4"/>
  <c r="F8" i="4"/>
  <c r="F6" i="4"/>
  <c r="E11" i="16" l="1"/>
  <c r="F21" i="4" l="1"/>
  <c r="F6" i="13" l="1"/>
  <c r="F62" i="13" s="1"/>
  <c r="F65" i="13" s="1"/>
  <c r="F47" i="13"/>
  <c r="F6" i="14" l="1"/>
  <c r="F30" i="11"/>
  <c r="F26" i="11"/>
  <c r="F21" i="11"/>
  <c r="F16" i="11"/>
  <c r="F47" i="8"/>
  <c r="F43" i="8"/>
  <c r="F40" i="8"/>
  <c r="F38" i="8"/>
  <c r="F33" i="8"/>
  <c r="F30" i="8"/>
  <c r="F28" i="8"/>
  <c r="F24" i="8"/>
  <c r="F21" i="8"/>
  <c r="F18" i="8"/>
  <c r="F16" i="8"/>
  <c r="F14" i="8"/>
  <c r="F12" i="8"/>
  <c r="F8" i="8"/>
  <c r="F39" i="11" l="1"/>
  <c r="F48" i="8"/>
  <c r="F8" i="7"/>
  <c r="F12" i="7" s="1"/>
  <c r="F21" i="6" l="1"/>
  <c r="F11" i="6"/>
  <c r="F36" i="6" l="1"/>
  <c r="F28" i="4"/>
  <c r="F12" i="3" l="1"/>
  <c r="F10" i="3"/>
  <c r="F7" i="3"/>
  <c r="F13" i="3" l="1"/>
  <c r="F8" i="2"/>
  <c r="F35" i="2" s="1"/>
  <c r="E20" i="17" l="1"/>
  <c r="E22" i="17" s="1"/>
</calcChain>
</file>

<file path=xl/comments1.xml><?xml version="1.0" encoding="utf-8"?>
<comments xmlns="http://schemas.openxmlformats.org/spreadsheetml/2006/main">
  <authors>
    <author>COOTRACIR</author>
  </authors>
  <commentList>
    <comment ref="B14" authorId="0" shapeId="0">
      <text>
        <r>
          <rPr>
            <sz val="8"/>
            <color indexed="81"/>
            <rFont val="Tahoma"/>
            <family val="2"/>
          </rPr>
          <t>10% de la Estampilla Pro Cultura para Bibliotecas.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<sst xmlns="http://schemas.openxmlformats.org/spreadsheetml/2006/main" count="815" uniqueCount="268">
  <si>
    <t>Nº PROYECTO</t>
  </si>
  <si>
    <t>PROYECTO</t>
  </si>
  <si>
    <t>SUBTOTAL</t>
  </si>
  <si>
    <t xml:space="preserve">FORTALECIMIENTO DE LA  PLANEACION TERRITORIAL  DEL DESARROLLO  RURAL  EN EL DEPARTAMENTO DEL QUINDIO                         </t>
  </si>
  <si>
    <t>Componente Técnico</t>
  </si>
  <si>
    <t xml:space="preserve">Adquisición de Bienes y Servicios </t>
  </si>
  <si>
    <t xml:space="preserve">SUBTOTAL </t>
  </si>
  <si>
    <t xml:space="preserve">MEJORAMIENTO DE LA COMPETITIVIDAD RURAL EN EL DEPARTAMENTO DEL QUINDIO                      </t>
  </si>
  <si>
    <t xml:space="preserve">MEJORAMIENTO DE LA PRODUCCIÓN AGROPECUARIA SOSTENIBLE EN EL DEPARTAMENTO DEL QUINDIO </t>
  </si>
  <si>
    <t>Adquisición de bienes y servicios</t>
  </si>
  <si>
    <t>Componente tecnico</t>
  </si>
  <si>
    <t xml:space="preserve">FORTALECIMIENTO A PROGRAMAS DE SEGURIDAD ALIMENTARIA EN EL DEPARTAMENTO DEL QUINDIO </t>
  </si>
  <si>
    <t xml:space="preserve">Componente Tecnico </t>
  </si>
  <si>
    <t xml:space="preserve">MEJORAMIENTO DE LA COMPETITIVDAD DE LA ACTIVIDAD CAFETERA </t>
  </si>
  <si>
    <t>Componente Tecnico</t>
  </si>
  <si>
    <t xml:space="preserve">FORTALECIMIENTO A LA SOSTENIBILIDAD PRODUCTIVA Y AMBIENTAL DEL PAISAJE CULTURAL CAFETERO EN EL DEPARTAMENTO DEL QUINDIO </t>
  </si>
  <si>
    <t>Componente Ambiental</t>
  </si>
  <si>
    <t xml:space="preserve">APLICACIÓN DE MECANISMOS DE GESTIÓN DEL RECURSO HIDRICO EN EL DEPARTAMENTO DEL QUINDIO </t>
  </si>
  <si>
    <t xml:space="preserve">APLICACIÓN DE MECANISMOS DE PROTECCIÓN AMBIENTAL EN EL DEPARTAMENTO DEL QUINDIO </t>
  </si>
  <si>
    <t>Componente ambiental</t>
  </si>
  <si>
    <t xml:space="preserve">PROTECCIÓN DE ÁREAS EN CONSERVACIÓN EN EL DEPARTAMENTO DEL QUINDIO </t>
  </si>
  <si>
    <t xml:space="preserve">IMPLEMENTACIÓN DE LOS PROCESOS DE EDUCACIÓN AMBIENTAL EN EL DEPARTAMENTO DEL QUINDIO </t>
  </si>
  <si>
    <t xml:space="preserve">APOYO AL SECTOR EDUCATIVO PARA LA IMPLEMENTACIÓN DEL COMPONENTE AMBIENTAL EN LOS PEI EN EL DEPARTAMENTO DEL QUINDIO </t>
  </si>
  <si>
    <t xml:space="preserve">DISEÑO DE BUENAS PRACTICAS AMBIENTALES </t>
  </si>
  <si>
    <t xml:space="preserve">APOYO A ACUERDOS DE PRODUCCIÓN LIMPIA Y SOSTENIBLE EN EL SECTOR PRODUCTIVO DEL DEPARTAMENTO DEL QUINDIO </t>
  </si>
  <si>
    <t xml:space="preserve">IMPLEMENTACIÓN DE LA VALORACIÓN DE IMPACTOS AMBIENTALES EN LOS SECTORES PRODUCTIVOS EN LOS POT´S MUNICIPALES DEL QUINDIO </t>
  </si>
  <si>
    <t>APOYO AL MANEJO Y GESTIÓN SUSTENTABLE DEL PAISAJE  DEPARTAMENTO DEL QUINDÍO</t>
  </si>
  <si>
    <t xml:space="preserve">Componente Ambiental: </t>
  </si>
  <si>
    <t>TOTAL</t>
  </si>
  <si>
    <t>Estudios</t>
  </si>
  <si>
    <t>Campañas, Publicidad y Promoción</t>
  </si>
  <si>
    <t>Apoyo Institucional</t>
  </si>
  <si>
    <t>Desarrollo Institucional</t>
  </si>
  <si>
    <t>APOYO A LA SOSTENIBILIDAD DE LAS TECNOLOGÍAS DE LA INFORMACIÓN Y COMUNICACIÓN DE LA GOBERNACIÓN DEL QUINDÍO.</t>
  </si>
  <si>
    <t>ACTUALIZACIÓN DE INVENTARIOS DE BIENES DEVOLUTIVOS DEL ENTE DEPARTAMENTAL DEL QUINDÍO.</t>
  </si>
  <si>
    <t>FORTALECIMIENTO DE LA ATENCIÓN INTEGRAL EN EL MARCO DE LA EDUCACIÓN INICIAL PARA MI MUNDO MIS JUEGOS Y MIS LETRAS EN EL DEPARTAMENTO, QUINDÍO</t>
  </si>
  <si>
    <t xml:space="preserve">Desarrollo social </t>
  </si>
  <si>
    <t xml:space="preserve">Adquisición de bienes y servicios </t>
  </si>
  <si>
    <t>FORTALECIMIENTO DE LA CIUDADANÍA EN TODOS LOS NIVELES Y CICLOS DEL SISTEMA EDUCATIVO EN LAS INSTITUCIONES DEL DEPARTAMENTO DEL QUINDÍO</t>
  </si>
  <si>
    <t>Apoyo institucional</t>
  </si>
  <si>
    <t>APLICACIÓN DE ESTRATEGIAS DE ACCESO AL SISTEMA EDUCATIVO EN TODOS LOS NIVELES EN EL DEPARTAMENTO DEL QUINDÍO</t>
  </si>
  <si>
    <t>FORTALECIMIENTO DE ESTRATEGIAS DE PERMANENCIA EN EL SISTEMA EDUCATIVO EN EL  DEPARTAMENTO DEL  QUINDÍO</t>
  </si>
  <si>
    <t>FORTALECIMIENTO DE LAS ESTRATEGIAS DE ACCESO PARA GARANTIZAR EL AUMENTO DE ESTUDIANTES QUE INGRESAN A LA EDUCACIÓN TÉCNICA Y SUPERIOR EN EL DEPARTAMENTO DEL QUINDÍO.</t>
  </si>
  <si>
    <t>Desarrollo social  (estimulos para el acceso a la educación superior)</t>
  </si>
  <si>
    <t>FORTALECIMIENTO DEL DESARROLLO DE COMPETENCIAS DE LENGUA EXTRANJERA EN LAS INSTITUCIONES EDUCATIVAS EN EL DEPARTAMENTO DE QUINDÍO</t>
  </si>
  <si>
    <t>FORTALECIMIENTO DE LAS ESTRATEGIAS PARA LA PRODUCTIVIDAD DESDE EL NIVEL DE MEDIA DE LAS INSTITUCIONES EDUCATIVAS DEL DEPARTAMENTO DEL QUINDÍO</t>
  </si>
  <si>
    <t>FORTALECIMIENTO DE LA TRANSPARENCIA Y EFICIENCIA DE LA GESTIÓN DE LA SECRETARIA DE EDUCACIÓN EN EL DEPARTAMENTO DEL QUINDO</t>
  </si>
  <si>
    <t xml:space="preserve">Apoyo Institucional (Servicios Profesionales y Técnicos) </t>
  </si>
  <si>
    <t>VALOR ASIGNADO 
POAI 2015</t>
  </si>
  <si>
    <t>MEJORAMIENTO DE LA SOSTENIBILIDAD DE LOS PROCESOS DE FISCALIZACIÓN LIQUIDACIÓN CONTROL Y COBRANZA DE LOS TRIBUTOS EN EL DEPARTAMENTO DEL QUINDÍO.</t>
  </si>
  <si>
    <t>Campañas de Publicidad y promoción</t>
  </si>
  <si>
    <t>Componente Institucional</t>
  </si>
  <si>
    <t>Adquisición Bienes y Servicios</t>
  </si>
  <si>
    <t xml:space="preserve">Acciones de Inspección control y vigilancia. </t>
  </si>
  <si>
    <t>2014630000055</t>
  </si>
  <si>
    <t>GESTIÓN PARA EL DESARROLLO TERRITORIAL DEL DEPARTAMENTO DEL QUINDÍO</t>
  </si>
  <si>
    <t>Adquisición de Bienes y Servicios</t>
  </si>
  <si>
    <t>FORTALECIMIENTO  AL OBSERVATORIO ECONÓMICO Y SOCIAL EN EL DEPARTAMENTO DEL QUINDÍO</t>
  </si>
  <si>
    <t xml:space="preserve">Apoyo Institucional </t>
  </si>
  <si>
    <t>Modernizaciones y Actualizaciones</t>
  </si>
  <si>
    <t>MEJORAMIENTO AL SISTEMA DE GESTIÓN DE CALIDAD EN LA GOBERNACIÓN DEL QUINDÍO.</t>
  </si>
  <si>
    <t>IMPLEMENTACIÓN CASA DELEGADA COMO ENLACE PARA EL DEPARTAMENTO DEL QUINDÍO</t>
  </si>
  <si>
    <t>FORTALECIMIENTO A LOS SISTEMAS DE INFORMACIÓN GEOGRÁFICA DEL DEPARTAMENTO DE QUINDÍO.</t>
  </si>
  <si>
    <t>Gestión</t>
  </si>
  <si>
    <t>MEJORAMIENTO DEL ÍNDICE DE CALIDAD DE VIDA A LA POBLACIÓN MÁS VULNERABLE EN EL SISTEMA DE INFORMACIÓN (SISBEN) EN EL DEPARTAMENTO DEL QUINDÍO</t>
  </si>
  <si>
    <t>IMPLEMENTACIÓN SISTEMA DE COOPERACIÓN INTERNACIONAL Y GESTIÓN DE PROYECTOS QUINDÍO.</t>
  </si>
  <si>
    <t>ASISTENCIA A LOS ENTES TERRITORIALES PARA UN MEJOR DESEMPEÑO EN LA INVERSIÓN PUBLICA EN EL DEPARTAMENTO DEL QUINDÍO</t>
  </si>
  <si>
    <t>FORTALECIMIENTO DE LA CAPACIDAD DE FORMULACIÓN Y GESTIÓN DE PROYECTOS EN EL DEPARTAMENTO DEL QUINDÍO.</t>
  </si>
  <si>
    <t>ASISTENCIA AL CONSEJO TERRITORIAL DE PLANEACIÓN DEL DEPARTAMENTO DEL QUINDÍO</t>
  </si>
  <si>
    <t>DIVULGACION DE ESTRATEGIAS PARA GARANTIZAR EL CONOCIMIENTO Y PARTICIPACION DE LA COMUNIDAD EN LOS PROGRAMAS, PROYECTOS, SERVICIOS Y PRODUCTOS EN EL DEPARTAMENTO DEL QUINDIO</t>
  </si>
  <si>
    <t>Diseño e implementación de estrategias, planes, programas y políticas.</t>
  </si>
  <si>
    <t>Campañas publicidad y promoción.</t>
  </si>
  <si>
    <t xml:space="preserve">Adquisiciòn de Bienes y Servicios. </t>
  </si>
  <si>
    <t>IMPLEMENTACION DE UN PROGRAMA DE GESTION DE RECURSOS DE FUENTES PUBLICAS, PRIVADAS, NACIONALES O INTERNACIONALES, AUNANDO ESFUERZOS INSTALES, PARA EL DESARROLLO DE PROGRAMAS, PROYECTOS O ACTIVIDADES QUE PROPENDAN AL DESARROLLO EN EL DEPARTAMENTO DEL QUINDIO</t>
  </si>
  <si>
    <t>ACTIVIDADES DE LOS PROYECTOS</t>
  </si>
  <si>
    <t>MEJORAMIENTO DEL NIVEL DE INGRESOS EN LA POBLACIÓN CON ALTO GRADO DE VULNERABILIDAD EN EL DEPARTAMENTO DEL QUINDÍO</t>
  </si>
  <si>
    <t>Componete Tecnico</t>
  </si>
  <si>
    <t>Diseño e implementación de políticas, programas, planes y proyectos</t>
  </si>
  <si>
    <t xml:space="preserve">                                               SUBTOTAL</t>
  </si>
  <si>
    <t>MEJORAMIENTO DE LAS UNIDADES PRODUCTIVAS DE LA POBLACIÓN CON DISCAPACIDAD PARA LA GENERACIÓN DE INGRESOS EN EL DEPARTAMENTO DEL QUINDÍO</t>
  </si>
  <si>
    <t xml:space="preserve">Desarrollo Institucional </t>
  </si>
  <si>
    <t>Adquisicion de Bienes y Servicios</t>
  </si>
  <si>
    <t>APOYO AL RETORNO DE LOS COLOMBIANOS QUE VIVEN EN EL EXTERIOR Y OPTIMIZACIÓN DE LAS REMESAS EN TODO EL DEPARTAMENTO DEL QUINDÍO.</t>
  </si>
  <si>
    <t>FORTALECIMIENTO DE LAS EMPRESAS Y GREMIOS DEL DEPARTAMENTO DEL QUINDÍO</t>
  </si>
  <si>
    <t>FORTALECIMIENTO INSTITUCIONAL PARA LA COMPETITIVIDAD Y LA INNOVACIÓN TODO EL DEPARTAMENTO, QUINDÍO, OCCIDENTE</t>
  </si>
  <si>
    <t>IMPLEMENTACIÓN DE ESTRATEGIAS DE EXPORTACIONES PARA EL DEPARTAMENTO DEL QUINDÍO</t>
  </si>
  <si>
    <t>IMPLEMENTACIÓN DEL PLAN DE MARKETING TERRITORIAL</t>
  </si>
  <si>
    <t>Diseño e implemetancion de politicas, programas, planes y proyectos</t>
  </si>
  <si>
    <t>FORTALECIMIENTO DE LA PROMOCIÓN DEL DESTINO A NIVEL NACIONAL E INTERNACIONAL EN TODO EL DEPARTAMENTO, QUINDÍO, OCCIDENTE.</t>
  </si>
  <si>
    <t xml:space="preserve">Componente técnico </t>
  </si>
  <si>
    <t>CONSOLIDACIÓN DE PRODUCTOS TURÍSTICOS EN TODO EL DEPARTAMENTO, QUINDÍO, OCCIDENTE.</t>
  </si>
  <si>
    <t>IMPLEMENTACIÓN DE PROCESOS DE TECNOLOGÍA DE LA INFORMACIÓN Y COMUNICACIÓN, EN TODO EL DEPARTAMENTO, QUINDÍO, OCCIDENTE.</t>
  </si>
  <si>
    <t xml:space="preserve">Desarrollo institucional </t>
  </si>
  <si>
    <t>IMPLEMENTACIÓN ESTRATEGIAS DE MARKETING TERRITORIAL EN LOS MUNICIPIOS QUE PROMUEVAN LA SUSTENTABILIDAD DEL PAISAJE CULTURAL CAFETERO QUINDÍO, OCCIDENTE.</t>
  </si>
  <si>
    <t>ASISTENCIA A EMPRESAS DEL SECTOR TURÍSTICO EN PROCESOS DE CALIDAD EN TODO EL DEPARTAMENTO, QUINDÍO, OCCIDENTE</t>
  </si>
  <si>
    <t>Diseño e implementación de políticas, planes, programas y proyectos</t>
  </si>
  <si>
    <t>FORTALECIMIENTO DEL ENCADENAMIENTO EMPRESARIAL TURÍSTICO TODO EL DEPARTAMENTO, QUINDÍO, OCCIDENTE</t>
  </si>
  <si>
    <t>APOYO A ACTIVIDADES EN LAS DIFERENTES MODALIDADES DEL TURISMO EN TODO EL DEPARTAMENTO, QUINDÍO, OCCIDENTE.</t>
  </si>
  <si>
    <t>Campañas, publicidad y promoción</t>
  </si>
  <si>
    <t xml:space="preserve">                                               TOTAL</t>
  </si>
  <si>
    <t>FORTALECIMIENTO INSTITUCIONAL PARA EL SECTOR CULTURAL EN TODO EL DEPARTAMENTO DEL QUINDIO</t>
  </si>
  <si>
    <t>Apoyos culturales y Artisticos</t>
  </si>
  <si>
    <t>APOYO AL RECONOCIMIENTO, APROPIACION Y SALVAGUARDIA Y DIFUSIÓN DEL PATRIMONIO CULTURAL EN TODO EL DEPARTAMENTO DEL QUINDIO</t>
  </si>
  <si>
    <t>APOYO AL RECONOCIMIENTO DE LA DIVERSIDAD CULTURAL EN TODO EL DEPARTAMENTO DEL QUINDIO</t>
  </si>
  <si>
    <t xml:space="preserve">Apoyos culturales y artisticos </t>
  </si>
  <si>
    <t>FORTALECIMIENTO AL PLAN DEPARTAMENTAL DE LECTURA Y BIBLIOTECAS EN TODO EL DEPARTAMENTO DEL QUINDIO</t>
  </si>
  <si>
    <t>IMPLEMENTACION DEL SISTEMA DE INFORMACION CULTURAL EN TODO EL DEPARTAMENTO DEL QUINDIO</t>
  </si>
  <si>
    <t>APOYO A LOS PROCESOS DE INVESTIGACION, SOCIALIZACIÓN Y PRESERVACION DE LA CULTURA CAFETERA PARA EL MUNDO EN TODO EL DEPARTAMENTO DEL QUINDIO</t>
  </si>
  <si>
    <t>Procesos de formación</t>
  </si>
  <si>
    <t>APOYO AL ARTE Y LA CULTURA EN TODO EL DEPARTAMENTO DEL QUINDIO</t>
  </si>
  <si>
    <t xml:space="preserve">Diseño e implementacion de estrategias, planes, programas y politicas </t>
  </si>
  <si>
    <t xml:space="preserve">Procesos de Formaciòn </t>
  </si>
  <si>
    <t xml:space="preserve">Apoyos Culturales y artísticos </t>
  </si>
  <si>
    <t xml:space="preserve">Apoyos culturales y artìsticos </t>
  </si>
  <si>
    <t xml:space="preserve">Componente tecnico </t>
  </si>
  <si>
    <t xml:space="preserve">Componente tècnico </t>
  </si>
  <si>
    <t>Diseño e implementaciòn de estrategias, planes, programas y politicas</t>
  </si>
  <si>
    <t xml:space="preserve">ACTIVIDADES DE LOS PROYECTOS </t>
  </si>
  <si>
    <t>IMPLEMENTACIÓN Y SEGUIMIENTO DEL PROGRAMA DE PREVENCIÓN Y REDUCCIÓN DEL CONSUMO DE SUSTANCIAS PSICOACTIVAS  EN EL DEPTO DEL QUINDÍO</t>
  </si>
  <si>
    <t>APOYO A PROGRAMAS QUE GENEREN OPORTUNIDADES A LAS MUJERES RURALES DE TODO EL DEPARTAMENTO</t>
  </si>
  <si>
    <t>PREVENCIÓN Y ATENCIÓN INTEGRAL A LAS MUJERES VÍCTIMAS DE LA VIOLENCIA EN TODO EL DEPARTAMENTO</t>
  </si>
  <si>
    <t>APOYO A LA POBLACIÓN INDÍGENA DACHI AGORE DRUA DEL MUNICIPIO DE CALARCÁ DEL DEPARTAMENTO DEL QUINDÍO</t>
  </si>
  <si>
    <t xml:space="preserve">TOTAL </t>
  </si>
  <si>
    <t>FORTALECIMIENTO DE PROCESOS PRODUCTIVOS, CULTURALES QUE TIENEN COMO PROPÓSITO EL RESCATE DE LA TRADICIÓN Y LA CULTURADE LA POBLACION AFRO EN EL DEPARTAMENTO DEL QUINDÍO</t>
  </si>
  <si>
    <t xml:space="preserve">ASISTENCIA Y APOYO A LA POBLACIÓN CON DISCAPACIDAD DEL DEPARTAMENTO DEL QUINDÍO </t>
  </si>
  <si>
    <t>FORTALECIMIENTO Y DIFUSIÓN DE LOS PROGRAMAS RBC Y DEL NUCLEO FAMILIAR EN LA POBLACIÓN CON CAPACIDADES DIFERENTES</t>
  </si>
  <si>
    <t>ASISTENCIA Y PARTICIPACIÓN DE NIÑOS, NIÑAS Y ADOLESCENTES EN LOS CONSEJOS DE POLÍTICA SOCIAL DEL DEPARTAMENTO DEL QUINDÍO</t>
  </si>
  <si>
    <t xml:space="preserve">APOYO EN LA PREVENCIÓN, DISMINUCIÓN DEL MALTRATO Y ABUSO SEXUAL EN NIÑOS, NIÑAS Y ADOLESCENTES EN DEPARTAMENTO DEL QUINDÍO </t>
  </si>
  <si>
    <t>APOYO A LA DISMINUCION DE NIÑOS, NIÑAS Y ADOLESCENTES ENTRE 0 Y 17 AÑOS EXPLOTADOS LABORAL Y SEXUALMENTE EN EL DEPARTAMENTO DEL QUINDIO</t>
  </si>
  <si>
    <t>APOYO A LAS ACCIONES INTERINSTITUCIONALES, ORIENTADAS A PREVENIR Y DISMINUIR LOS ALTOS INDICES DE MENORES INFRACTORES DEL DEPTO DEL QUINDIO</t>
  </si>
  <si>
    <t>SEGUIMIENTO DE LA POLÍTICA PÚBLICA DE INFANCIA ADOLESCENCIA EN EL QUINDÍO</t>
  </si>
  <si>
    <t>IMPLEMENTACIÓN Y SOCIALIZACIÓN DE LA POLITICA PUBLICA DE JUVENTUD DEL DEPARTAMENTO DEL QUINDÍO</t>
  </si>
  <si>
    <t>IMPLEMENTACIÓN DE ESTRATEGIAS DE PROMOCIÓN Y PARTICIPACIÓN DE LA JUVENTUD DEL DEPARTAMENTO DEL QUINDÍO</t>
  </si>
  <si>
    <t>FORTALECIMIENTO AL PLAN DE CIENCIA, TECNOLOGÍA E INNOVACIÓN DEL DEPARTAMENTO DEL QUINDIO</t>
  </si>
  <si>
    <t>APOYO A LA PROMOCIÓN DE ESPACIOS Y ESTILOS DE VIDA SALUDABLES PARA JÓVENES EN EL DEPARTAMENTO DEL QUINDÍO</t>
  </si>
  <si>
    <t>APOYO A LA POBLACIÓN LGBTI DEL DEPARTAMENTO DEL QUINDÍO</t>
  </si>
  <si>
    <t>FORTALECIMIENTO DE LOS PROGRAMAS DEL CENTRO DE ATENCIÓN INTEGRAL A LAS FAMILIAS DEL DEPARTAMENTO DEL QUINDÍO CAFI</t>
  </si>
  <si>
    <t>ATENCION INTEGRAL A LAS PERSONAS MAYORES DEL DEPARTAMENTO DEL QUINDÍO</t>
  </si>
  <si>
    <t>IMPLEMENTACIÓN DEL PLAN DE ACOMPAÑAMIENTO PARA EL EMPLEO EN EL EXTERIOR EN ESCENARIOS CORRESPONSABLES DE COOPERACION EN EL DEPARTAMENTO DEL QUINDIO</t>
  </si>
  <si>
    <t xml:space="preserve">Estudios </t>
  </si>
  <si>
    <t>IMPLEMENTACIÓN DE ACCIONES PARA EL DESARROLLO DEL PLAN DEPARTAMENTAL DE AGUAS DEL DEPARTAMENTO DEL QUINDIO</t>
  </si>
  <si>
    <t>CONSTRUCCIÓN Y MEJORAMIENTO DE LA INFRAESTRUCTURA DE AGUA POTABLE DEL DEPARTAMENTO DEL QUINDIO</t>
  </si>
  <si>
    <t>Obras físicas</t>
  </si>
  <si>
    <t>Ingeniería y administración</t>
  </si>
  <si>
    <t xml:space="preserve">Gestión </t>
  </si>
  <si>
    <t>CONSTRUCCIÓN Y MEJORAMIENTO DE LA INFRAESTRUCTURA SANITARIA DEL DEPARTAMENTO DEL QUINDIO</t>
  </si>
  <si>
    <t>CONSTRUCCIÓN Y MEJORAMIENTO DE LOS SISTEMAS DE ACUEDUCTO EN EL DEL DEPARTAMENTO DEL QUINDIO</t>
  </si>
  <si>
    <t>CONSTRUCCIÓN Y/O MEJORAMIENTO DE SEDES EDUCATIVAS DE TODO EL DEPARTAMENTO, QUINDÍO.</t>
  </si>
  <si>
    <t xml:space="preserve">Obras Fisicas </t>
  </si>
  <si>
    <t>INVERSIONES APOYO A LA GESTIÓN DEL RIESGO DE DESASTRES EN EL DEPARTAMENTO QUINDÍO.</t>
  </si>
  <si>
    <t>INVERSIONES CONOCIMIENTO, REDUCCIÓN DEL RIESGO Y MANEJO DE DESASTRES.</t>
  </si>
  <si>
    <t>INVERSIONES CONSTRUCCIÓN DE CONVIVENCIA CIUDADANA EN EL DEPTO. DEL QUINDÍO.</t>
  </si>
  <si>
    <t>Otros,</t>
  </si>
  <si>
    <t>Componente Tècnico</t>
  </si>
  <si>
    <t>INVERSIONES DESARROLLO DEL PLAN DEPARTAMENTAL DE PREVENCIÓN Y PROTECCIÓN DDHH Y DIH.</t>
  </si>
  <si>
    <t xml:space="preserve">Diseño e implementación de estrategias, planes, programas y políticas </t>
  </si>
  <si>
    <t>INVERSIONES DESARROLLO DEL PARIV Y ATENCIÓN A VÍCTIMAS DEL CONFLICTO ARMADO TODO EL DEPARTAMENTO</t>
  </si>
  <si>
    <t xml:space="preserve">Asistencia social </t>
  </si>
  <si>
    <t>Adquisición de  bienes  y servicios</t>
  </si>
  <si>
    <t>Desarrollo Social</t>
  </si>
  <si>
    <t>INVERSIONES FORTALECIMIENTO DE LOS ORGANISMOS COMUNALES DEL DEPARTAMENTO DEL QUINDÍO.</t>
  </si>
  <si>
    <t>INVERSIONES GESTIÓN DEL ORDEN PÚBLICO Y SEGURIDAD TODO EL DEPARTAMENTO DEL QUINDÍO.</t>
  </si>
  <si>
    <t>Diseño e implementación de estrategias, planes, programas y política</t>
  </si>
  <si>
    <t>INVERSIONES PREVENCIÓN Y PROTECCIÓN A VÍCTIMAS TODO EL DEPTO. DEL QUINDÍO.</t>
  </si>
  <si>
    <t>Diseño e implementación de estrategias, planes, programas y políticas</t>
  </si>
  <si>
    <t>Componente  Insitucional.</t>
  </si>
  <si>
    <t>Campañas, publicidad y promociòn</t>
  </si>
  <si>
    <t>Campañas,publicidad y promociòn</t>
  </si>
  <si>
    <t>Aquisiciòn de Bienes y servicios</t>
  </si>
  <si>
    <t>Ingenieria y administraciòn</t>
  </si>
  <si>
    <t>Asistencia social</t>
  </si>
  <si>
    <t>Componente tècnico</t>
  </si>
  <si>
    <t>COMPROMISO FIRME CON LA DISMINUCION DE LOS RIESGOS DE CONTRAER ENFERMEDADES TRANSMISIBLES</t>
  </si>
  <si>
    <t xml:space="preserve">FORTALECIMIENTO DE LAS ACCIONES DE INTERVENCION INHERENTES A LA SALUD PUBLICA </t>
  </si>
  <si>
    <t>FORTALECECIMIENTO DE LAS ACCIONES DEL FONDO ROTATORIO DE ESTUPEFACIENTES</t>
  </si>
  <si>
    <t xml:space="preserve">POBLACION NO AFILIADA AL SISTEMA GENERAL DE SEGURIDAD SOCIAL EN SALUD </t>
  </si>
  <si>
    <t>FORTALECIMIENTO DEL SISTEMA DE VIGILANCIA EN SALUD PUBLICA EN EL DEPARTAMENTO DEL QUINDIO</t>
  </si>
  <si>
    <t>Desarrollo social</t>
  </si>
  <si>
    <t>SERVICIO DE SALUD EN ALERTA EN EL DEPARTAMENTO DEL QUINDIO</t>
  </si>
  <si>
    <t>FORTALECIMIENTO DE LA RED DE URGENCIAS EN EL DEPARTAMENTO DEL QUINDIO</t>
  </si>
  <si>
    <t>CONTROL Y VIGILANCIA EN LAS ACCIONES DE INTERVENCION INHERENTES A LA SALUD PUBLICA EN EL QUINDIO</t>
  </si>
  <si>
    <t>CONTROL SALUD AMBIENTAL EN EL DEPARTAMENTO DEL QUINDIO</t>
  </si>
  <si>
    <t>FORTALECIMIENTO PROMOCIÓN DE LA SALUD Y PREVENCIÓN PRIMARIA EN SALUD MENTAL EN EL DEPARTAMENTO DEL QUINDÍO.</t>
  </si>
  <si>
    <t>IMPLEMENTACIÓN DE PROGRAMAS ESPECIALES EN SALUD EN EL DEPARTAMENTO DEL QUINDÍO</t>
  </si>
  <si>
    <t>IMPLEMENTACION DE TODOS SUMAMOS EN EL QUINDIO</t>
  </si>
  <si>
    <t>FORTALECIMIENTO DE LA GESTIÓN JURÍDICA EN EL DEPARTAMENTO DEL QUINDÍO</t>
  </si>
  <si>
    <t>APOYO Y FORTALECIMIENTO A LA POBLACIÓN INDÍGENA DEL DEPARTAMENTO DEL QUINDÍO.</t>
  </si>
  <si>
    <t xml:space="preserve">Apoyo   Institucional </t>
  </si>
  <si>
    <t xml:space="preserve">Asistencia Social </t>
  </si>
  <si>
    <t>Asistencia Social</t>
  </si>
  <si>
    <t>IMPLEMENTACIÓN DEL PLAN DE ACOMPÑAMIENTO AL CIUDADANO MIGRANTE (EL QUE SALE Y EL QUE RETORNA) DEL DEPARTAMENTO DEL QUINDIO</t>
  </si>
  <si>
    <t>APLICACIÓN DEL PLAN VIAL DEPARTAMENTAL EN EL DEPARTAMENTO DEL QUINDÍO</t>
  </si>
  <si>
    <t>Obras Físicas</t>
  </si>
  <si>
    <t>Ingeniería y Administración</t>
  </si>
  <si>
    <t>FORTALECIMIENTO DE LAS ACCIONES DE PREVENCIÓN Y PROTECCIÓN EN LA POBLACIÓN INFANTIL CRECIENDO SALUDABLES EN TODO EL DEPARTAMENTO DEL QUINDÍO</t>
  </si>
  <si>
    <t>SUBSIDIO AFILIACIÓN AL RÉGIMEN SUBSIDIADO DEL SISTEMA GENERAL DE SEGURIDAD SOCIAL EN SALUD EN EL DEPARTAMENTO DEL QUINDÍO.</t>
  </si>
  <si>
    <t>GESTIÓN Y APOYO A LA PRESTACION DE SERVICIOS DE SALUD EN EL DEPARTAMENTO DEL QUINDÍO.</t>
  </si>
  <si>
    <t>Asistencia Técnica</t>
  </si>
  <si>
    <t>FORTALECIMIENTO  DE PARTICIPACIÓN SOCIAL Y COMUNITARIA DE LOS GRUPOS VULNERABLES EN EL DEPARTAMENTO DEL QUINDÍO</t>
  </si>
  <si>
    <t>FORTALECIMIENTO DE ESTRATEGIA DE GESTIÓN INTEGRAL, VECTORES Y CAMBIO CLIMÁTICO</t>
  </si>
  <si>
    <t>PREVENCIÓN VIGILANCIA Y CONTROL DE EVENTOS DE ORIGEN LABORAL EN EL DEPARTAMENTO DEL QUINDÍO.</t>
  </si>
  <si>
    <t>PREVENCIÓN Y VIGILANCIA A LOS RIESGOS PROFESIONALES EN EL DEPARTAMENTO DEL QUINDÍO.</t>
  </si>
  <si>
    <t>ASISTENCIA ATENCIÓN A LAS PERSONAS Y PRIORIDADES EN SALUD PÚBLICA EN EL QUINDÍO.</t>
  </si>
  <si>
    <t>FORTALECIMIENTO Y PROMOCIÓN DE LA SALUD UNA RAZÓN MÁS PARA SONREÍR EN EL DEPARTAMENTO DEL QUINDÍO</t>
  </si>
  <si>
    <t>FORTALECIMIENTO DE LAS ACTIVIDADES DE VIGILANCIA Y CONTROL DEL LABORATORIO DE SALUD PUBLICA</t>
  </si>
  <si>
    <t>MEJORAMIENTO DE LA GESTIÓN PÚBLICA DEL DEPARTAMENTO DEL QUINDÍO.</t>
  </si>
  <si>
    <t>APOYO OPERATIVO A LA INVERSIÓN SOCIAL EN SALUD HUMANIZADA EN EL QUINDÍO.</t>
  </si>
  <si>
    <t>COMPONENTE TECNICO</t>
  </si>
  <si>
    <t>DESARROLLO INSTITUCIONAL</t>
  </si>
  <si>
    <t>TOTAL POAI 2015</t>
  </si>
  <si>
    <t>Diseño e implementación de políticas, programas, planes y proyectos.</t>
  </si>
  <si>
    <t>APOYO EN LA FORMULACION Y EJECUCION DE PROYECTOS DE VIVIENDA, INFRAESTRUCTURA Y EQUIPAMIENTOS COLECTIVOS Y COMUNITARIOS.</t>
  </si>
  <si>
    <t>SECRETARIA EDUCACION 2016</t>
  </si>
  <si>
    <t>VALOR ASIGNADO
POAI 2016</t>
  </si>
  <si>
    <t>SECRETARIA DE CULTURA 2016</t>
  </si>
  <si>
    <t>SECRETARIA DEL INTERIOR 2016</t>
  </si>
  <si>
    <t xml:space="preserve">VALOR ASIGNADO
POAI 2016 </t>
  </si>
  <si>
    <t>VALOR ASIGNADO  
POAI 2016</t>
  </si>
  <si>
    <t>SECRETARIA DE FAMILIA 2016</t>
  </si>
  <si>
    <t>VLR TOTAL ASIGNADO POAI 2016</t>
  </si>
  <si>
    <t>SECRETARIA DE PLANEACION 2016</t>
  </si>
  <si>
    <t>VALOR ASIGNADO
 POAI 2016</t>
  </si>
  <si>
    <t>SECRETARIA DE AGUAS E INFRAESTRUCTURA 2016</t>
  </si>
  <si>
    <t>SECRETARIA DE AGRICULTURA 2016</t>
  </si>
  <si>
    <t>VALOR ASIGNADO 
EN POAI 2016</t>
  </si>
  <si>
    <t>SECRETARIA TURISMO, INDUSTRIA Y COMERCIO 2016</t>
  </si>
  <si>
    <t>VALOR ASIGNADO 
POAI 2016</t>
  </si>
  <si>
    <t>SECRETARIA PRIVADA 2016</t>
  </si>
  <si>
    <t>SECRETARIA ADMINISTRATIVA 2016</t>
  </si>
  <si>
    <t>VALOR ASIGNADO POAI 2016</t>
  </si>
  <si>
    <t>SECRETARIA DE HACIENDA 2016</t>
  </si>
  <si>
    <t>SECRETARIA JURIDICA Y DE CONTRATACION 2016</t>
  </si>
  <si>
    <t>SECRETARIA DE REPRESENTACION JUDICIAL 2016</t>
  </si>
  <si>
    <t>SECRETARIA DE SALUD 2016</t>
  </si>
  <si>
    <t>VALOR 
ASIGNADO POAI 2016</t>
  </si>
  <si>
    <t>PROMOTORA DE VIVIENDA 2016</t>
  </si>
  <si>
    <t>DESARROLLO DE ESTRATEGIAS DE EVALUACION DE ACTORES EDUCATIVOS E INSTITUCIONES EDUCATIVAS EN EL DEPARTAMENTO DEL QUINDIO.</t>
  </si>
  <si>
    <t>IMPLEMENTACION DE ESTRATEGIAS DE INCLUSION PARA GARANTIZAR LA ATENCION EDUCATIVA A POBLACION VULNERABLE EN EL DEPARTAMENTO DEL QUINDIO.</t>
  </si>
  <si>
    <t>FORTALECIMIENTO DE LA INNOVACION, FORMACION Y CONECTIVIDAD EN LAS INSTITUCIONES EDUCATIVAS EN EL DEPARTAMENTO DEL QUINDIO.</t>
  </si>
  <si>
    <t>Otros para la seguridad social de los Artistas</t>
  </si>
  <si>
    <t>FORMULACION DEL PLAN DE DESARROLLO DEPARTAMENTAL 2016-2019. COD. 2015-63000-0007</t>
  </si>
  <si>
    <t>Administrativo</t>
  </si>
  <si>
    <t>Capacitación personal idoneo</t>
  </si>
  <si>
    <t>Gestion</t>
  </si>
  <si>
    <t>APROVECHAMIENTO BIOLOGICO Y CONSUMO DE ALIMENTOS EN EL DEPARTAMENTO DEL QUINDIO</t>
  </si>
  <si>
    <t>APOYO AL RESCATE DEL DEPORTE ASOCIADO ORIENTADO A ALTOS LOGORS EN EL DEPARTAMENTO DEL QUINDIO</t>
  </si>
  <si>
    <t>APOYO A LOS JUEGOS INTERCOLEGIADOS Y EVENTOS DEPORTIVOS EN EL DEPARTAMENTO DEL QUINDIO</t>
  </si>
  <si>
    <t>APOYO A LAS LIGAS DEPORTIVAS EN EL DEPARTAMENTO DEL QUINDIO</t>
  </si>
  <si>
    <t>APOYO A LAS LIGAS CON CAPACIDADES ESPECIALES EN EL DEPARTAMENTO DEL QUINDIO</t>
  </si>
  <si>
    <t>APOYO A LA RECREACIÓN BASE SOCIAL EN EL DEPARTAMENTO DEL QUINDIO</t>
  </si>
  <si>
    <t>APOYO A LA ACTIVIDAD FISICA, SALUD Y PRODUCTIVIDAD EN EL DEPARTAMENTO DEL QUINDIO.</t>
  </si>
  <si>
    <t>Construcción de Vivienda</t>
  </si>
  <si>
    <t>Difusión de bienes y servicios</t>
  </si>
  <si>
    <t>Estudios, Diseño, Licencias, Permisos, Impresiones, Formulación, Polizas, Suministros y Trasnsporte</t>
  </si>
  <si>
    <t>Infraestructura y Equipamiento Colectivo y Comunitario</t>
  </si>
  <si>
    <t>Servicios Técnicos Profesionales</t>
  </si>
  <si>
    <t>VALOR INICIAL</t>
  </si>
  <si>
    <t>VALOR</t>
  </si>
  <si>
    <t>ACTUALIZACION DE LA INFRAESTRUCTURA TECNOLOGICA DE LA GOBERNACION DEL QUINDIO</t>
  </si>
  <si>
    <t>DESARROLLO DE PROYECTOS DE INFRAESTRUCTURA Y SEÑALIZACION TURISTICA TODO EL DEPARTAEMNTO, QUINDIO, OCCIDENTE</t>
  </si>
  <si>
    <t>INVERSION SEGURIDAD VIAL EN EL DEPARTAMENTO DEL QUINDIO</t>
  </si>
  <si>
    <t>Obra Fisica</t>
  </si>
  <si>
    <t>Obras Fisicas</t>
  </si>
  <si>
    <t>VALOR TOTAL POAI 2016</t>
  </si>
  <si>
    <t>FECHA REGISTRO</t>
  </si>
  <si>
    <t>JUNIO DE 2015</t>
  </si>
  <si>
    <t>FECHA DE REGISTRO</t>
  </si>
  <si>
    <t>GOBERNACIÓN DEL QUINDÍO - RELACIÓN  PROYECTOS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</si>
</sst>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_-* #,##0.00\ _€_-;\-* #,##0.00\ _€_-;_-* &quot;-&quot;??\ _€_-;_-@_-"/>
    <numFmt numFmtId="167" formatCode="0_);\(0\)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indexed="81"/>
      <name val="Tahoma"/>
      <family val="2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8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3">
    <xf numFmtId="0" fontId="0" fillId="0" borderId="0" xfId="0"/>
    <xf numFmtId="0" fontId="4" fillId="0" borderId="0" xfId="0" applyFont="1"/>
    <xf numFmtId="0" fontId="5" fillId="0" borderId="1" xfId="0" applyFont="1" applyFill="1" applyBorder="1" applyAlignment="1">
      <alignment horizontal="justify" vertical="center" wrapText="1"/>
    </xf>
    <xf numFmtId="1" fontId="0" fillId="0" borderId="0" xfId="0" applyNumberFormat="1"/>
    <xf numFmtId="49" fontId="5" fillId="0" borderId="1" xfId="1" applyNumberFormat="1" applyFont="1" applyFill="1" applyBorder="1" applyAlignment="1">
      <alignment horizontal="justify" vertical="center" wrapText="1"/>
    </xf>
    <xf numFmtId="49" fontId="8" fillId="0" borderId="1" xfId="1" applyNumberFormat="1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/>
    </xf>
    <xf numFmtId="1" fontId="4" fillId="0" borderId="1" xfId="0" applyNumberFormat="1" applyFont="1" applyFill="1" applyBorder="1" applyAlignment="1">
      <alignment horizontal="justify" vertical="center"/>
    </xf>
    <xf numFmtId="0" fontId="8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/>
    </xf>
    <xf numFmtId="0" fontId="8" fillId="2" borderId="15" xfId="0" applyFont="1" applyFill="1" applyBorder="1" applyAlignment="1">
      <alignment horizontal="justify" vertical="center"/>
    </xf>
    <xf numFmtId="0" fontId="8" fillId="2" borderId="1" xfId="0" applyFont="1" applyFill="1" applyBorder="1" applyAlignment="1">
      <alignment horizontal="justify" vertical="center"/>
    </xf>
    <xf numFmtId="0" fontId="8" fillId="0" borderId="0" xfId="0" applyFont="1" applyBorder="1"/>
    <xf numFmtId="0" fontId="8" fillId="0" borderId="3" xfId="0" applyFont="1" applyBorder="1" applyAlignment="1">
      <alignment horizontal="justify" vertical="center"/>
    </xf>
    <xf numFmtId="1" fontId="1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justify" vertical="center" wrapText="1"/>
    </xf>
    <xf numFmtId="0" fontId="8" fillId="0" borderId="1" xfId="20" applyFont="1" applyFill="1" applyBorder="1" applyAlignment="1">
      <alignment horizontal="justify" vertical="center" wrapText="1"/>
    </xf>
    <xf numFmtId="0" fontId="5" fillId="0" borderId="1" xfId="9" applyFont="1" applyFill="1" applyBorder="1" applyAlignment="1">
      <alignment horizontal="justify" vertical="center" wrapText="1"/>
    </xf>
    <xf numFmtId="0" fontId="14" fillId="0" borderId="1" xfId="20" applyFont="1" applyBorder="1" applyAlignment="1">
      <alignment horizontal="justify" vertical="center" wrapText="1"/>
    </xf>
    <xf numFmtId="0" fontId="8" fillId="2" borderId="1" xfId="20" applyFont="1" applyFill="1" applyBorder="1" applyAlignment="1">
      <alignment horizontal="justify" vertical="center" wrapText="1"/>
    </xf>
    <xf numFmtId="0" fontId="8" fillId="0" borderId="1" xfId="20" applyFont="1" applyBorder="1" applyAlignment="1">
      <alignment horizontal="justify" vertical="center" wrapText="1"/>
    </xf>
    <xf numFmtId="0" fontId="4" fillId="2" borderId="1" xfId="20" applyFont="1" applyFill="1" applyBorder="1" applyAlignment="1">
      <alignment horizontal="justify" vertical="center" wrapText="1"/>
    </xf>
    <xf numFmtId="0" fontId="8" fillId="0" borderId="10" xfId="20" applyFont="1" applyBorder="1" applyAlignment="1">
      <alignment horizontal="justify" vertical="center" wrapText="1"/>
    </xf>
    <xf numFmtId="0" fontId="5" fillId="0" borderId="1" xfId="20" applyFont="1" applyBorder="1" applyAlignment="1">
      <alignment horizontal="justify" vertical="center" wrapText="1"/>
    </xf>
    <xf numFmtId="0" fontId="4" fillId="0" borderId="1" xfId="20" applyFont="1" applyBorder="1" applyAlignment="1">
      <alignment horizontal="justify" vertical="center" wrapText="1"/>
    </xf>
    <xf numFmtId="0" fontId="5" fillId="2" borderId="1" xfId="20" applyFont="1" applyFill="1" applyBorder="1" applyAlignment="1">
      <alignment horizontal="justify" vertical="center" wrapText="1"/>
    </xf>
    <xf numFmtId="0" fontId="5" fillId="0" borderId="3" xfId="20" applyFont="1" applyBorder="1" applyAlignment="1">
      <alignment horizontal="justify" vertical="center" wrapText="1"/>
    </xf>
    <xf numFmtId="49" fontId="4" fillId="0" borderId="1" xfId="1" applyNumberFormat="1" applyFont="1" applyFill="1" applyBorder="1" applyAlignment="1">
      <alignment horizontal="justify" vertical="center"/>
    </xf>
    <xf numFmtId="0" fontId="4" fillId="0" borderId="1" xfId="1" applyFont="1" applyBorder="1" applyAlignment="1">
      <alignment horizontal="justify" vertical="center"/>
    </xf>
    <xf numFmtId="0" fontId="4" fillId="0" borderId="1" xfId="1" applyFont="1" applyFill="1" applyBorder="1" applyAlignment="1">
      <alignment horizontal="justify" vertical="center"/>
    </xf>
    <xf numFmtId="1" fontId="8" fillId="0" borderId="3" xfId="20" applyNumberFormat="1" applyFont="1" applyFill="1" applyBorder="1" applyAlignment="1">
      <alignment vertical="center"/>
    </xf>
    <xf numFmtId="3" fontId="0" fillId="0" borderId="0" xfId="0" applyNumberFormat="1" applyAlignment="1">
      <alignment horizontal="right" vertical="center"/>
    </xf>
    <xf numFmtId="3" fontId="0" fillId="0" borderId="0" xfId="2" applyNumberFormat="1" applyFont="1" applyAlignment="1">
      <alignment horizontal="right" vertical="center"/>
    </xf>
    <xf numFmtId="3" fontId="4" fillId="0" borderId="1" xfId="2" applyNumberFormat="1" applyFont="1" applyFill="1" applyBorder="1" applyAlignment="1">
      <alignment horizontal="right" vertical="center"/>
    </xf>
    <xf numFmtId="3" fontId="6" fillId="4" borderId="1" xfId="2" applyNumberFormat="1" applyFont="1" applyFill="1" applyBorder="1" applyAlignment="1">
      <alignment horizontal="right" vertical="center" wrapText="1"/>
    </xf>
    <xf numFmtId="3" fontId="6" fillId="4" borderId="1" xfId="2" applyNumberFormat="1" applyFont="1" applyFill="1" applyBorder="1" applyAlignment="1">
      <alignment horizontal="right" vertical="center"/>
    </xf>
    <xf numFmtId="3" fontId="4" fillId="0" borderId="3" xfId="2" applyNumberFormat="1" applyFont="1" applyFill="1" applyBorder="1" applyAlignment="1">
      <alignment horizontal="right" vertical="center"/>
    </xf>
    <xf numFmtId="3" fontId="4" fillId="0" borderId="2" xfId="2" applyNumberFormat="1" applyFont="1" applyFill="1" applyBorder="1" applyAlignment="1">
      <alignment horizontal="right" vertical="center"/>
    </xf>
    <xf numFmtId="3" fontId="4" fillId="0" borderId="15" xfId="2" applyNumberFormat="1" applyFont="1" applyFill="1" applyBorder="1" applyAlignment="1">
      <alignment horizontal="right" vertical="center"/>
    </xf>
    <xf numFmtId="3" fontId="6" fillId="3" borderId="1" xfId="2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justify" vertical="center" wrapText="1"/>
    </xf>
    <xf numFmtId="3" fontId="4" fillId="0" borderId="0" xfId="2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3" fontId="8" fillId="0" borderId="1" xfId="2" applyNumberFormat="1" applyFont="1" applyFill="1" applyBorder="1" applyAlignment="1">
      <alignment horizontal="right" vertical="center"/>
    </xf>
    <xf numFmtId="3" fontId="4" fillId="0" borderId="3" xfId="2" applyNumberFormat="1" applyFont="1" applyFill="1" applyBorder="1" applyAlignment="1">
      <alignment horizontal="right" vertical="center" wrapText="1"/>
    </xf>
    <xf numFmtId="3" fontId="4" fillId="0" borderId="1" xfId="2" applyNumberFormat="1" applyFont="1" applyFill="1" applyBorder="1" applyAlignment="1">
      <alignment horizontal="right" vertical="center" wrapText="1"/>
    </xf>
    <xf numFmtId="3" fontId="8" fillId="0" borderId="3" xfId="2" applyNumberFormat="1" applyFont="1" applyFill="1" applyBorder="1" applyAlignment="1">
      <alignment horizontal="right" vertical="center" wrapText="1"/>
    </xf>
    <xf numFmtId="3" fontId="8" fillId="0" borderId="1" xfId="2" applyNumberFormat="1" applyFont="1" applyFill="1" applyBorder="1" applyAlignment="1">
      <alignment horizontal="right" vertical="center" wrapText="1"/>
    </xf>
    <xf numFmtId="3" fontId="4" fillId="0" borderId="1" xfId="2" applyNumberFormat="1" applyFont="1" applyBorder="1" applyAlignment="1">
      <alignment horizontal="right" vertical="center"/>
    </xf>
    <xf numFmtId="3" fontId="6" fillId="3" borderId="1" xfId="2" applyNumberFormat="1" applyFont="1" applyFill="1" applyBorder="1" applyAlignment="1">
      <alignment horizontal="right" vertical="center"/>
    </xf>
    <xf numFmtId="3" fontId="4" fillId="0" borderId="0" xfId="2" applyNumberFormat="1" applyFont="1" applyAlignment="1">
      <alignment horizontal="center" vertical="center"/>
    </xf>
    <xf numFmtId="3" fontId="8" fillId="2" borderId="2" xfId="2" applyNumberFormat="1" applyFont="1" applyFill="1" applyBorder="1" applyAlignment="1">
      <alignment horizontal="right" vertical="center" wrapText="1"/>
    </xf>
    <xf numFmtId="3" fontId="8" fillId="2" borderId="2" xfId="2" applyNumberFormat="1" applyFont="1" applyFill="1" applyBorder="1" applyAlignment="1">
      <alignment horizontal="right" vertical="center"/>
    </xf>
    <xf numFmtId="3" fontId="8" fillId="2" borderId="1" xfId="2" applyNumberFormat="1" applyFont="1" applyFill="1" applyBorder="1" applyAlignment="1">
      <alignment horizontal="right" vertical="center"/>
    </xf>
    <xf numFmtId="3" fontId="4" fillId="2" borderId="15" xfId="2" applyNumberFormat="1" applyFont="1" applyFill="1" applyBorder="1" applyAlignment="1">
      <alignment horizontal="right" vertical="center" wrapText="1"/>
    </xf>
    <xf numFmtId="3" fontId="4" fillId="2" borderId="2" xfId="2" applyNumberFormat="1" applyFont="1" applyFill="1" applyBorder="1" applyAlignment="1">
      <alignment horizontal="right" vertical="center" wrapText="1"/>
    </xf>
    <xf numFmtId="3" fontId="8" fillId="2" borderId="15" xfId="2" applyNumberFormat="1" applyFont="1" applyFill="1" applyBorder="1" applyAlignment="1">
      <alignment horizontal="right" vertical="center"/>
    </xf>
    <xf numFmtId="3" fontId="4" fillId="2" borderId="1" xfId="2" applyNumberFormat="1" applyFont="1" applyFill="1" applyBorder="1" applyAlignment="1">
      <alignment horizontal="right" vertical="center" wrapText="1"/>
    </xf>
    <xf numFmtId="3" fontId="8" fillId="0" borderId="2" xfId="2" applyNumberFormat="1" applyFont="1" applyFill="1" applyBorder="1" applyAlignment="1">
      <alignment horizontal="right" vertical="center" wrapText="1"/>
    </xf>
    <xf numFmtId="3" fontId="8" fillId="2" borderId="1" xfId="2" applyNumberFormat="1" applyFont="1" applyFill="1" applyBorder="1" applyAlignment="1">
      <alignment horizontal="right" vertical="center" wrapText="1"/>
    </xf>
    <xf numFmtId="3" fontId="8" fillId="0" borderId="15" xfId="2" applyNumberFormat="1" applyFont="1" applyFill="1" applyBorder="1" applyAlignment="1">
      <alignment horizontal="right" vertical="center" wrapText="1"/>
    </xf>
    <xf numFmtId="3" fontId="4" fillId="0" borderId="15" xfId="2" applyNumberFormat="1" applyFont="1" applyFill="1" applyBorder="1" applyAlignment="1">
      <alignment horizontal="right" vertical="center" wrapText="1"/>
    </xf>
    <xf numFmtId="3" fontId="8" fillId="0" borderId="2" xfId="2" applyNumberFormat="1" applyFont="1" applyFill="1" applyBorder="1" applyAlignment="1">
      <alignment horizontal="right" vertical="center"/>
    </xf>
    <xf numFmtId="3" fontId="4" fillId="2" borderId="2" xfId="2" applyNumberFormat="1" applyFont="1" applyFill="1" applyBorder="1" applyAlignment="1">
      <alignment horizontal="right" vertical="center"/>
    </xf>
    <xf numFmtId="3" fontId="4" fillId="2" borderId="15" xfId="2" applyNumberFormat="1" applyFont="1" applyFill="1" applyBorder="1" applyAlignment="1">
      <alignment horizontal="right" vertical="center"/>
    </xf>
    <xf numFmtId="3" fontId="4" fillId="2" borderId="3" xfId="2" applyNumberFormat="1" applyFont="1" applyFill="1" applyBorder="1" applyAlignment="1">
      <alignment horizontal="right" vertical="center"/>
    </xf>
    <xf numFmtId="3" fontId="8" fillId="0" borderId="0" xfId="2" applyNumberFormat="1" applyFont="1" applyFill="1" applyBorder="1" applyAlignment="1">
      <alignment horizontal="right" vertical="center" wrapText="1"/>
    </xf>
    <xf numFmtId="3" fontId="6" fillId="0" borderId="0" xfId="2" applyNumberFormat="1" applyFont="1" applyFill="1" applyBorder="1" applyAlignment="1">
      <alignment horizontal="right" vertical="center" wrapText="1"/>
    </xf>
    <xf numFmtId="3" fontId="4" fillId="0" borderId="0" xfId="2" applyNumberFormat="1" applyFont="1" applyFill="1" applyBorder="1" applyAlignment="1">
      <alignment horizontal="right" vertical="center" wrapText="1"/>
    </xf>
    <xf numFmtId="3" fontId="8" fillId="0" borderId="0" xfId="2" applyNumberFormat="1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right" vertical="center"/>
    </xf>
    <xf numFmtId="3" fontId="4" fillId="0" borderId="0" xfId="2" applyNumberFormat="1" applyFont="1" applyFill="1" applyAlignment="1">
      <alignment horizontal="right" vertical="center"/>
    </xf>
    <xf numFmtId="3" fontId="0" fillId="0" borderId="0" xfId="0" applyNumberFormat="1"/>
    <xf numFmtId="3" fontId="5" fillId="0" borderId="1" xfId="2" applyNumberFormat="1" applyFont="1" applyFill="1" applyBorder="1" applyAlignment="1">
      <alignment horizontal="right" vertical="center" wrapText="1"/>
    </xf>
    <xf numFmtId="3" fontId="5" fillId="2" borderId="1" xfId="2" applyNumberFormat="1" applyFont="1" applyFill="1" applyBorder="1" applyAlignment="1">
      <alignment horizontal="right" vertical="center" wrapText="1"/>
    </xf>
    <xf numFmtId="3" fontId="9" fillId="4" borderId="1" xfId="2" applyNumberFormat="1" applyFont="1" applyFill="1" applyBorder="1" applyAlignment="1">
      <alignment horizontal="right" vertical="center" wrapText="1"/>
    </xf>
    <xf numFmtId="3" fontId="8" fillId="2" borderId="3" xfId="2" applyNumberFormat="1" applyFont="1" applyFill="1" applyBorder="1" applyAlignment="1">
      <alignment horizontal="right" vertical="center" wrapText="1"/>
    </xf>
    <xf numFmtId="3" fontId="9" fillId="4" borderId="3" xfId="2" applyNumberFormat="1" applyFont="1" applyFill="1" applyBorder="1" applyAlignment="1">
      <alignment horizontal="right" vertical="center" wrapText="1"/>
    </xf>
    <xf numFmtId="3" fontId="9" fillId="3" borderId="1" xfId="2" applyNumberFormat="1" applyFont="1" applyFill="1" applyBorder="1" applyAlignment="1">
      <alignment horizontal="right" vertical="center" wrapText="1"/>
    </xf>
    <xf numFmtId="3" fontId="4" fillId="0" borderId="1" xfId="2" applyNumberFormat="1" applyFont="1" applyBorder="1" applyAlignment="1">
      <alignment horizontal="right" vertical="center" wrapText="1"/>
    </xf>
    <xf numFmtId="3" fontId="9" fillId="4" borderId="1" xfId="2" applyNumberFormat="1" applyFont="1" applyFill="1" applyBorder="1" applyAlignment="1">
      <alignment horizontal="right" vertical="center"/>
    </xf>
    <xf numFmtId="3" fontId="11" fillId="0" borderId="0" xfId="2" applyNumberFormat="1" applyFont="1" applyAlignment="1">
      <alignment horizontal="right" vertical="center"/>
    </xf>
    <xf numFmtId="3" fontId="8" fillId="0" borderId="0" xfId="2" applyNumberFormat="1" applyFont="1" applyBorder="1" applyAlignment="1">
      <alignment horizontal="right" vertical="center"/>
    </xf>
    <xf numFmtId="3" fontId="8" fillId="0" borderId="1" xfId="2" applyNumberFormat="1" applyFont="1" applyBorder="1" applyAlignment="1">
      <alignment horizontal="right" vertical="center" wrapText="1"/>
    </xf>
    <xf numFmtId="3" fontId="17" fillId="4" borderId="1" xfId="2" applyNumberFormat="1" applyFont="1" applyFill="1" applyBorder="1" applyAlignment="1">
      <alignment horizontal="right" vertical="center" wrapText="1"/>
    </xf>
    <xf numFmtId="3" fontId="14" fillId="5" borderId="1" xfId="2" applyNumberFormat="1" applyFont="1" applyFill="1" applyBorder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3" fontId="4" fillId="0" borderId="2" xfId="1" applyNumberFormat="1" applyFont="1" applyFill="1" applyBorder="1" applyAlignment="1">
      <alignment horizontal="right" vertical="center"/>
    </xf>
    <xf numFmtId="3" fontId="6" fillId="4" borderId="1" xfId="19" applyNumberFormat="1" applyFont="1" applyFill="1" applyBorder="1" applyAlignment="1">
      <alignment horizontal="right" vertical="center" wrapText="1"/>
    </xf>
    <xf numFmtId="3" fontId="4" fillId="0" borderId="1" xfId="1" applyNumberFormat="1" applyFont="1" applyFill="1" applyBorder="1" applyAlignment="1">
      <alignment horizontal="right" vertical="center"/>
    </xf>
    <xf numFmtId="3" fontId="4" fillId="0" borderId="7" xfId="2" applyNumberFormat="1" applyFont="1" applyFill="1" applyBorder="1" applyAlignment="1">
      <alignment horizontal="right" vertical="center" wrapText="1"/>
    </xf>
    <xf numFmtId="3" fontId="8" fillId="0" borderId="7" xfId="2" applyNumberFormat="1" applyFont="1" applyFill="1" applyBorder="1" applyAlignment="1">
      <alignment horizontal="right" vertical="center" wrapText="1"/>
    </xf>
    <xf numFmtId="3" fontId="6" fillId="4" borderId="7" xfId="2" applyNumberFormat="1" applyFont="1" applyFill="1" applyBorder="1" applyAlignment="1">
      <alignment horizontal="right" vertical="center" wrapText="1"/>
    </xf>
    <xf numFmtId="3" fontId="4" fillId="0" borderId="2" xfId="2" applyNumberFormat="1" applyFont="1" applyFill="1" applyBorder="1" applyAlignment="1">
      <alignment horizontal="right" vertical="center" wrapText="1"/>
    </xf>
    <xf numFmtId="3" fontId="6" fillId="4" borderId="20" xfId="2" applyNumberFormat="1" applyFont="1" applyFill="1" applyBorder="1" applyAlignment="1">
      <alignment horizontal="right" vertical="center"/>
    </xf>
    <xf numFmtId="3" fontId="8" fillId="2" borderId="10" xfId="2" applyNumberFormat="1" applyFont="1" applyFill="1" applyBorder="1" applyAlignment="1">
      <alignment horizontal="right" vertical="center" wrapText="1"/>
    </xf>
    <xf numFmtId="3" fontId="8" fillId="0" borderId="3" xfId="2" applyNumberFormat="1" applyFont="1" applyBorder="1" applyAlignment="1">
      <alignment horizontal="right" vertical="center" wrapText="1"/>
    </xf>
    <xf numFmtId="3" fontId="6" fillId="4" borderId="1" xfId="0" applyNumberFormat="1" applyFont="1" applyFill="1" applyBorder="1" applyAlignment="1">
      <alignment horizontal="right" vertical="center"/>
    </xf>
    <xf numFmtId="1" fontId="4" fillId="0" borderId="1" xfId="0" applyNumberFormat="1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1" fontId="8" fillId="0" borderId="3" xfId="20" applyNumberFormat="1" applyFont="1" applyFill="1" applyBorder="1" applyAlignment="1">
      <alignment horizontal="center" vertical="center"/>
    </xf>
    <xf numFmtId="0" fontId="8" fillId="0" borderId="3" xfId="20" applyFont="1" applyFill="1" applyBorder="1" applyAlignment="1">
      <alignment horizontal="justify" vertical="center" wrapText="1"/>
    </xf>
    <xf numFmtId="1" fontId="8" fillId="2" borderId="1" xfId="2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justify" vertical="center" wrapText="1"/>
    </xf>
    <xf numFmtId="167" fontId="8" fillId="2" borderId="3" xfId="2" applyNumberFormat="1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center" wrapText="1"/>
    </xf>
    <xf numFmtId="0" fontId="14" fillId="0" borderId="3" xfId="0" applyFont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6" fillId="4" borderId="4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justify" vertical="center" wrapText="1"/>
    </xf>
    <xf numFmtId="0" fontId="14" fillId="0" borderId="3" xfId="20" applyFont="1" applyFill="1" applyBorder="1" applyAlignment="1">
      <alignment horizontal="justify" vertical="center" wrapText="1"/>
    </xf>
    <xf numFmtId="1" fontId="8" fillId="0" borderId="3" xfId="20" applyNumberFormat="1" applyFont="1" applyFill="1" applyBorder="1" applyAlignment="1">
      <alignment horizontal="center" vertical="center" wrapText="1"/>
    </xf>
    <xf numFmtId="1" fontId="8" fillId="0" borderId="1" xfId="20" applyNumberFormat="1" applyFont="1" applyFill="1" applyBorder="1" applyAlignment="1">
      <alignment horizontal="center" vertical="center" wrapText="1"/>
    </xf>
    <xf numFmtId="0" fontId="14" fillId="0" borderId="1" xfId="20" applyFont="1" applyFill="1" applyBorder="1" applyAlignment="1">
      <alignment horizontal="justify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justify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justify" vertical="center" wrapText="1"/>
    </xf>
    <xf numFmtId="1" fontId="8" fillId="0" borderId="3" xfId="20" applyNumberFormat="1" applyFont="1" applyFill="1" applyBorder="1" applyAlignment="1">
      <alignment horizontal="center" vertical="center"/>
    </xf>
    <xf numFmtId="0" fontId="8" fillId="0" borderId="3" xfId="20" applyFont="1" applyFill="1" applyBorder="1" applyAlignment="1">
      <alignment horizontal="justify" vertical="center" wrapText="1"/>
    </xf>
    <xf numFmtId="167" fontId="8" fillId="2" borderId="3" xfId="2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justify"/>
    </xf>
    <xf numFmtId="0" fontId="4" fillId="0" borderId="0" xfId="0" applyFont="1" applyAlignment="1">
      <alignment horizontal="justify" vertical="center"/>
    </xf>
    <xf numFmtId="0" fontId="5" fillId="0" borderId="3" xfId="1" applyFont="1" applyFill="1" applyBorder="1" applyAlignment="1">
      <alignment horizontal="justify" vertical="center" wrapText="1"/>
    </xf>
    <xf numFmtId="0" fontId="5" fillId="0" borderId="3" xfId="9" applyFont="1" applyFill="1" applyBorder="1" applyAlignment="1">
      <alignment horizontal="justify" vertical="center" wrapText="1"/>
    </xf>
    <xf numFmtId="0" fontId="0" fillId="0" borderId="0" xfId="0" applyAlignment="1">
      <alignment horizontal="justify"/>
    </xf>
    <xf numFmtId="0" fontId="5" fillId="2" borderId="1" xfId="1" applyFont="1" applyFill="1" applyBorder="1" applyAlignment="1">
      <alignment horizontal="justify" vertical="center" wrapText="1"/>
    </xf>
    <xf numFmtId="49" fontId="5" fillId="2" borderId="1" xfId="1" applyNumberFormat="1" applyFont="1" applyFill="1" applyBorder="1" applyAlignment="1">
      <alignment horizontal="justify" vertical="center" wrapText="1"/>
    </xf>
    <xf numFmtId="0" fontId="8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justify"/>
    </xf>
    <xf numFmtId="0" fontId="14" fillId="5" borderId="1" xfId="0" applyFont="1" applyFill="1" applyBorder="1" applyAlignment="1">
      <alignment horizontal="justify" vertical="center"/>
    </xf>
    <xf numFmtId="0" fontId="13" fillId="0" borderId="0" xfId="1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/>
    </xf>
    <xf numFmtId="0" fontId="14" fillId="0" borderId="1" xfId="0" applyFont="1" applyBorder="1" applyAlignment="1">
      <alignment horizontal="justify" vertical="center"/>
    </xf>
    <xf numFmtId="3" fontId="9" fillId="3" borderId="7" xfId="0" applyNumberFormat="1" applyFont="1" applyFill="1" applyBorder="1" applyAlignment="1">
      <alignment horizontal="right" vertical="center"/>
    </xf>
    <xf numFmtId="0" fontId="14" fillId="2" borderId="3" xfId="20" applyFont="1" applyFill="1" applyBorder="1" applyAlignment="1">
      <alignment horizontal="justify" vertical="center" wrapText="1"/>
    </xf>
    <xf numFmtId="1" fontId="8" fillId="2" borderId="15" xfId="20" applyNumberFormat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justify" vertical="center" wrapText="1"/>
    </xf>
    <xf numFmtId="0" fontId="8" fillId="0" borderId="1" xfId="20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justify" vertical="center" wrapText="1"/>
    </xf>
    <xf numFmtId="1" fontId="14" fillId="0" borderId="3" xfId="0" applyNumberFormat="1" applyFont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justify" vertical="center" wrapText="1"/>
    </xf>
    <xf numFmtId="0" fontId="14" fillId="0" borderId="3" xfId="20" applyFont="1" applyFill="1" applyBorder="1" applyAlignment="1">
      <alignment horizontal="justify" vertical="center" wrapText="1"/>
    </xf>
    <xf numFmtId="1" fontId="4" fillId="0" borderId="3" xfId="1" applyNumberFormat="1" applyFont="1" applyFill="1" applyBorder="1" applyAlignment="1">
      <alignment horizontal="center" vertical="center"/>
    </xf>
    <xf numFmtId="1" fontId="8" fillId="0" borderId="1" xfId="20" applyNumberFormat="1" applyFont="1" applyFill="1" applyBorder="1" applyAlignment="1">
      <alignment horizontal="center" vertical="center"/>
    </xf>
    <xf numFmtId="1" fontId="8" fillId="0" borderId="1" xfId="20" applyNumberFormat="1" applyFont="1" applyFill="1" applyBorder="1" applyAlignment="1">
      <alignment horizontal="center" vertical="center" wrapText="1"/>
    </xf>
    <xf numFmtId="1" fontId="4" fillId="0" borderId="3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0" fontId="14" fillId="0" borderId="3" xfId="17" applyFont="1" applyFill="1" applyBorder="1" applyAlignment="1">
      <alignment horizontal="justify" vertical="center" wrapText="1"/>
    </xf>
    <xf numFmtId="0" fontId="14" fillId="0" borderId="1" xfId="17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justify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center" wrapText="1"/>
    </xf>
    <xf numFmtId="1" fontId="8" fillId="2" borderId="3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 wrapText="1"/>
    </xf>
    <xf numFmtId="0" fontId="14" fillId="0" borderId="1" xfId="20" applyFont="1" applyFill="1" applyBorder="1" applyAlignment="1">
      <alignment horizontal="justify" vertical="center" wrapText="1"/>
    </xf>
    <xf numFmtId="3" fontId="9" fillId="3" borderId="1" xfId="0" applyNumberFormat="1" applyFont="1" applyFill="1" applyBorder="1" applyAlignment="1">
      <alignment vertical="center"/>
    </xf>
    <xf numFmtId="0" fontId="4" fillId="0" borderId="3" xfId="20" applyFont="1" applyFill="1" applyBorder="1" applyAlignment="1">
      <alignment horizontal="justify" vertical="center" wrapText="1"/>
    </xf>
    <xf numFmtId="3" fontId="6" fillId="4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3" fontId="4" fillId="0" borderId="10" xfId="0" applyNumberFormat="1" applyFont="1" applyFill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8" fillId="0" borderId="1" xfId="20" applyNumberFormat="1" applyFont="1" applyFill="1" applyBorder="1" applyAlignment="1">
      <alignment horizontal="right" vertical="center" wrapText="1"/>
    </xf>
    <xf numFmtId="3" fontId="8" fillId="0" borderId="3" xfId="20" applyNumberFormat="1" applyFont="1" applyFill="1" applyBorder="1" applyAlignment="1">
      <alignment horizontal="right" vertical="center" wrapText="1"/>
    </xf>
    <xf numFmtId="3" fontId="14" fillId="2" borderId="3" xfId="20" applyNumberFormat="1" applyFont="1" applyFill="1" applyBorder="1" applyAlignment="1">
      <alignment horizontal="right" vertical="center" wrapText="1"/>
    </xf>
    <xf numFmtId="3" fontId="8" fillId="2" borderId="3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Alignment="1">
      <alignment horizontal="justify"/>
    </xf>
    <xf numFmtId="3" fontId="8" fillId="0" borderId="1" xfId="0" applyNumberFormat="1" applyFont="1" applyFill="1" applyBorder="1" applyAlignment="1">
      <alignment horizontal="right" vertical="center" wrapText="1"/>
    </xf>
    <xf numFmtId="3" fontId="8" fillId="0" borderId="3" xfId="0" applyNumberFormat="1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3" fontId="14" fillId="0" borderId="3" xfId="0" applyNumberFormat="1" applyFont="1" applyBorder="1" applyAlignment="1">
      <alignment horizontal="right" vertical="center" wrapText="1"/>
    </xf>
    <xf numFmtId="3" fontId="14" fillId="0" borderId="1" xfId="0" applyNumberFormat="1" applyFont="1" applyBorder="1" applyAlignment="1">
      <alignment horizontal="right" vertical="center" wrapText="1"/>
    </xf>
    <xf numFmtId="3" fontId="0" fillId="0" borderId="0" xfId="0" applyNumberFormat="1" applyAlignment="1">
      <alignment horizontal="justify"/>
    </xf>
    <xf numFmtId="3" fontId="14" fillId="0" borderId="3" xfId="20" applyNumberFormat="1" applyFont="1" applyFill="1" applyBorder="1" applyAlignment="1">
      <alignment horizontal="right" vertical="center" wrapText="1"/>
    </xf>
    <xf numFmtId="3" fontId="14" fillId="0" borderId="3" xfId="17" applyNumberFormat="1" applyFont="1" applyFill="1" applyBorder="1" applyAlignment="1">
      <alignment horizontal="right" vertical="center" wrapText="1"/>
    </xf>
    <xf numFmtId="3" fontId="14" fillId="0" borderId="1" xfId="17" applyNumberFormat="1" applyFont="1" applyFill="1" applyBorder="1" applyAlignment="1">
      <alignment horizontal="right" vertical="center" wrapText="1"/>
    </xf>
    <xf numFmtId="3" fontId="14" fillId="0" borderId="1" xfId="20" applyNumberFormat="1" applyFont="1" applyFill="1" applyBorder="1" applyAlignment="1">
      <alignment horizontal="right" vertical="center" wrapText="1"/>
    </xf>
    <xf numFmtId="3" fontId="8" fillId="0" borderId="3" xfId="0" applyNumberFormat="1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>
      <alignment horizontal="right" vertical="center" wrapText="1"/>
    </xf>
    <xf numFmtId="3" fontId="14" fillId="5" borderId="3" xfId="0" applyNumberFormat="1" applyFont="1" applyFill="1" applyBorder="1" applyAlignment="1">
      <alignment horizontal="right" vertical="center" wrapText="1"/>
    </xf>
    <xf numFmtId="0" fontId="5" fillId="0" borderId="1" xfId="20" applyFont="1" applyFill="1" applyBorder="1" applyAlignment="1">
      <alignment horizontal="justify" vertical="center" wrapText="1"/>
    </xf>
    <xf numFmtId="3" fontId="13" fillId="0" borderId="0" xfId="1" applyNumberFormat="1" applyFont="1" applyBorder="1" applyAlignment="1">
      <alignment horizontal="center" vertical="center"/>
    </xf>
    <xf numFmtId="3" fontId="6" fillId="3" borderId="1" xfId="1" applyNumberFormat="1" applyFont="1" applyFill="1" applyBorder="1" applyAlignment="1">
      <alignment horizontal="right" vertical="center"/>
    </xf>
    <xf numFmtId="1" fontId="6" fillId="3" borderId="3" xfId="1" applyNumberFormat="1" applyFont="1" applyFill="1" applyBorder="1" applyAlignment="1">
      <alignment horizontal="center" vertical="center" wrapText="1"/>
    </xf>
    <xf numFmtId="1" fontId="9" fillId="3" borderId="3" xfId="0" applyNumberFormat="1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 wrapText="1"/>
    </xf>
    <xf numFmtId="2" fontId="6" fillId="3" borderId="1" xfId="1" applyNumberFormat="1" applyFont="1" applyFill="1" applyBorder="1" applyAlignment="1">
      <alignment horizontal="center" vertical="center"/>
    </xf>
    <xf numFmtId="3" fontId="6" fillId="3" borderId="1" xfId="2" applyNumberFormat="1" applyFont="1" applyFill="1" applyBorder="1" applyAlignment="1">
      <alignment horizontal="center" vertical="center" wrapText="1"/>
    </xf>
    <xf numFmtId="2" fontId="6" fillId="3" borderId="17" xfId="1" applyNumberFormat="1" applyFont="1" applyFill="1" applyBorder="1" applyAlignment="1">
      <alignment vertical="center" wrapText="1"/>
    </xf>
    <xf numFmtId="2" fontId="6" fillId="3" borderId="3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 wrapText="1"/>
    </xf>
    <xf numFmtId="3" fontId="6" fillId="3" borderId="3" xfId="2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3" fontId="6" fillId="3" borderId="3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3" fontId="9" fillId="3" borderId="1" xfId="2" applyNumberFormat="1" applyFont="1" applyFill="1" applyBorder="1" applyAlignment="1">
      <alignment horizontal="center" vertical="center" wrapText="1"/>
    </xf>
    <xf numFmtId="3" fontId="6" fillId="3" borderId="3" xfId="1" applyNumberFormat="1" applyFont="1" applyFill="1" applyBorder="1" applyAlignment="1">
      <alignment horizontal="center" vertical="center" wrapText="1"/>
    </xf>
    <xf numFmtId="1" fontId="6" fillId="3" borderId="1" xfId="1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>
      <alignment horizontal="center" vertical="center" wrapText="1"/>
    </xf>
    <xf numFmtId="2" fontId="6" fillId="3" borderId="3" xfId="1" applyNumberFormat="1" applyFont="1" applyFill="1" applyBorder="1" applyAlignment="1">
      <alignment horizontal="justify" vertical="center"/>
    </xf>
    <xf numFmtId="2" fontId="6" fillId="3" borderId="3" xfId="1" applyNumberFormat="1" applyFont="1" applyFill="1" applyBorder="1" applyAlignment="1">
      <alignment horizontal="justify" vertical="center" wrapText="1"/>
    </xf>
    <xf numFmtId="2" fontId="6" fillId="3" borderId="3" xfId="1" applyNumberFormat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center" vertical="center"/>
    </xf>
    <xf numFmtId="0" fontId="14" fillId="0" borderId="3" xfId="20" applyFont="1" applyFill="1" applyBorder="1" applyAlignment="1">
      <alignment horizontal="center" vertical="center" wrapText="1"/>
    </xf>
    <xf numFmtId="3" fontId="6" fillId="3" borderId="23" xfId="2" applyNumberFormat="1" applyFont="1" applyFill="1" applyBorder="1" applyAlignment="1">
      <alignment horizontal="right" vertical="center"/>
    </xf>
    <xf numFmtId="1" fontId="4" fillId="6" borderId="1" xfId="1" applyNumberFormat="1" applyFont="1" applyFill="1" applyBorder="1" applyAlignment="1">
      <alignment horizontal="center" vertical="center"/>
    </xf>
    <xf numFmtId="0" fontId="14" fillId="6" borderId="1" xfId="20" applyFont="1" applyFill="1" applyBorder="1" applyAlignment="1">
      <alignment horizontal="justify" vertical="center" wrapText="1"/>
    </xf>
    <xf numFmtId="3" fontId="14" fillId="6" borderId="1" xfId="20" applyNumberFormat="1" applyFont="1" applyFill="1" applyBorder="1" applyAlignment="1">
      <alignment horizontal="right" vertical="center" wrapText="1"/>
    </xf>
    <xf numFmtId="0" fontId="14" fillId="6" borderId="1" xfId="0" applyFont="1" applyFill="1" applyBorder="1" applyAlignment="1">
      <alignment horizontal="justify" vertical="center" wrapText="1"/>
    </xf>
    <xf numFmtId="3" fontId="19" fillId="0" borderId="3" xfId="2" applyNumberFormat="1" applyFont="1" applyFill="1" applyBorder="1" applyAlignment="1">
      <alignment horizontal="right" vertical="center" wrapText="1"/>
    </xf>
    <xf numFmtId="3" fontId="19" fillId="0" borderId="3" xfId="2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3" xfId="20" applyFont="1" applyFill="1" applyBorder="1" applyAlignment="1">
      <alignment horizontal="center" vertical="center" wrapText="1"/>
    </xf>
    <xf numFmtId="0" fontId="8" fillId="0" borderId="1" xfId="2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4" fillId="2" borderId="3" xfId="2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justify" vertical="center" wrapText="1"/>
    </xf>
    <xf numFmtId="3" fontId="4" fillId="0" borderId="1" xfId="1" applyNumberFormat="1" applyFont="1" applyFill="1" applyBorder="1" applyAlignment="1">
      <alignment horizontal="righ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14" fillId="0" borderId="3" xfId="17" applyFont="1" applyFill="1" applyBorder="1" applyAlignment="1">
      <alignment horizontal="center" vertical="center" wrapText="1"/>
    </xf>
    <xf numFmtId="0" fontId="14" fillId="0" borderId="1" xfId="17" applyFont="1" applyFill="1" applyBorder="1" applyAlignment="1">
      <alignment horizontal="center" vertical="center" wrapText="1"/>
    </xf>
    <xf numFmtId="0" fontId="14" fillId="6" borderId="1" xfId="20" applyFont="1" applyFill="1" applyBorder="1" applyAlignment="1">
      <alignment horizontal="center" vertical="center" wrapText="1"/>
    </xf>
    <xf numFmtId="0" fontId="14" fillId="0" borderId="1" xfId="2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" fontId="6" fillId="3" borderId="8" xfId="0" applyNumberFormat="1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justify" vertical="center" wrapText="1"/>
    </xf>
    <xf numFmtId="1" fontId="4" fillId="0" borderId="3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3" fontId="4" fillId="0" borderId="10" xfId="0" applyNumberFormat="1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6" fillId="4" borderId="1" xfId="20" applyFont="1" applyFill="1" applyBorder="1" applyAlignment="1">
      <alignment horizontal="center" vertical="center" wrapText="1"/>
    </xf>
    <xf numFmtId="0" fontId="8" fillId="0" borderId="3" xfId="20" applyFont="1" applyFill="1" applyBorder="1" applyAlignment="1">
      <alignment horizontal="justify" vertical="center" wrapText="1"/>
    </xf>
    <xf numFmtId="0" fontId="8" fillId="0" borderId="11" xfId="20" applyFont="1" applyFill="1" applyBorder="1" applyAlignment="1">
      <alignment horizontal="justify" vertical="center" wrapText="1"/>
    </xf>
    <xf numFmtId="1" fontId="8" fillId="2" borderId="3" xfId="20" applyNumberFormat="1" applyFont="1" applyFill="1" applyBorder="1" applyAlignment="1">
      <alignment horizontal="center" vertical="center"/>
    </xf>
    <xf numFmtId="1" fontId="8" fillId="2" borderId="11" xfId="20" applyNumberFormat="1" applyFont="1" applyFill="1" applyBorder="1" applyAlignment="1">
      <alignment horizontal="center" vertical="center"/>
    </xf>
    <xf numFmtId="3" fontId="8" fillId="0" borderId="3" xfId="20" applyNumberFormat="1" applyFont="1" applyFill="1" applyBorder="1" applyAlignment="1">
      <alignment horizontal="right" vertical="center" wrapText="1"/>
    </xf>
    <xf numFmtId="0" fontId="8" fillId="0" borderId="11" xfId="20" applyFont="1" applyFill="1" applyBorder="1" applyAlignment="1">
      <alignment horizontal="right" vertical="center" wrapText="1"/>
    </xf>
    <xf numFmtId="0" fontId="8" fillId="0" borderId="10" xfId="20" applyFont="1" applyFill="1" applyBorder="1" applyAlignment="1">
      <alignment horizontal="right" vertical="center" wrapText="1"/>
    </xf>
    <xf numFmtId="0" fontId="8" fillId="0" borderId="3" xfId="20" applyFont="1" applyFill="1" applyBorder="1" applyAlignment="1">
      <alignment horizontal="center" vertical="center" wrapText="1"/>
    </xf>
    <xf numFmtId="0" fontId="8" fillId="0" borderId="11" xfId="20" applyFont="1" applyFill="1" applyBorder="1" applyAlignment="1">
      <alignment horizontal="center" vertical="center" wrapText="1"/>
    </xf>
    <xf numFmtId="0" fontId="8" fillId="0" borderId="10" xfId="20" applyFont="1" applyFill="1" applyBorder="1" applyAlignment="1">
      <alignment horizontal="center" vertical="center" wrapText="1"/>
    </xf>
    <xf numFmtId="1" fontId="8" fillId="0" borderId="3" xfId="20" applyNumberFormat="1" applyFont="1" applyFill="1" applyBorder="1" applyAlignment="1">
      <alignment horizontal="center" vertical="center"/>
    </xf>
    <xf numFmtId="1" fontId="8" fillId="0" borderId="11" xfId="20" applyNumberFormat="1" applyFont="1" applyFill="1" applyBorder="1" applyAlignment="1">
      <alignment horizontal="center" vertical="center"/>
    </xf>
    <xf numFmtId="1" fontId="8" fillId="0" borderId="10" xfId="20" applyNumberFormat="1" applyFont="1" applyFill="1" applyBorder="1" applyAlignment="1">
      <alignment horizontal="center" vertical="center"/>
    </xf>
    <xf numFmtId="0" fontId="8" fillId="0" borderId="10" xfId="20" applyFont="1" applyFill="1" applyBorder="1" applyAlignment="1">
      <alignment horizontal="justify" vertical="center" wrapText="1"/>
    </xf>
    <xf numFmtId="3" fontId="4" fillId="0" borderId="3" xfId="1" applyNumberFormat="1" applyFont="1" applyFill="1" applyBorder="1" applyAlignment="1">
      <alignment horizontal="right" vertical="center" wrapText="1"/>
    </xf>
    <xf numFmtId="3" fontId="4" fillId="0" borderId="10" xfId="1" applyNumberFormat="1" applyFont="1" applyFill="1" applyBorder="1" applyAlignment="1">
      <alignment horizontal="right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10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justify" vertical="center" wrapText="1"/>
    </xf>
    <xf numFmtId="49" fontId="4" fillId="0" borderId="11" xfId="1" applyNumberFormat="1" applyFont="1" applyFill="1" applyBorder="1" applyAlignment="1">
      <alignment horizontal="justify" vertical="center" wrapText="1"/>
    </xf>
    <xf numFmtId="0" fontId="6" fillId="3" borderId="1" xfId="20" applyFont="1" applyFill="1" applyBorder="1" applyAlignment="1">
      <alignment horizontal="center" vertical="center" wrapText="1"/>
    </xf>
    <xf numFmtId="3" fontId="14" fillId="2" borderId="3" xfId="20" applyNumberFormat="1" applyFont="1" applyFill="1" applyBorder="1" applyAlignment="1">
      <alignment horizontal="right" vertical="center" wrapText="1"/>
    </xf>
    <xf numFmtId="0" fontId="14" fillId="2" borderId="11" xfId="20" applyFont="1" applyFill="1" applyBorder="1" applyAlignment="1">
      <alignment horizontal="right" vertical="center" wrapText="1"/>
    </xf>
    <xf numFmtId="0" fontId="14" fillId="2" borderId="10" xfId="20" applyFont="1" applyFill="1" applyBorder="1" applyAlignment="1">
      <alignment horizontal="right" vertical="center" wrapText="1"/>
    </xf>
    <xf numFmtId="1" fontId="8" fillId="2" borderId="17" xfId="20" applyNumberFormat="1" applyFont="1" applyFill="1" applyBorder="1" applyAlignment="1">
      <alignment horizontal="center" vertical="center"/>
    </xf>
    <xf numFmtId="1" fontId="8" fillId="2" borderId="19" xfId="20" applyNumberFormat="1" applyFont="1" applyFill="1" applyBorder="1" applyAlignment="1">
      <alignment horizontal="center" vertical="center"/>
    </xf>
    <xf numFmtId="1" fontId="8" fillId="2" borderId="18" xfId="20" applyNumberFormat="1" applyFont="1" applyFill="1" applyBorder="1" applyAlignment="1">
      <alignment horizontal="center" vertical="center"/>
    </xf>
    <xf numFmtId="0" fontId="14" fillId="2" borderId="3" xfId="20" applyFont="1" applyFill="1" applyBorder="1" applyAlignment="1">
      <alignment horizontal="justify" vertical="center" wrapText="1"/>
    </xf>
    <xf numFmtId="0" fontId="14" fillId="2" borderId="11" xfId="20" applyFont="1" applyFill="1" applyBorder="1" applyAlignment="1">
      <alignment horizontal="justify" vertical="center" wrapText="1"/>
    </xf>
    <xf numFmtId="0" fontId="14" fillId="2" borderId="3" xfId="20" applyFont="1" applyFill="1" applyBorder="1" applyAlignment="1">
      <alignment horizontal="center" vertical="center" wrapText="1"/>
    </xf>
    <xf numFmtId="0" fontId="14" fillId="2" borderId="11" xfId="20" applyFont="1" applyFill="1" applyBorder="1" applyAlignment="1">
      <alignment horizontal="center" vertical="center" wrapText="1"/>
    </xf>
    <xf numFmtId="0" fontId="14" fillId="2" borderId="10" xfId="20" applyFont="1" applyFill="1" applyBorder="1" applyAlignment="1">
      <alignment horizontal="center" vertical="center" wrapText="1"/>
    </xf>
    <xf numFmtId="1" fontId="8" fillId="2" borderId="15" xfId="20" applyNumberFormat="1" applyFont="1" applyFill="1" applyBorder="1" applyAlignment="1">
      <alignment horizontal="center" vertical="center"/>
    </xf>
    <xf numFmtId="1" fontId="8" fillId="2" borderId="21" xfId="20" applyNumberFormat="1" applyFont="1" applyFill="1" applyBorder="1" applyAlignment="1">
      <alignment horizontal="center" vertical="center"/>
    </xf>
    <xf numFmtId="1" fontId="8" fillId="6" borderId="15" xfId="20" applyNumberFormat="1" applyFont="1" applyFill="1" applyBorder="1" applyAlignment="1">
      <alignment horizontal="center" vertical="center"/>
    </xf>
    <xf numFmtId="1" fontId="8" fillId="6" borderId="21" xfId="20" applyNumberFormat="1" applyFont="1" applyFill="1" applyBorder="1" applyAlignment="1">
      <alignment horizontal="center" vertical="center"/>
    </xf>
    <xf numFmtId="0" fontId="14" fillId="6" borderId="3" xfId="20" applyFont="1" applyFill="1" applyBorder="1" applyAlignment="1">
      <alignment horizontal="justify" vertical="center" wrapText="1"/>
    </xf>
    <xf numFmtId="0" fontId="14" fillId="6" borderId="11" xfId="20" applyFont="1" applyFill="1" applyBorder="1" applyAlignment="1">
      <alignment horizontal="justify" vertical="center" wrapText="1"/>
    </xf>
    <xf numFmtId="3" fontId="14" fillId="6" borderId="3" xfId="20" applyNumberFormat="1" applyFont="1" applyFill="1" applyBorder="1" applyAlignment="1">
      <alignment horizontal="right" vertical="center" wrapText="1"/>
    </xf>
    <xf numFmtId="0" fontId="14" fillId="6" borderId="11" xfId="20" applyFont="1" applyFill="1" applyBorder="1" applyAlignment="1">
      <alignment horizontal="right" vertical="center" wrapText="1"/>
    </xf>
    <xf numFmtId="0" fontId="14" fillId="6" borderId="3" xfId="20" applyFont="1" applyFill="1" applyBorder="1" applyAlignment="1">
      <alignment horizontal="center" vertical="center" wrapText="1"/>
    </xf>
    <xf numFmtId="0" fontId="14" fillId="6" borderId="10" xfId="20" applyFont="1" applyFill="1" applyBorder="1" applyAlignment="1">
      <alignment horizontal="center" vertical="center" wrapText="1"/>
    </xf>
    <xf numFmtId="1" fontId="8" fillId="2" borderId="16" xfId="20" applyNumberFormat="1" applyFont="1" applyFill="1" applyBorder="1" applyAlignment="1">
      <alignment horizontal="center" vertical="center"/>
    </xf>
    <xf numFmtId="0" fontId="14" fillId="2" borderId="10" xfId="20" applyFont="1" applyFill="1" applyBorder="1" applyAlignment="1">
      <alignment horizontal="justify" vertical="center" wrapText="1"/>
    </xf>
    <xf numFmtId="0" fontId="14" fillId="2" borderId="1" xfId="20" applyFont="1" applyFill="1" applyBorder="1" applyAlignment="1">
      <alignment horizontal="justify" vertical="center" wrapText="1"/>
    </xf>
    <xf numFmtId="3" fontId="8" fillId="2" borderId="3" xfId="20" applyNumberFormat="1" applyFont="1" applyFill="1" applyBorder="1" applyAlignment="1">
      <alignment horizontal="right" vertical="center" wrapText="1"/>
    </xf>
    <xf numFmtId="0" fontId="8" fillId="2" borderId="11" xfId="20" applyFont="1" applyFill="1" applyBorder="1" applyAlignment="1">
      <alignment horizontal="right" vertical="center" wrapText="1"/>
    </xf>
    <xf numFmtId="0" fontId="8" fillId="2" borderId="10" xfId="20" applyFont="1" applyFill="1" applyBorder="1" applyAlignment="1">
      <alignment horizontal="right" vertical="center" wrapText="1"/>
    </xf>
    <xf numFmtId="3" fontId="4" fillId="2" borderId="3" xfId="1" applyNumberFormat="1" applyFont="1" applyFill="1" applyBorder="1" applyAlignment="1">
      <alignment horizontal="right" vertical="center" wrapText="1"/>
    </xf>
    <xf numFmtId="0" fontId="4" fillId="2" borderId="10" xfId="1" applyFont="1" applyFill="1" applyBorder="1" applyAlignment="1">
      <alignment horizontal="right" vertical="center" wrapText="1"/>
    </xf>
    <xf numFmtId="0" fontId="6" fillId="4" borderId="7" xfId="20" applyFont="1" applyFill="1" applyBorder="1" applyAlignment="1">
      <alignment horizontal="center" vertical="center" wrapText="1"/>
    </xf>
    <xf numFmtId="0" fontId="6" fillId="4" borderId="8" xfId="20" applyFont="1" applyFill="1" applyBorder="1" applyAlignment="1">
      <alignment horizontal="center" vertical="center" wrapText="1"/>
    </xf>
    <xf numFmtId="0" fontId="6" fillId="4" borderId="2" xfId="20" applyFont="1" applyFill="1" applyBorder="1" applyAlignment="1">
      <alignment horizontal="center" vertical="center" wrapText="1"/>
    </xf>
    <xf numFmtId="0" fontId="8" fillId="2" borderId="3" xfId="20" applyFont="1" applyFill="1" applyBorder="1" applyAlignment="1">
      <alignment horizontal="justify" vertical="center" wrapText="1"/>
    </xf>
    <xf numFmtId="0" fontId="8" fillId="2" borderId="10" xfId="20" applyFont="1" applyFill="1" applyBorder="1" applyAlignment="1">
      <alignment horizontal="justify" vertical="center" wrapText="1"/>
    </xf>
    <xf numFmtId="1" fontId="8" fillId="2" borderId="3" xfId="20" applyNumberFormat="1" applyFont="1" applyFill="1" applyBorder="1" applyAlignment="1">
      <alignment horizontal="center" vertical="center" wrapText="1"/>
    </xf>
    <xf numFmtId="1" fontId="8" fillId="2" borderId="10" xfId="20" applyNumberFormat="1" applyFont="1" applyFill="1" applyBorder="1" applyAlignment="1">
      <alignment horizontal="center" vertical="center" wrapText="1"/>
    </xf>
    <xf numFmtId="0" fontId="6" fillId="3" borderId="7" xfId="20" applyFont="1" applyFill="1" applyBorder="1" applyAlignment="1">
      <alignment horizontal="center" vertical="center" wrapText="1"/>
    </xf>
    <xf numFmtId="0" fontId="6" fillId="3" borderId="8" xfId="20" applyFont="1" applyFill="1" applyBorder="1" applyAlignment="1">
      <alignment horizontal="center" vertical="center" wrapText="1"/>
    </xf>
    <xf numFmtId="0" fontId="6" fillId="3" borderId="2" xfId="20" applyFont="1" applyFill="1" applyBorder="1" applyAlignment="1">
      <alignment horizontal="center" vertical="center" wrapText="1"/>
    </xf>
    <xf numFmtId="1" fontId="8" fillId="2" borderId="11" xfId="20" applyNumberFormat="1" applyFont="1" applyFill="1" applyBorder="1" applyAlignment="1">
      <alignment horizontal="center" vertical="center" wrapText="1"/>
    </xf>
    <xf numFmtId="0" fontId="8" fillId="2" borderId="11" xfId="20" applyFont="1" applyFill="1" applyBorder="1" applyAlignment="1">
      <alignment horizontal="justify" vertical="center" wrapText="1"/>
    </xf>
    <xf numFmtId="0" fontId="8" fillId="2" borderId="1" xfId="20" applyFont="1" applyFill="1" applyBorder="1" applyAlignment="1">
      <alignment horizontal="justify" vertical="center" wrapText="1"/>
    </xf>
    <xf numFmtId="0" fontId="4" fillId="2" borderId="3" xfId="1" applyFont="1" applyFill="1" applyBorder="1" applyAlignment="1">
      <alignment horizontal="justify" vertical="center" wrapText="1"/>
    </xf>
    <xf numFmtId="0" fontId="4" fillId="2" borderId="10" xfId="1" applyFont="1" applyFill="1" applyBorder="1" applyAlignment="1">
      <alignment horizontal="justify" vertical="center" wrapText="1"/>
    </xf>
    <xf numFmtId="1" fontId="8" fillId="2" borderId="1" xfId="20" applyNumberFormat="1" applyFont="1" applyFill="1" applyBorder="1" applyAlignment="1">
      <alignment horizontal="center" vertical="center" wrapText="1"/>
    </xf>
    <xf numFmtId="0" fontId="8" fillId="0" borderId="1" xfId="20" applyFont="1" applyFill="1" applyBorder="1" applyAlignment="1">
      <alignment horizontal="justify" vertical="center" wrapText="1"/>
    </xf>
    <xf numFmtId="0" fontId="4" fillId="2" borderId="3" xfId="20" applyFont="1" applyFill="1" applyBorder="1" applyAlignment="1">
      <alignment horizontal="justify" vertical="center" wrapText="1"/>
    </xf>
    <xf numFmtId="0" fontId="4" fillId="2" borderId="11" xfId="20" applyFont="1" applyFill="1" applyBorder="1" applyAlignment="1">
      <alignment horizontal="justify" vertical="center" wrapText="1"/>
    </xf>
    <xf numFmtId="0" fontId="4" fillId="2" borderId="10" xfId="20" applyFont="1" applyFill="1" applyBorder="1" applyAlignment="1">
      <alignment horizontal="justify" vertical="center" wrapText="1"/>
    </xf>
    <xf numFmtId="0" fontId="8" fillId="2" borderId="3" xfId="20" applyFont="1" applyFill="1" applyBorder="1" applyAlignment="1">
      <alignment horizontal="center" vertical="center" wrapText="1"/>
    </xf>
    <xf numFmtId="0" fontId="8" fillId="2" borderId="11" xfId="20" applyFont="1" applyFill="1" applyBorder="1" applyAlignment="1">
      <alignment horizontal="center" vertical="center" wrapText="1"/>
    </xf>
    <xf numFmtId="0" fontId="8" fillId="2" borderId="10" xfId="20" applyFont="1" applyFill="1" applyBorder="1" applyAlignment="1">
      <alignment horizontal="center" vertical="center" wrapText="1"/>
    </xf>
    <xf numFmtId="3" fontId="4" fillId="2" borderId="3" xfId="20" applyNumberFormat="1" applyFont="1" applyFill="1" applyBorder="1" applyAlignment="1">
      <alignment horizontal="right" vertical="center" wrapText="1"/>
    </xf>
    <xf numFmtId="0" fontId="4" fillId="2" borderId="11" xfId="20" applyFont="1" applyFill="1" applyBorder="1" applyAlignment="1">
      <alignment horizontal="right" vertical="center" wrapText="1"/>
    </xf>
    <xf numFmtId="0" fontId="4" fillId="2" borderId="10" xfId="20" applyFont="1" applyFill="1" applyBorder="1" applyAlignment="1">
      <alignment horizontal="right" vertical="center" wrapText="1"/>
    </xf>
    <xf numFmtId="0" fontId="4" fillId="2" borderId="3" xfId="20" applyFont="1" applyFill="1" applyBorder="1" applyAlignment="1">
      <alignment horizontal="center" vertical="center" wrapText="1"/>
    </xf>
    <xf numFmtId="0" fontId="4" fillId="2" borderId="11" xfId="20" applyFont="1" applyFill="1" applyBorder="1" applyAlignment="1">
      <alignment horizontal="center" vertical="center" wrapText="1"/>
    </xf>
    <xf numFmtId="0" fontId="4" fillId="2" borderId="10" xfId="20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right" vertical="center" wrapText="1"/>
    </xf>
    <xf numFmtId="3" fontId="14" fillId="2" borderId="3" xfId="0" applyNumberFormat="1" applyFont="1" applyFill="1" applyBorder="1" applyAlignment="1">
      <alignment horizontal="right" vertical="center" wrapText="1"/>
    </xf>
    <xf numFmtId="0" fontId="14" fillId="2" borderId="10" xfId="0" applyFont="1" applyFill="1" applyBorder="1" applyAlignment="1">
      <alignment horizontal="right" vertical="center" wrapText="1"/>
    </xf>
    <xf numFmtId="167" fontId="8" fillId="2" borderId="3" xfId="2" applyNumberFormat="1" applyFont="1" applyFill="1" applyBorder="1" applyAlignment="1">
      <alignment horizontal="center" vertical="center" wrapText="1"/>
    </xf>
    <xf numFmtId="167" fontId="8" fillId="2" borderId="10" xfId="2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justify" vertical="center" wrapText="1"/>
    </xf>
    <xf numFmtId="0" fontId="14" fillId="2" borderId="10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167" fontId="8" fillId="6" borderId="1" xfId="2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3" fontId="14" fillId="6" borderId="1" xfId="0" applyNumberFormat="1" applyFont="1" applyFill="1" applyBorder="1" applyAlignment="1">
      <alignment horizontal="right" vertical="center" wrapText="1"/>
    </xf>
    <xf numFmtId="0" fontId="14" fillId="6" borderId="1" xfId="0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167" fontId="8" fillId="2" borderId="11" xfId="2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8" fillId="2" borderId="11" xfId="0" applyFont="1" applyFill="1" applyBorder="1" applyAlignment="1">
      <alignment horizontal="justify" vertical="center" wrapText="1"/>
    </xf>
    <xf numFmtId="0" fontId="8" fillId="2" borderId="10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center" wrapText="1"/>
    </xf>
    <xf numFmtId="0" fontId="9" fillId="4" borderId="8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167" fontId="8" fillId="2" borderId="1" xfId="2" applyNumberFormat="1" applyFont="1" applyFill="1" applyBorder="1" applyAlignment="1">
      <alignment horizontal="center" vertical="center" wrapText="1"/>
    </xf>
    <xf numFmtId="164" fontId="8" fillId="2" borderId="1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3" fontId="4" fillId="0" borderId="11" xfId="1" applyNumberFormat="1" applyFont="1" applyFill="1" applyBorder="1" applyAlignment="1">
      <alignment horizontal="right" vertical="center" wrapText="1"/>
    </xf>
    <xf numFmtId="1" fontId="4" fillId="0" borderId="3" xfId="17" applyNumberFormat="1" applyFont="1" applyFill="1" applyBorder="1" applyAlignment="1">
      <alignment horizontal="center" vertical="center" wrapText="1"/>
    </xf>
    <xf numFmtId="1" fontId="4" fillId="0" borderId="11" xfId="17" applyNumberFormat="1" applyFont="1" applyFill="1" applyBorder="1" applyAlignment="1">
      <alignment horizontal="center" vertical="center" wrapText="1"/>
    </xf>
    <xf numFmtId="49" fontId="4" fillId="0" borderId="11" xfId="1" applyNumberFormat="1" applyFont="1" applyFill="1" applyBorder="1" applyAlignment="1">
      <alignment horizontal="center" vertical="center" wrapText="1"/>
    </xf>
    <xf numFmtId="49" fontId="4" fillId="0" borderId="10" xfId="1" applyNumberFormat="1" applyFont="1" applyFill="1" applyBorder="1" applyAlignment="1">
      <alignment horizontal="justify" vertical="center" wrapText="1"/>
    </xf>
    <xf numFmtId="49" fontId="4" fillId="0" borderId="4" xfId="1" applyNumberFormat="1" applyFont="1" applyFill="1" applyBorder="1" applyAlignment="1">
      <alignment horizontal="justify" vertical="center" wrapText="1"/>
    </xf>
    <xf numFmtId="49" fontId="4" fillId="0" borderId="13" xfId="1" applyNumberFormat="1" applyFont="1" applyFill="1" applyBorder="1" applyAlignment="1">
      <alignment horizontal="justify" vertical="center" wrapText="1"/>
    </xf>
    <xf numFmtId="1" fontId="4" fillId="0" borderId="10" xfId="17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167" fontId="14" fillId="0" borderId="3" xfId="0" applyNumberFormat="1" applyFont="1" applyBorder="1" applyAlignment="1">
      <alignment horizontal="center" vertical="center"/>
    </xf>
    <xf numFmtId="167" fontId="14" fillId="0" borderId="10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justify" vertical="center" wrapText="1"/>
    </xf>
    <xf numFmtId="0" fontId="14" fillId="0" borderId="10" xfId="0" applyFont="1" applyBorder="1" applyAlignment="1">
      <alignment horizontal="justify" vertical="center" wrapText="1"/>
    </xf>
    <xf numFmtId="1" fontId="14" fillId="0" borderId="3" xfId="0" applyNumberFormat="1" applyFont="1" applyBorder="1" applyAlignment="1">
      <alignment horizontal="center" vertical="center"/>
    </xf>
    <xf numFmtId="1" fontId="14" fillId="0" borderId="11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justify" vertical="center" wrapText="1"/>
    </xf>
    <xf numFmtId="3" fontId="14" fillId="0" borderId="3" xfId="0" applyNumberFormat="1" applyFont="1" applyBorder="1" applyAlignment="1">
      <alignment horizontal="right" vertical="center" wrapText="1"/>
    </xf>
    <xf numFmtId="0" fontId="14" fillId="0" borderId="10" xfId="0" applyFont="1" applyBorder="1" applyAlignment="1">
      <alignment horizontal="right" vertical="center" wrapText="1"/>
    </xf>
    <xf numFmtId="0" fontId="14" fillId="0" borderId="11" xfId="0" applyFont="1" applyBorder="1" applyAlignment="1">
      <alignment horizontal="right" vertical="center" wrapText="1"/>
    </xf>
    <xf numFmtId="1" fontId="14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justify" vertical="center" wrapText="1"/>
    </xf>
    <xf numFmtId="3" fontId="8" fillId="6" borderId="3" xfId="0" applyNumberFormat="1" applyFont="1" applyFill="1" applyBorder="1" applyAlignment="1">
      <alignment horizontal="right" vertical="center" wrapText="1"/>
    </xf>
    <xf numFmtId="0" fontId="8" fillId="6" borderId="10" xfId="0" applyFont="1" applyFill="1" applyBorder="1" applyAlignment="1">
      <alignment horizontal="right" vertical="center" wrapText="1"/>
    </xf>
    <xf numFmtId="167" fontId="14" fillId="0" borderId="11" xfId="0" applyNumberFormat="1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1" fontId="14" fillId="5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justify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1" fontId="8" fillId="0" borderId="11" xfId="0" applyNumberFormat="1" applyFont="1" applyFill="1" applyBorder="1" applyAlignment="1">
      <alignment horizontal="center" vertical="center" wrapText="1"/>
    </xf>
    <xf numFmtId="1" fontId="8" fillId="0" borderId="10" xfId="0" applyNumberFormat="1" applyFont="1" applyFill="1" applyBorder="1" applyAlignment="1">
      <alignment horizontal="center" vertical="center" wrapText="1"/>
    </xf>
    <xf numFmtId="49" fontId="8" fillId="0" borderId="4" xfId="1" applyNumberFormat="1" applyFont="1" applyFill="1" applyBorder="1" applyAlignment="1">
      <alignment horizontal="justify" vertical="center" wrapText="1"/>
    </xf>
    <xf numFmtId="49" fontId="8" fillId="0" borderId="13" xfId="1" applyNumberFormat="1" applyFont="1" applyFill="1" applyBorder="1" applyAlignment="1">
      <alignment horizontal="justify" vertical="center" wrapText="1"/>
    </xf>
    <xf numFmtId="49" fontId="8" fillId="0" borderId="14" xfId="1" applyNumberFormat="1" applyFont="1" applyFill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3" fontId="8" fillId="0" borderId="3" xfId="1" applyNumberFormat="1" applyFont="1" applyFill="1" applyBorder="1" applyAlignment="1">
      <alignment horizontal="right" vertical="center" wrapText="1"/>
    </xf>
    <xf numFmtId="3" fontId="8" fillId="0" borderId="11" xfId="1" applyNumberFormat="1" applyFont="1" applyFill="1" applyBorder="1" applyAlignment="1">
      <alignment horizontal="right" vertical="center" wrapText="1"/>
    </xf>
    <xf numFmtId="3" fontId="8" fillId="0" borderId="10" xfId="1" applyNumberFormat="1" applyFont="1" applyFill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49" fontId="8" fillId="0" borderId="3" xfId="1" applyNumberFormat="1" applyFont="1" applyFill="1" applyBorder="1" applyAlignment="1">
      <alignment horizontal="center" vertical="center" wrapText="1"/>
    </xf>
    <xf numFmtId="49" fontId="8" fillId="0" borderId="11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justify" vertical="center" wrapText="1"/>
    </xf>
    <xf numFmtId="0" fontId="4" fillId="0" borderId="11" xfId="1" applyFont="1" applyFill="1" applyBorder="1" applyAlignment="1">
      <alignment horizontal="justify" vertical="center" wrapText="1"/>
    </xf>
    <xf numFmtId="0" fontId="4" fillId="0" borderId="10" xfId="1" applyFont="1" applyFill="1" applyBorder="1" applyAlignment="1">
      <alignment horizontal="right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/>
    </xf>
    <xf numFmtId="0" fontId="17" fillId="3" borderId="1" xfId="20" applyFont="1" applyFill="1" applyBorder="1" applyAlignment="1">
      <alignment horizontal="center" vertical="center" wrapText="1"/>
    </xf>
    <xf numFmtId="0" fontId="14" fillId="0" borderId="3" xfId="20" applyFont="1" applyFill="1" applyBorder="1" applyAlignment="1">
      <alignment horizontal="justify" vertical="center" wrapText="1"/>
    </xf>
    <xf numFmtId="0" fontId="14" fillId="0" borderId="11" xfId="20" applyFont="1" applyFill="1" applyBorder="1" applyAlignment="1">
      <alignment horizontal="justify" vertical="center" wrapText="1"/>
    </xf>
    <xf numFmtId="3" fontId="14" fillId="0" borderId="3" xfId="20" applyNumberFormat="1" applyFont="1" applyFill="1" applyBorder="1" applyAlignment="1">
      <alignment horizontal="right" vertical="center" wrapText="1"/>
    </xf>
    <xf numFmtId="0" fontId="14" fillId="0" borderId="10" xfId="20" applyFont="1" applyFill="1" applyBorder="1" applyAlignment="1">
      <alignment horizontal="right" vertical="center" wrapText="1"/>
    </xf>
    <xf numFmtId="0" fontId="14" fillId="0" borderId="3" xfId="20" applyFont="1" applyFill="1" applyBorder="1" applyAlignment="1">
      <alignment horizontal="center" vertical="center" wrapText="1"/>
    </xf>
    <xf numFmtId="0" fontId="14" fillId="0" borderId="10" xfId="20" applyFont="1" applyFill="1" applyBorder="1" applyAlignment="1">
      <alignment horizontal="center" vertical="center" wrapText="1"/>
    </xf>
    <xf numFmtId="0" fontId="17" fillId="3" borderId="7" xfId="20" applyFont="1" applyFill="1" applyBorder="1" applyAlignment="1">
      <alignment horizontal="center" vertical="center" wrapText="1"/>
    </xf>
    <xf numFmtId="0" fontId="17" fillId="3" borderId="8" xfId="2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" fontId="8" fillId="0" borderId="1" xfId="20" applyNumberFormat="1" applyFont="1" applyFill="1" applyBorder="1" applyAlignment="1">
      <alignment horizontal="center" vertical="center"/>
    </xf>
    <xf numFmtId="3" fontId="14" fillId="0" borderId="3" xfId="17" applyNumberFormat="1" applyFont="1" applyFill="1" applyBorder="1" applyAlignment="1">
      <alignment horizontal="right" vertical="center" wrapText="1"/>
    </xf>
    <xf numFmtId="0" fontId="14" fillId="0" borderId="10" xfId="17" applyFont="1" applyFill="1" applyBorder="1" applyAlignment="1">
      <alignment horizontal="right" vertical="center" wrapText="1"/>
    </xf>
    <xf numFmtId="0" fontId="14" fillId="0" borderId="11" xfId="20" applyFont="1" applyFill="1" applyBorder="1" applyAlignment="1">
      <alignment horizontal="right" vertical="center" wrapText="1"/>
    </xf>
    <xf numFmtId="0" fontId="6" fillId="4" borderId="22" xfId="20" applyFont="1" applyFill="1" applyBorder="1" applyAlignment="1">
      <alignment horizontal="center" vertical="center" wrapText="1"/>
    </xf>
    <xf numFmtId="0" fontId="6" fillId="4" borderId="20" xfId="20" applyFont="1" applyFill="1" applyBorder="1" applyAlignment="1">
      <alignment horizontal="center" vertical="center" wrapText="1"/>
    </xf>
    <xf numFmtId="0" fontId="6" fillId="4" borderId="12" xfId="20" applyFont="1" applyFill="1" applyBorder="1" applyAlignment="1">
      <alignment horizontal="center" vertical="center" wrapText="1"/>
    </xf>
    <xf numFmtId="0" fontId="6" fillId="4" borderId="15" xfId="20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/>
    </xf>
    <xf numFmtId="0" fontId="14" fillId="0" borderId="1" xfId="17" applyFont="1" applyFill="1" applyBorder="1" applyAlignment="1">
      <alignment horizontal="justify" vertical="center" wrapText="1"/>
    </xf>
    <xf numFmtId="0" fontId="14" fillId="0" borderId="1" xfId="20" applyFont="1" applyFill="1" applyBorder="1" applyAlignment="1">
      <alignment horizontal="justify" vertical="center" wrapText="1"/>
    </xf>
    <xf numFmtId="0" fontId="8" fillId="0" borderId="1" xfId="20" applyFont="1" applyFill="1" applyBorder="1" applyAlignment="1">
      <alignment horizontal="center" vertical="center" wrapText="1"/>
    </xf>
    <xf numFmtId="1" fontId="8" fillId="0" borderId="3" xfId="20" applyNumberFormat="1" applyFont="1" applyFill="1" applyBorder="1" applyAlignment="1">
      <alignment horizontal="center" vertical="center" wrapText="1"/>
    </xf>
    <xf numFmtId="1" fontId="8" fillId="0" borderId="10" xfId="20" applyNumberFormat="1" applyFont="1" applyFill="1" applyBorder="1" applyAlignment="1">
      <alignment horizontal="center" vertical="center" wrapText="1"/>
    </xf>
    <xf numFmtId="0" fontId="14" fillId="0" borderId="10" xfId="20" applyFont="1" applyFill="1" applyBorder="1" applyAlignment="1">
      <alignment horizontal="justify" vertical="center" wrapText="1"/>
    </xf>
    <xf numFmtId="1" fontId="8" fillId="0" borderId="1" xfId="20" applyNumberFormat="1" applyFont="1" applyFill="1" applyBorder="1" applyAlignment="1">
      <alignment horizontal="center" vertical="center" wrapText="1"/>
    </xf>
    <xf numFmtId="0" fontId="6" fillId="4" borderId="0" xfId="20" applyFont="1" applyFill="1" applyBorder="1" applyAlignment="1">
      <alignment horizontal="center" vertical="center" wrapText="1"/>
    </xf>
    <xf numFmtId="0" fontId="6" fillId="4" borderId="21" xfId="20" applyFont="1" applyFill="1" applyBorder="1" applyAlignment="1">
      <alignment horizontal="center" vertical="center" wrapText="1"/>
    </xf>
    <xf numFmtId="0" fontId="14" fillId="0" borderId="3" xfId="17" applyFont="1" applyFill="1" applyBorder="1" applyAlignment="1">
      <alignment horizontal="justify" vertical="center" wrapText="1"/>
    </xf>
    <xf numFmtId="0" fontId="14" fillId="0" borderId="10" xfId="17" applyFont="1" applyFill="1" applyBorder="1" applyAlignment="1">
      <alignment horizontal="justify" vertical="center" wrapText="1"/>
    </xf>
    <xf numFmtId="0" fontId="14" fillId="0" borderId="3" xfId="17" applyFont="1" applyFill="1" applyBorder="1" applyAlignment="1">
      <alignment horizontal="center" vertical="center" wrapText="1"/>
    </xf>
    <xf numFmtId="0" fontId="14" fillId="0" borderId="10" xfId="17" applyFont="1" applyFill="1" applyBorder="1" applyAlignment="1">
      <alignment horizontal="center" vertical="center" wrapText="1"/>
    </xf>
    <xf numFmtId="0" fontId="14" fillId="0" borderId="11" xfId="20" applyFont="1" applyFill="1" applyBorder="1" applyAlignment="1">
      <alignment horizontal="center" vertical="center" wrapText="1"/>
    </xf>
    <xf numFmtId="3" fontId="8" fillId="0" borderId="1" xfId="20" applyNumberFormat="1" applyFont="1" applyFill="1" applyBorder="1" applyAlignment="1">
      <alignment horizontal="right" vertical="center" wrapText="1"/>
    </xf>
    <xf numFmtId="0" fontId="8" fillId="0" borderId="1" xfId="20" applyFont="1" applyFill="1" applyBorder="1" applyAlignment="1">
      <alignment horizontal="right" vertical="center" wrapText="1"/>
    </xf>
    <xf numFmtId="1" fontId="4" fillId="0" borderId="3" xfId="1" applyNumberFormat="1" applyFont="1" applyFill="1" applyBorder="1" applyAlignment="1">
      <alignment horizontal="center" vertical="center" wrapText="1"/>
    </xf>
    <xf numFmtId="1" fontId="4" fillId="0" borderId="11" xfId="1" applyNumberFormat="1" applyFont="1" applyFill="1" applyBorder="1" applyAlignment="1">
      <alignment horizontal="center" vertical="center" wrapText="1"/>
    </xf>
    <xf numFmtId="1" fontId="4" fillId="0" borderId="10" xfId="1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</cellXfs>
  <cellStyles count="28">
    <cellStyle name="Excel Built-in Normal" xfId="1"/>
    <cellStyle name="Excel Built-in Normal 2" xfId="9"/>
    <cellStyle name="Millares" xfId="2" builtinId="3"/>
    <cellStyle name="Millares 2" xfId="3"/>
    <cellStyle name="Millares 2 2" xfId="4"/>
    <cellStyle name="Millares 2 2 2" xfId="12"/>
    <cellStyle name="Millares 2 2 3" xfId="23"/>
    <cellStyle name="Millares 2 3" xfId="11"/>
    <cellStyle name="Millares 2 4" xfId="22"/>
    <cellStyle name="Millares 3" xfId="5"/>
    <cellStyle name="Millares 3 2" xfId="13"/>
    <cellStyle name="Millares 3 3" xfId="24"/>
    <cellStyle name="Millares 4" xfId="10"/>
    <cellStyle name="Millares 5" xfId="21"/>
    <cellStyle name="Moneda" xfId="19" builtinId="4"/>
    <cellStyle name="Moneda 2" xfId="15"/>
    <cellStyle name="Moneda 2 2" xfId="26"/>
    <cellStyle name="Moneda 3" xfId="16"/>
    <cellStyle name="Moneda 4" xfId="14"/>
    <cellStyle name="Moneda 5" xfId="25"/>
    <cellStyle name="Normal" xfId="0" builtinId="0"/>
    <cellStyle name="Normal 2" xfId="17"/>
    <cellStyle name="Normal 3" xfId="8"/>
    <cellStyle name="Normal 4" xfId="20"/>
    <cellStyle name="Porcentaje 2" xfId="18"/>
    <cellStyle name="Porcentaje 3" xfId="27"/>
    <cellStyle name="Porcentual 2" xfId="6"/>
    <cellStyle name="Porcentual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="85" zoomScaleNormal="85" workbookViewId="0">
      <selection activeCell="G3" sqref="G1:J1048576"/>
    </sheetView>
  </sheetViews>
  <sheetFormatPr baseColWidth="10" defaultRowHeight="12.75" x14ac:dyDescent="0.2"/>
  <cols>
    <col min="1" max="1" width="16.5703125" customWidth="1"/>
    <col min="2" max="2" width="31.85546875" customWidth="1"/>
    <col min="3" max="3" width="31.85546875" style="241" customWidth="1"/>
    <col min="4" max="4" width="31.85546875" style="73" customWidth="1"/>
    <col min="5" max="5" width="29.7109375" customWidth="1"/>
    <col min="6" max="6" width="18.7109375" style="32" customWidth="1"/>
    <col min="8" max="8" width="13.7109375" bestFit="1" customWidth="1"/>
  </cols>
  <sheetData>
    <row r="1" spans="1:6" ht="16.5" thickBot="1" x14ac:dyDescent="0.3">
      <c r="A1" s="261" t="s">
        <v>267</v>
      </c>
      <c r="B1" s="262"/>
      <c r="C1" s="262"/>
      <c r="D1" s="262"/>
      <c r="E1" s="262"/>
      <c r="F1" s="262"/>
    </row>
    <row r="2" spans="1:6" ht="16.149999999999999" customHeight="1" thickBot="1" x14ac:dyDescent="0.3">
      <c r="A2" s="261" t="s">
        <v>212</v>
      </c>
      <c r="B2" s="262"/>
      <c r="C2" s="262"/>
      <c r="D2" s="262"/>
      <c r="E2" s="262"/>
      <c r="F2" s="262"/>
    </row>
    <row r="3" spans="1:6" x14ac:dyDescent="0.2">
      <c r="F3" s="33"/>
    </row>
    <row r="4" spans="1:6" ht="50.1" customHeight="1" x14ac:dyDescent="0.2">
      <c r="A4" s="207" t="s">
        <v>0</v>
      </c>
      <c r="B4" s="207" t="s">
        <v>1</v>
      </c>
      <c r="C4" s="207" t="s">
        <v>264</v>
      </c>
      <c r="D4" s="207" t="s">
        <v>256</v>
      </c>
      <c r="E4" s="207" t="s">
        <v>74</v>
      </c>
      <c r="F4" s="207" t="s">
        <v>213</v>
      </c>
    </row>
    <row r="5" spans="1:6" ht="50.1" customHeight="1" x14ac:dyDescent="0.2">
      <c r="A5" s="116">
        <v>2014630000001</v>
      </c>
      <c r="B5" s="117" t="s">
        <v>35</v>
      </c>
      <c r="C5" s="235" t="s">
        <v>265</v>
      </c>
      <c r="D5" s="181">
        <f>SUM(F5)</f>
        <v>5000000</v>
      </c>
      <c r="E5" s="7" t="s">
        <v>36</v>
      </c>
      <c r="F5" s="34">
        <v>5000000</v>
      </c>
    </row>
    <row r="6" spans="1:6" ht="50.1" customHeight="1" x14ac:dyDescent="0.2">
      <c r="A6" s="266" t="s">
        <v>2</v>
      </c>
      <c r="B6" s="266"/>
      <c r="C6" s="266"/>
      <c r="D6" s="266"/>
      <c r="E6" s="266"/>
      <c r="F6" s="35">
        <f>SUM(F5:F5)</f>
        <v>5000000</v>
      </c>
    </row>
    <row r="7" spans="1:6" ht="50.1" customHeight="1" x14ac:dyDescent="0.2">
      <c r="A7" s="116">
        <v>2014630000002</v>
      </c>
      <c r="B7" s="117" t="s">
        <v>236</v>
      </c>
      <c r="C7" s="235" t="s">
        <v>265</v>
      </c>
      <c r="D7" s="181">
        <f>SUM(F7)</f>
        <v>27500000</v>
      </c>
      <c r="E7" s="99" t="s">
        <v>37</v>
      </c>
      <c r="F7" s="34">
        <v>27500000</v>
      </c>
    </row>
    <row r="8" spans="1:6" ht="50.1" customHeight="1" x14ac:dyDescent="0.2">
      <c r="A8" s="266" t="s">
        <v>2</v>
      </c>
      <c r="B8" s="266"/>
      <c r="C8" s="266"/>
      <c r="D8" s="266"/>
      <c r="E8" s="266"/>
      <c r="F8" s="36">
        <f>SUM(F7:F7)</f>
        <v>27500000</v>
      </c>
    </row>
    <row r="9" spans="1:6" ht="50.1" customHeight="1" x14ac:dyDescent="0.2">
      <c r="A9" s="118">
        <v>2014630000003</v>
      </c>
      <c r="B9" s="117" t="s">
        <v>38</v>
      </c>
      <c r="C9" s="235" t="s">
        <v>265</v>
      </c>
      <c r="D9" s="181">
        <f>SUM(F9)</f>
        <v>27500000</v>
      </c>
      <c r="E9" s="6" t="s">
        <v>39</v>
      </c>
      <c r="F9" s="34">
        <v>27500000</v>
      </c>
    </row>
    <row r="10" spans="1:6" ht="50.1" customHeight="1" x14ac:dyDescent="0.2">
      <c r="A10" s="266" t="s">
        <v>2</v>
      </c>
      <c r="B10" s="266"/>
      <c r="C10" s="266"/>
      <c r="D10" s="266"/>
      <c r="E10" s="266"/>
      <c r="F10" s="36">
        <f>SUM(F9:F9)</f>
        <v>27500000</v>
      </c>
    </row>
    <row r="11" spans="1:6" ht="50.1" customHeight="1" x14ac:dyDescent="0.2">
      <c r="A11" s="119">
        <v>2014630000004</v>
      </c>
      <c r="B11" s="126" t="s">
        <v>40</v>
      </c>
      <c r="C11" s="235" t="s">
        <v>265</v>
      </c>
      <c r="D11" s="182">
        <f>SUM(F11)</f>
        <v>107370472159.56</v>
      </c>
      <c r="E11" s="142" t="s">
        <v>208</v>
      </c>
      <c r="F11" s="37">
        <v>107370472159.56</v>
      </c>
    </row>
    <row r="12" spans="1:6" ht="50.1" customHeight="1" x14ac:dyDescent="0.2">
      <c r="A12" s="266" t="s">
        <v>2</v>
      </c>
      <c r="B12" s="266"/>
      <c r="C12" s="266"/>
      <c r="D12" s="266"/>
      <c r="E12" s="266"/>
      <c r="F12" s="36">
        <f>SUM(F11:F11)</f>
        <v>107370472159.56</v>
      </c>
    </row>
    <row r="13" spans="1:6" ht="50.1" customHeight="1" x14ac:dyDescent="0.2">
      <c r="A13" s="270">
        <v>2014630000005</v>
      </c>
      <c r="B13" s="268" t="s">
        <v>41</v>
      </c>
      <c r="C13" s="276" t="s">
        <v>265</v>
      </c>
      <c r="D13" s="272">
        <f>SUM(F13:F14)</f>
        <v>4427852143.4499998</v>
      </c>
      <c r="E13" s="7" t="s">
        <v>9</v>
      </c>
      <c r="F13" s="34">
        <v>1592966744.45</v>
      </c>
    </row>
    <row r="14" spans="1:6" ht="50.1" customHeight="1" x14ac:dyDescent="0.2">
      <c r="A14" s="271"/>
      <c r="B14" s="269"/>
      <c r="C14" s="277"/>
      <c r="D14" s="273"/>
      <c r="E14" s="7" t="s">
        <v>159</v>
      </c>
      <c r="F14" s="37">
        <v>2834885399</v>
      </c>
    </row>
    <row r="15" spans="1:6" ht="50.1" customHeight="1" x14ac:dyDescent="0.2">
      <c r="A15" s="266" t="s">
        <v>2</v>
      </c>
      <c r="B15" s="266"/>
      <c r="C15" s="266"/>
      <c r="D15" s="266"/>
      <c r="E15" s="266"/>
      <c r="F15" s="36">
        <f>SUM(F13:F14)</f>
        <v>4427852143.4499998</v>
      </c>
    </row>
    <row r="16" spans="1:6" ht="50.1" customHeight="1" x14ac:dyDescent="0.2">
      <c r="A16" s="120">
        <v>2014630000006</v>
      </c>
      <c r="B16" s="124" t="s">
        <v>237</v>
      </c>
      <c r="C16" s="237" t="s">
        <v>265</v>
      </c>
      <c r="D16" s="183">
        <f>SUM(F16)</f>
        <v>1088962557</v>
      </c>
      <c r="E16" s="7" t="s">
        <v>31</v>
      </c>
      <c r="F16" s="34">
        <v>1088962557</v>
      </c>
    </row>
    <row r="17" spans="1:6" ht="50.1" customHeight="1" x14ac:dyDescent="0.2">
      <c r="A17" s="266" t="s">
        <v>2</v>
      </c>
      <c r="B17" s="266"/>
      <c r="C17" s="266"/>
      <c r="D17" s="266"/>
      <c r="E17" s="266"/>
      <c r="F17" s="36">
        <f>SUM(F16:F16)</f>
        <v>1088962557</v>
      </c>
    </row>
    <row r="18" spans="1:6" ht="81" customHeight="1" x14ac:dyDescent="0.2">
      <c r="A18" s="119">
        <v>2014630000007</v>
      </c>
      <c r="B18" s="123" t="s">
        <v>42</v>
      </c>
      <c r="C18" s="236" t="s">
        <v>265</v>
      </c>
      <c r="D18" s="182">
        <f>SUM(F18)</f>
        <v>2121391163.2</v>
      </c>
      <c r="E18" s="7" t="s">
        <v>43</v>
      </c>
      <c r="F18" s="34">
        <v>2121391163.2</v>
      </c>
    </row>
    <row r="19" spans="1:6" ht="50.1" customHeight="1" x14ac:dyDescent="0.2">
      <c r="A19" s="266" t="s">
        <v>2</v>
      </c>
      <c r="B19" s="274"/>
      <c r="C19" s="274"/>
      <c r="D19" s="274"/>
      <c r="E19" s="274"/>
      <c r="F19" s="36">
        <f>SUM(F18:F18)</f>
        <v>2121391163.2</v>
      </c>
    </row>
    <row r="20" spans="1:6" ht="50.1" customHeight="1" x14ac:dyDescent="0.2">
      <c r="A20" s="121">
        <v>2014630000008</v>
      </c>
      <c r="B20" s="41" t="s">
        <v>238</v>
      </c>
      <c r="C20" s="239" t="s">
        <v>265</v>
      </c>
      <c r="D20" s="184">
        <f>SUM(F20)</f>
        <v>853575840</v>
      </c>
      <c r="E20" s="8" t="s">
        <v>51</v>
      </c>
      <c r="F20" s="38">
        <v>853575840</v>
      </c>
    </row>
    <row r="21" spans="1:6" ht="50.1" customHeight="1" x14ac:dyDescent="0.2">
      <c r="A21" s="266" t="s">
        <v>2</v>
      </c>
      <c r="B21" s="266"/>
      <c r="C21" s="266"/>
      <c r="D21" s="266"/>
      <c r="E21" s="266"/>
      <c r="F21" s="36">
        <f>SUM(F20:F20)</f>
        <v>853575840</v>
      </c>
    </row>
    <row r="22" spans="1:6" ht="68.25" customHeight="1" x14ac:dyDescent="0.2">
      <c r="A22" s="119">
        <v>2014630000009</v>
      </c>
      <c r="B22" s="41" t="s">
        <v>44</v>
      </c>
      <c r="C22" s="239" t="s">
        <v>265</v>
      </c>
      <c r="D22" s="184">
        <f>SUM(F22)</f>
        <v>27500000</v>
      </c>
      <c r="E22" s="8" t="s">
        <v>56</v>
      </c>
      <c r="F22" s="38">
        <v>27500000</v>
      </c>
    </row>
    <row r="23" spans="1:6" ht="50.1" customHeight="1" x14ac:dyDescent="0.2">
      <c r="A23" s="266" t="s">
        <v>2</v>
      </c>
      <c r="B23" s="267"/>
      <c r="C23" s="267"/>
      <c r="D23" s="267"/>
      <c r="E23" s="267"/>
      <c r="F23" s="36">
        <f>SUM(F22:F22)</f>
        <v>27500000</v>
      </c>
    </row>
    <row r="24" spans="1:6" ht="50.1" customHeight="1" x14ac:dyDescent="0.2">
      <c r="A24" s="125">
        <v>2014630000010</v>
      </c>
      <c r="B24" s="122" t="s">
        <v>45</v>
      </c>
      <c r="C24" s="240" t="s">
        <v>265</v>
      </c>
      <c r="D24" s="184">
        <f>SUM(F24)</f>
        <v>27500000</v>
      </c>
      <c r="E24" s="8" t="s">
        <v>92</v>
      </c>
      <c r="F24" s="39">
        <v>27500000</v>
      </c>
    </row>
    <row r="25" spans="1:6" ht="50.1" customHeight="1" x14ac:dyDescent="0.2">
      <c r="A25" s="266" t="s">
        <v>2</v>
      </c>
      <c r="B25" s="267"/>
      <c r="C25" s="267"/>
      <c r="D25" s="267"/>
      <c r="E25" s="267"/>
      <c r="F25" s="36">
        <f>SUM(F24:F24)</f>
        <v>27500000</v>
      </c>
    </row>
    <row r="26" spans="1:6" ht="50.1" customHeight="1" x14ac:dyDescent="0.2">
      <c r="A26" s="125">
        <v>2014630000011</v>
      </c>
      <c r="B26" s="122" t="s">
        <v>46</v>
      </c>
      <c r="C26" s="240" t="s">
        <v>265</v>
      </c>
      <c r="D26" s="184">
        <f>SUM(F26)</f>
        <v>500000</v>
      </c>
      <c r="E26" s="8" t="s">
        <v>47</v>
      </c>
      <c r="F26" s="39">
        <v>500000</v>
      </c>
    </row>
    <row r="27" spans="1:6" ht="50.1" customHeight="1" x14ac:dyDescent="0.2">
      <c r="A27" s="266" t="s">
        <v>2</v>
      </c>
      <c r="B27" s="275"/>
      <c r="C27" s="275"/>
      <c r="D27" s="275"/>
      <c r="E27" s="275"/>
      <c r="F27" s="36">
        <f>SUM(F26:F26)</f>
        <v>500000</v>
      </c>
    </row>
    <row r="28" spans="1:6" ht="50.1" customHeight="1" x14ac:dyDescent="0.2">
      <c r="A28" s="263" t="s">
        <v>28</v>
      </c>
      <c r="B28" s="264"/>
      <c r="C28" s="264"/>
      <c r="D28" s="264"/>
      <c r="E28" s="265"/>
      <c r="F28" s="40">
        <f>F6+F8+F10+F12+F15+F17+F19+F21+F23+F25+F27</f>
        <v>115977753863.20999</v>
      </c>
    </row>
  </sheetData>
  <mergeCells count="18">
    <mergeCell ref="A10:E10"/>
    <mergeCell ref="A12:E12"/>
    <mergeCell ref="A1:F1"/>
    <mergeCell ref="A28:E28"/>
    <mergeCell ref="A23:E23"/>
    <mergeCell ref="A25:E25"/>
    <mergeCell ref="B13:B14"/>
    <mergeCell ref="A13:A14"/>
    <mergeCell ref="D13:D14"/>
    <mergeCell ref="A15:E15"/>
    <mergeCell ref="A21:E21"/>
    <mergeCell ref="A17:E17"/>
    <mergeCell ref="A19:E19"/>
    <mergeCell ref="A27:E27"/>
    <mergeCell ref="C13:C14"/>
    <mergeCell ref="A2:F2"/>
    <mergeCell ref="A6:E6"/>
    <mergeCell ref="A8:E8"/>
  </mergeCells>
  <pageMargins left="0.7" right="0.7" top="0.75" bottom="0.75" header="0.3" footer="0.3"/>
  <pageSetup orientation="portrait" horizontalDpi="120" verticalDpi="14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topLeftCell="C1" workbookViewId="0">
      <selection activeCell="C4" sqref="C4"/>
    </sheetView>
  </sheetViews>
  <sheetFormatPr baseColWidth="10" defaultRowHeight="12.75" x14ac:dyDescent="0.2"/>
  <cols>
    <col min="1" max="1" width="15.28515625" customWidth="1"/>
    <col min="2" max="2" width="30.7109375" style="135" customWidth="1"/>
    <col min="3" max="3" width="30.7109375" style="241" customWidth="1"/>
    <col min="4" max="4" width="30.7109375" style="135" customWidth="1"/>
    <col min="5" max="5" width="28.5703125" style="135" customWidth="1"/>
    <col min="6" max="6" width="15.85546875" style="32" customWidth="1"/>
  </cols>
  <sheetData>
    <row r="1" spans="1:6" ht="16.5" thickBot="1" x14ac:dyDescent="0.3">
      <c r="A1" s="261" t="s">
        <v>267</v>
      </c>
      <c r="B1" s="262"/>
      <c r="C1" s="262"/>
      <c r="D1" s="262"/>
      <c r="E1" s="262"/>
      <c r="F1" s="262"/>
    </row>
    <row r="2" spans="1:6" ht="16.149999999999999" customHeight="1" thickBot="1" x14ac:dyDescent="0.25">
      <c r="A2" s="456" t="s">
        <v>228</v>
      </c>
      <c r="B2" s="457"/>
      <c r="C2" s="457"/>
      <c r="D2" s="457"/>
      <c r="E2" s="457"/>
      <c r="F2" s="457"/>
    </row>
    <row r="3" spans="1:6" x14ac:dyDescent="0.2">
      <c r="A3" s="3"/>
      <c r="E3" s="462"/>
      <c r="F3" s="462"/>
    </row>
    <row r="4" spans="1:6" ht="50.1" customHeight="1" x14ac:dyDescent="0.2">
      <c r="A4" s="220" t="s">
        <v>0</v>
      </c>
      <c r="B4" s="209" t="s">
        <v>1</v>
      </c>
      <c r="C4" s="209" t="s">
        <v>266</v>
      </c>
      <c r="D4" s="209" t="s">
        <v>256</v>
      </c>
      <c r="E4" s="208" t="s">
        <v>74</v>
      </c>
      <c r="F4" s="221" t="s">
        <v>229</v>
      </c>
    </row>
    <row r="5" spans="1:6" ht="50.1" customHeight="1" x14ac:dyDescent="0.2">
      <c r="A5" s="463">
        <v>2014630000118</v>
      </c>
      <c r="B5" s="465" t="s">
        <v>258</v>
      </c>
      <c r="C5" s="468" t="s">
        <v>265</v>
      </c>
      <c r="D5" s="295">
        <f>SUM(F5:F6)</f>
        <v>50000000</v>
      </c>
      <c r="E5" s="4" t="s">
        <v>32</v>
      </c>
      <c r="F5" s="92">
        <v>750000</v>
      </c>
    </row>
    <row r="6" spans="1:6" ht="50.1" customHeight="1" x14ac:dyDescent="0.2">
      <c r="A6" s="464"/>
      <c r="B6" s="466"/>
      <c r="C6" s="469"/>
      <c r="D6" s="467"/>
      <c r="E6" s="4" t="s">
        <v>31</v>
      </c>
      <c r="F6" s="92">
        <v>49250000</v>
      </c>
    </row>
    <row r="7" spans="1:6" ht="50.1" customHeight="1" x14ac:dyDescent="0.2">
      <c r="A7" s="110"/>
      <c r="B7" s="144"/>
      <c r="C7" s="226"/>
      <c r="D7" s="144"/>
      <c r="E7" s="144"/>
      <c r="F7" s="93">
        <f>SUM(F5:F6)</f>
        <v>50000000</v>
      </c>
    </row>
    <row r="8" spans="1:6" ht="50.1" customHeight="1" x14ac:dyDescent="0.2">
      <c r="A8" s="463">
        <v>2014630000119</v>
      </c>
      <c r="B8" s="465" t="s">
        <v>33</v>
      </c>
      <c r="C8" s="468" t="s">
        <v>265</v>
      </c>
      <c r="D8" s="295">
        <f>SUM(F8:F9)</f>
        <v>140156114.62</v>
      </c>
      <c r="E8" s="4" t="s">
        <v>32</v>
      </c>
      <c r="F8" s="92">
        <v>139156114.62</v>
      </c>
    </row>
    <row r="9" spans="1:6" ht="50.1" customHeight="1" x14ac:dyDescent="0.2">
      <c r="A9" s="464"/>
      <c r="B9" s="466"/>
      <c r="C9" s="469"/>
      <c r="D9" s="467"/>
      <c r="E9" s="4" t="s">
        <v>31</v>
      </c>
      <c r="F9" s="92">
        <v>1000000</v>
      </c>
    </row>
    <row r="10" spans="1:6" ht="50.1" customHeight="1" x14ac:dyDescent="0.2">
      <c r="A10" s="110"/>
      <c r="B10" s="144"/>
      <c r="C10" s="226"/>
      <c r="D10" s="144"/>
      <c r="E10" s="144"/>
      <c r="F10" s="93">
        <f>SUM(F8:F9)</f>
        <v>140156114.62</v>
      </c>
    </row>
    <row r="11" spans="1:6" ht="50.1" customHeight="1" x14ac:dyDescent="0.2">
      <c r="A11" s="116">
        <v>2014630000152</v>
      </c>
      <c r="B11" s="254" t="s">
        <v>34</v>
      </c>
      <c r="C11" s="256" t="s">
        <v>265</v>
      </c>
      <c r="D11" s="255">
        <f>SUM(F11)</f>
        <v>79777661.239999995</v>
      </c>
      <c r="E11" s="5" t="s">
        <v>4</v>
      </c>
      <c r="F11" s="91">
        <v>79777661.239999995</v>
      </c>
    </row>
    <row r="12" spans="1:6" ht="50.1" customHeight="1" x14ac:dyDescent="0.2">
      <c r="A12" s="458" t="s">
        <v>2</v>
      </c>
      <c r="B12" s="458"/>
      <c r="C12" s="458"/>
      <c r="D12" s="458"/>
      <c r="E12" s="458"/>
      <c r="F12" s="93">
        <f>+F11</f>
        <v>79777661.239999995</v>
      </c>
    </row>
    <row r="13" spans="1:6" ht="50.1" customHeight="1" x14ac:dyDescent="0.2">
      <c r="A13" s="459" t="s">
        <v>28</v>
      </c>
      <c r="B13" s="460"/>
      <c r="C13" s="460"/>
      <c r="D13" s="460"/>
      <c r="E13" s="461"/>
      <c r="F13" s="146">
        <f>F7+F10+F12</f>
        <v>269933775.86000001</v>
      </c>
    </row>
  </sheetData>
  <mergeCells count="13">
    <mergeCell ref="A1:F1"/>
    <mergeCell ref="A2:F2"/>
    <mergeCell ref="A12:E12"/>
    <mergeCell ref="A13:E13"/>
    <mergeCell ref="E3:F3"/>
    <mergeCell ref="A5:A6"/>
    <mergeCell ref="B5:B6"/>
    <mergeCell ref="B8:B9"/>
    <mergeCell ref="A8:A9"/>
    <mergeCell ref="D5:D6"/>
    <mergeCell ref="D8:D9"/>
    <mergeCell ref="C5:C6"/>
    <mergeCell ref="C8:C9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G3" sqref="G1:G1048576"/>
    </sheetView>
  </sheetViews>
  <sheetFormatPr baseColWidth="10" defaultRowHeight="12.75" x14ac:dyDescent="0.2"/>
  <cols>
    <col min="1" max="1" width="15" customWidth="1"/>
    <col min="2" max="4" width="25.28515625" style="135" customWidth="1"/>
    <col min="5" max="5" width="30.42578125" style="135" customWidth="1"/>
    <col min="6" max="6" width="17.28515625" style="73" customWidth="1"/>
  </cols>
  <sheetData>
    <row r="1" spans="1:6" ht="16.5" thickBot="1" x14ac:dyDescent="0.3">
      <c r="A1" s="261" t="s">
        <v>267</v>
      </c>
      <c r="B1" s="262"/>
      <c r="C1" s="262"/>
      <c r="D1" s="262"/>
      <c r="E1" s="262"/>
      <c r="F1" s="262"/>
    </row>
    <row r="2" spans="1:6" ht="16.5" thickBot="1" x14ac:dyDescent="0.3">
      <c r="A2" s="385" t="s">
        <v>230</v>
      </c>
      <c r="B2" s="386"/>
      <c r="C2" s="386"/>
      <c r="D2" s="386"/>
      <c r="E2" s="386"/>
      <c r="F2" s="386"/>
    </row>
    <row r="4" spans="1:6" ht="50.1" customHeight="1" x14ac:dyDescent="0.2">
      <c r="A4" s="215" t="s">
        <v>0</v>
      </c>
      <c r="B4" s="217" t="s">
        <v>1</v>
      </c>
      <c r="C4" s="217" t="s">
        <v>266</v>
      </c>
      <c r="D4" s="217" t="s">
        <v>256</v>
      </c>
      <c r="E4" s="215" t="s">
        <v>74</v>
      </c>
      <c r="F4" s="222" t="s">
        <v>226</v>
      </c>
    </row>
    <row r="5" spans="1:6" ht="50.1" customHeight="1" x14ac:dyDescent="0.2">
      <c r="A5" s="470">
        <v>2014630000121</v>
      </c>
      <c r="B5" s="416" t="s">
        <v>49</v>
      </c>
      <c r="C5" s="429" t="s">
        <v>265</v>
      </c>
      <c r="D5" s="421">
        <f>SUM(F5:F9)</f>
        <v>340000000</v>
      </c>
      <c r="E5" s="9" t="s">
        <v>31</v>
      </c>
      <c r="F5" s="84">
        <v>209578400</v>
      </c>
    </row>
    <row r="6" spans="1:6" ht="50.1" customHeight="1" x14ac:dyDescent="0.2">
      <c r="A6" s="470"/>
      <c r="B6" s="420"/>
      <c r="C6" s="430"/>
      <c r="D6" s="423"/>
      <c r="E6" s="9" t="s">
        <v>50</v>
      </c>
      <c r="F6" s="84">
        <v>10000000</v>
      </c>
    </row>
    <row r="7" spans="1:6" ht="50.1" customHeight="1" x14ac:dyDescent="0.2">
      <c r="A7" s="470"/>
      <c r="B7" s="420"/>
      <c r="C7" s="430"/>
      <c r="D7" s="423"/>
      <c r="E7" s="9" t="s">
        <v>51</v>
      </c>
      <c r="F7" s="84">
        <v>55421600</v>
      </c>
    </row>
    <row r="8" spans="1:6" ht="50.1" customHeight="1" x14ac:dyDescent="0.2">
      <c r="A8" s="470"/>
      <c r="B8" s="420"/>
      <c r="C8" s="430"/>
      <c r="D8" s="423"/>
      <c r="E8" s="9" t="s">
        <v>52</v>
      </c>
      <c r="F8" s="84">
        <v>25000000</v>
      </c>
    </row>
    <row r="9" spans="1:6" ht="50.1" customHeight="1" x14ac:dyDescent="0.2">
      <c r="A9" s="470"/>
      <c r="B9" s="420"/>
      <c r="C9" s="431"/>
      <c r="D9" s="422"/>
      <c r="E9" s="9" t="s">
        <v>53</v>
      </c>
      <c r="F9" s="84">
        <v>40000000</v>
      </c>
    </row>
    <row r="10" spans="1:6" ht="50.1" customHeight="1" x14ac:dyDescent="0.2">
      <c r="A10" s="459" t="s">
        <v>28</v>
      </c>
      <c r="B10" s="460"/>
      <c r="C10" s="460"/>
      <c r="D10" s="460"/>
      <c r="E10" s="461"/>
      <c r="F10" s="178">
        <f>SUM(F5:F9)</f>
        <v>340000000</v>
      </c>
    </row>
  </sheetData>
  <mergeCells count="7">
    <mergeCell ref="A1:F1"/>
    <mergeCell ref="A10:E10"/>
    <mergeCell ref="A2:F2"/>
    <mergeCell ref="A5:A9"/>
    <mergeCell ref="B5:B9"/>
    <mergeCell ref="D5:D9"/>
    <mergeCell ref="C5:C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F7" sqref="F7"/>
    </sheetView>
  </sheetViews>
  <sheetFormatPr baseColWidth="10" defaultRowHeight="12.75" x14ac:dyDescent="0.2"/>
  <cols>
    <col min="1" max="1" width="15.28515625" customWidth="1"/>
    <col min="2" max="4" width="25.7109375" style="135" customWidth="1"/>
    <col min="5" max="5" width="29.5703125" style="135" customWidth="1"/>
    <col min="6" max="6" width="16" style="33" customWidth="1"/>
  </cols>
  <sheetData>
    <row r="1" spans="1:6" ht="16.5" thickBot="1" x14ac:dyDescent="0.3">
      <c r="A1" s="261" t="s">
        <v>267</v>
      </c>
      <c r="B1" s="262"/>
      <c r="C1" s="262"/>
      <c r="D1" s="262"/>
      <c r="E1" s="262"/>
      <c r="F1" s="262"/>
    </row>
    <row r="2" spans="1:6" ht="16.5" thickBot="1" x14ac:dyDescent="0.3">
      <c r="A2" s="278" t="s">
        <v>231</v>
      </c>
      <c r="B2" s="279"/>
      <c r="C2" s="279"/>
      <c r="D2" s="279"/>
      <c r="E2" s="279"/>
      <c r="F2" s="279"/>
    </row>
    <row r="3" spans="1:6" x14ac:dyDescent="0.2">
      <c r="A3" s="1"/>
      <c r="B3" s="131"/>
      <c r="C3" s="131"/>
      <c r="D3" s="131"/>
      <c r="E3" s="131"/>
      <c r="F3" s="42"/>
    </row>
    <row r="4" spans="1:6" ht="50.1" customHeight="1" x14ac:dyDescent="0.2">
      <c r="A4" s="213" t="s">
        <v>0</v>
      </c>
      <c r="B4" s="223" t="s">
        <v>1</v>
      </c>
      <c r="C4" s="212" t="s">
        <v>266</v>
      </c>
      <c r="D4" s="212" t="s">
        <v>256</v>
      </c>
      <c r="E4" s="224" t="s">
        <v>74</v>
      </c>
      <c r="F4" s="214" t="s">
        <v>226</v>
      </c>
    </row>
    <row r="5" spans="1:6" ht="50.1" customHeight="1" x14ac:dyDescent="0.2">
      <c r="A5" s="291">
        <v>2014630000122</v>
      </c>
      <c r="B5" s="472" t="s">
        <v>205</v>
      </c>
      <c r="C5" s="476" t="s">
        <v>265</v>
      </c>
      <c r="D5" s="474">
        <f>SUM(F5:F6)</f>
        <v>100000000</v>
      </c>
      <c r="E5" s="112" t="s">
        <v>32</v>
      </c>
      <c r="F5" s="45">
        <v>70000000</v>
      </c>
    </row>
    <row r="6" spans="1:6" ht="50.1" customHeight="1" x14ac:dyDescent="0.2">
      <c r="A6" s="292"/>
      <c r="B6" s="473"/>
      <c r="C6" s="477"/>
      <c r="D6" s="475"/>
      <c r="E6" s="179" t="s">
        <v>59</v>
      </c>
      <c r="F6" s="45">
        <v>30000000</v>
      </c>
    </row>
    <row r="7" spans="1:6" ht="50.1" customHeight="1" x14ac:dyDescent="0.2">
      <c r="A7" s="471" t="s">
        <v>122</v>
      </c>
      <c r="B7" s="471"/>
      <c r="C7" s="471"/>
      <c r="D7" s="471"/>
      <c r="E7" s="471"/>
      <c r="F7" s="40">
        <f>SUM(F5:F6)</f>
        <v>100000000</v>
      </c>
    </row>
  </sheetData>
  <mergeCells count="7">
    <mergeCell ref="A1:F1"/>
    <mergeCell ref="A7:E7"/>
    <mergeCell ref="A2:F2"/>
    <mergeCell ref="A5:A6"/>
    <mergeCell ref="B5:B6"/>
    <mergeCell ref="D5:D6"/>
    <mergeCell ref="C5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6" sqref="A6:E6"/>
    </sheetView>
  </sheetViews>
  <sheetFormatPr baseColWidth="10" defaultColWidth="11.5703125" defaultRowHeight="12.75" x14ac:dyDescent="0.2"/>
  <cols>
    <col min="1" max="1" width="15.5703125" style="1" customWidth="1"/>
    <col min="2" max="4" width="26.42578125" style="131" customWidth="1"/>
    <col min="5" max="5" width="28.28515625" style="131" customWidth="1"/>
    <col min="6" max="6" width="17.85546875" style="43" customWidth="1"/>
    <col min="7" max="16384" width="11.5703125" style="1"/>
  </cols>
  <sheetData>
    <row r="1" spans="1:6" ht="16.5" thickBot="1" x14ac:dyDescent="0.3">
      <c r="A1" s="261" t="s">
        <v>267</v>
      </c>
      <c r="B1" s="262"/>
      <c r="C1" s="262"/>
      <c r="D1" s="262"/>
      <c r="E1" s="262"/>
      <c r="F1" s="262"/>
    </row>
    <row r="2" spans="1:6" ht="13.5" thickBot="1" x14ac:dyDescent="0.25">
      <c r="A2" s="480" t="s">
        <v>232</v>
      </c>
      <c r="B2" s="481"/>
      <c r="C2" s="481"/>
      <c r="D2" s="481"/>
      <c r="E2" s="481"/>
      <c r="F2" s="481"/>
    </row>
    <row r="4" spans="1:6" ht="50.1" customHeight="1" x14ac:dyDescent="0.2">
      <c r="A4" s="225" t="s">
        <v>0</v>
      </c>
      <c r="B4" s="212" t="s">
        <v>1</v>
      </c>
      <c r="C4" s="212" t="s">
        <v>266</v>
      </c>
      <c r="D4" s="212" t="s">
        <v>256</v>
      </c>
      <c r="E4" s="213" t="s">
        <v>74</v>
      </c>
      <c r="F4" s="219" t="s">
        <v>226</v>
      </c>
    </row>
    <row r="5" spans="1:6" ht="50.1" customHeight="1" x14ac:dyDescent="0.2">
      <c r="A5" s="31">
        <v>2014630000123</v>
      </c>
      <c r="B5" s="112" t="s">
        <v>185</v>
      </c>
      <c r="C5" s="227" t="s">
        <v>265</v>
      </c>
      <c r="D5" s="196">
        <f>SUM(F5)</f>
        <v>100000000</v>
      </c>
      <c r="E5" s="112" t="s">
        <v>31</v>
      </c>
      <c r="F5" s="45">
        <v>100000000</v>
      </c>
    </row>
    <row r="6" spans="1:6" ht="50.1" customHeight="1" x14ac:dyDescent="0.2">
      <c r="A6" s="478" t="s">
        <v>122</v>
      </c>
      <c r="B6" s="479"/>
      <c r="C6" s="479"/>
      <c r="D6" s="479"/>
      <c r="E6" s="479"/>
      <c r="F6" s="40">
        <f>SUM(F5)</f>
        <v>100000000</v>
      </c>
    </row>
  </sheetData>
  <mergeCells count="3">
    <mergeCell ref="A6:E6"/>
    <mergeCell ref="A2:F2"/>
    <mergeCell ref="A1:F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opLeftCell="C1" workbookViewId="0">
      <selection activeCell="G3" sqref="G1:J1048576"/>
    </sheetView>
  </sheetViews>
  <sheetFormatPr baseColWidth="10" defaultColWidth="11.5703125" defaultRowHeight="12.75" x14ac:dyDescent="0.2"/>
  <cols>
    <col min="1" max="1" width="16.7109375" style="1" customWidth="1"/>
    <col min="2" max="2" width="31.42578125" style="131" customWidth="1"/>
    <col min="3" max="3" width="31.42578125" style="244" customWidth="1"/>
    <col min="4" max="4" width="31.42578125" style="131" customWidth="1"/>
    <col min="5" max="5" width="33.28515625" style="131" customWidth="1"/>
    <col min="6" max="6" width="20.28515625" style="42" customWidth="1"/>
    <col min="7" max="16384" width="11.5703125" style="1"/>
  </cols>
  <sheetData>
    <row r="1" spans="1:6" ht="16.5" thickBot="1" x14ac:dyDescent="0.3">
      <c r="A1" s="261" t="s">
        <v>267</v>
      </c>
      <c r="B1" s="262"/>
      <c r="C1" s="262"/>
      <c r="D1" s="262"/>
      <c r="E1" s="262"/>
      <c r="F1" s="262"/>
    </row>
    <row r="2" spans="1:6" ht="16.5" thickBot="1" x14ac:dyDescent="0.3">
      <c r="A2" s="278" t="s">
        <v>233</v>
      </c>
      <c r="B2" s="279"/>
      <c r="C2" s="279"/>
      <c r="D2" s="279"/>
      <c r="E2" s="279"/>
      <c r="F2" s="279"/>
    </row>
    <row r="4" spans="1:6" ht="50.1" customHeight="1" x14ac:dyDescent="0.2">
      <c r="A4" s="213" t="s">
        <v>0</v>
      </c>
      <c r="B4" s="212" t="s">
        <v>1</v>
      </c>
      <c r="C4" s="212" t="s">
        <v>266</v>
      </c>
      <c r="D4" s="212" t="s">
        <v>256</v>
      </c>
      <c r="E4" s="213" t="s">
        <v>74</v>
      </c>
      <c r="F4" s="214" t="s">
        <v>234</v>
      </c>
    </row>
    <row r="5" spans="1:6" ht="50.1" customHeight="1" x14ac:dyDescent="0.2">
      <c r="A5" s="166">
        <v>2015630000001</v>
      </c>
      <c r="B5" s="168" t="s">
        <v>206</v>
      </c>
      <c r="C5" s="257" t="s">
        <v>265</v>
      </c>
      <c r="D5" s="197">
        <f>SUM(F5)</f>
        <v>6043614642</v>
      </c>
      <c r="E5" s="108" t="s">
        <v>31</v>
      </c>
      <c r="F5" s="34">
        <v>6043614642</v>
      </c>
    </row>
    <row r="6" spans="1:6" ht="50.1" customHeight="1" x14ac:dyDescent="0.2">
      <c r="A6" s="280" t="s">
        <v>2</v>
      </c>
      <c r="B6" s="280"/>
      <c r="C6" s="280"/>
      <c r="D6" s="280"/>
      <c r="E6" s="280"/>
      <c r="F6" s="95">
        <f>SUM(F5)</f>
        <v>6043614642</v>
      </c>
    </row>
    <row r="7" spans="1:6" ht="50.1" customHeight="1" x14ac:dyDescent="0.2">
      <c r="A7" s="490">
        <v>2015630000002</v>
      </c>
      <c r="B7" s="500" t="s">
        <v>194</v>
      </c>
      <c r="C7" s="502" t="s">
        <v>265</v>
      </c>
      <c r="D7" s="483">
        <f>SUM(F7:F8)</f>
        <v>170000000</v>
      </c>
      <c r="E7" s="9" t="s">
        <v>4</v>
      </c>
      <c r="F7" s="94">
        <v>140000000</v>
      </c>
    </row>
    <row r="8" spans="1:6" ht="50.1" customHeight="1" x14ac:dyDescent="0.2">
      <c r="A8" s="490"/>
      <c r="B8" s="501"/>
      <c r="C8" s="503"/>
      <c r="D8" s="484"/>
      <c r="E8" s="9" t="s">
        <v>9</v>
      </c>
      <c r="F8" s="94">
        <v>30000000</v>
      </c>
    </row>
    <row r="9" spans="1:6" ht="50.1" customHeight="1" x14ac:dyDescent="0.2">
      <c r="A9" s="331" t="s">
        <v>2</v>
      </c>
      <c r="B9" s="332"/>
      <c r="C9" s="498"/>
      <c r="D9" s="498"/>
      <c r="E9" s="499"/>
      <c r="F9" s="35">
        <f>SUM(F7:F8)</f>
        <v>170000000</v>
      </c>
    </row>
    <row r="10" spans="1:6" ht="50.1" customHeight="1" x14ac:dyDescent="0.2">
      <c r="A10" s="490">
        <v>2015630000003</v>
      </c>
      <c r="B10" s="491" t="s">
        <v>172</v>
      </c>
      <c r="C10" s="502" t="s">
        <v>265</v>
      </c>
      <c r="D10" s="483">
        <f>SUM(F10:F11)</f>
        <v>40000000</v>
      </c>
      <c r="E10" s="9" t="s">
        <v>4</v>
      </c>
      <c r="F10" s="94">
        <v>40000000</v>
      </c>
    </row>
    <row r="11" spans="1:6" ht="50.1" customHeight="1" x14ac:dyDescent="0.2">
      <c r="A11" s="490"/>
      <c r="B11" s="491"/>
      <c r="C11" s="503"/>
      <c r="D11" s="484"/>
      <c r="E11" s="9" t="s">
        <v>9</v>
      </c>
      <c r="F11" s="94">
        <v>0</v>
      </c>
    </row>
    <row r="12" spans="1:6" ht="50.1" customHeight="1" x14ac:dyDescent="0.2">
      <c r="A12" s="331" t="s">
        <v>2</v>
      </c>
      <c r="B12" s="332"/>
      <c r="C12" s="486"/>
      <c r="D12" s="486"/>
      <c r="E12" s="487"/>
      <c r="F12" s="35">
        <f>SUM(F10:F11)</f>
        <v>40000000</v>
      </c>
    </row>
    <row r="13" spans="1:6" ht="50.1" customHeight="1" x14ac:dyDescent="0.2">
      <c r="A13" s="167">
        <v>2015630000004</v>
      </c>
      <c r="B13" s="169" t="s">
        <v>173</v>
      </c>
      <c r="C13" s="258" t="s">
        <v>265</v>
      </c>
      <c r="D13" s="198">
        <f>SUM(F13)</f>
        <v>120000000</v>
      </c>
      <c r="E13" s="9" t="s">
        <v>4</v>
      </c>
      <c r="F13" s="45">
        <v>120000000</v>
      </c>
    </row>
    <row r="14" spans="1:6" ht="50.1" customHeight="1" x14ac:dyDescent="0.2">
      <c r="A14" s="331" t="s">
        <v>2</v>
      </c>
      <c r="B14" s="332"/>
      <c r="C14" s="332"/>
      <c r="D14" s="332"/>
      <c r="E14" s="333"/>
      <c r="F14" s="35">
        <f>SUM(F13:F13)</f>
        <v>120000000</v>
      </c>
    </row>
    <row r="15" spans="1:6" ht="50.1" customHeight="1" x14ac:dyDescent="0.2">
      <c r="A15" s="490">
        <v>2015630000005</v>
      </c>
      <c r="B15" s="492" t="s">
        <v>174</v>
      </c>
      <c r="C15" s="476" t="s">
        <v>265</v>
      </c>
      <c r="D15" s="474">
        <f>SUM(F15:F17)</f>
        <v>701998820</v>
      </c>
      <c r="E15" s="9" t="s">
        <v>4</v>
      </c>
      <c r="F15" s="94">
        <v>80000000</v>
      </c>
    </row>
    <row r="16" spans="1:6" ht="50.1" customHeight="1" x14ac:dyDescent="0.2">
      <c r="A16" s="490"/>
      <c r="B16" s="492"/>
      <c r="C16" s="504"/>
      <c r="D16" s="485"/>
      <c r="E16" s="9" t="s">
        <v>9</v>
      </c>
      <c r="F16" s="94">
        <v>560000000</v>
      </c>
    </row>
    <row r="17" spans="1:6" ht="50.1" customHeight="1" x14ac:dyDescent="0.2">
      <c r="A17" s="490"/>
      <c r="B17" s="492"/>
      <c r="C17" s="477"/>
      <c r="D17" s="475"/>
      <c r="E17" s="9" t="s">
        <v>32</v>
      </c>
      <c r="F17" s="94">
        <v>61998820</v>
      </c>
    </row>
    <row r="18" spans="1:6" ht="50.1" customHeight="1" x14ac:dyDescent="0.2">
      <c r="A18" s="331" t="s">
        <v>2</v>
      </c>
      <c r="B18" s="332"/>
      <c r="C18" s="486"/>
      <c r="D18" s="486"/>
      <c r="E18" s="487"/>
      <c r="F18" s="35">
        <f>SUM(F15:F17)</f>
        <v>701998820</v>
      </c>
    </row>
    <row r="19" spans="1:6" ht="50.1" customHeight="1" x14ac:dyDescent="0.2">
      <c r="A19" s="229">
        <v>2015630000006</v>
      </c>
      <c r="B19" s="230" t="s">
        <v>244</v>
      </c>
      <c r="C19" s="259" t="s">
        <v>265</v>
      </c>
      <c r="D19" s="231">
        <f>SUM(F19)</f>
        <v>100000000</v>
      </c>
      <c r="E19" s="232" t="s">
        <v>4</v>
      </c>
      <c r="F19" s="94">
        <v>100000000</v>
      </c>
    </row>
    <row r="20" spans="1:6" ht="50.1" customHeight="1" x14ac:dyDescent="0.2">
      <c r="A20" s="331" t="s">
        <v>2</v>
      </c>
      <c r="B20" s="332"/>
      <c r="C20" s="486"/>
      <c r="D20" s="486"/>
      <c r="E20" s="487"/>
      <c r="F20" s="35">
        <f>SUM(F19:F19)</f>
        <v>100000000</v>
      </c>
    </row>
    <row r="21" spans="1:6" ht="50.1" customHeight="1" x14ac:dyDescent="0.2">
      <c r="A21" s="101">
        <v>2014630000124</v>
      </c>
      <c r="B21" s="102" t="s">
        <v>195</v>
      </c>
      <c r="C21" s="242" t="s">
        <v>265</v>
      </c>
      <c r="D21" s="186">
        <f>SUM(F21)</f>
        <v>14490707066.08</v>
      </c>
      <c r="E21" s="9" t="s">
        <v>159</v>
      </c>
      <c r="F21" s="61">
        <v>14490707066.08</v>
      </c>
    </row>
    <row r="22" spans="1:6" ht="50.1" customHeight="1" x14ac:dyDescent="0.2">
      <c r="A22" s="331" t="s">
        <v>2</v>
      </c>
      <c r="B22" s="332"/>
      <c r="C22" s="332"/>
      <c r="D22" s="332"/>
      <c r="E22" s="333"/>
      <c r="F22" s="35">
        <f>SUM(F21)</f>
        <v>14490707066.08</v>
      </c>
    </row>
    <row r="23" spans="1:6" ht="50.1" customHeight="1" x14ac:dyDescent="0.2">
      <c r="A23" s="164">
        <v>2014630000125</v>
      </c>
      <c r="B23" s="150" t="s">
        <v>175</v>
      </c>
      <c r="C23" s="243" t="s">
        <v>265</v>
      </c>
      <c r="D23" s="185">
        <f>SUM(F23)</f>
        <v>10046812865.52</v>
      </c>
      <c r="E23" s="142" t="s">
        <v>159</v>
      </c>
      <c r="F23" s="48">
        <v>10046812865.52</v>
      </c>
    </row>
    <row r="24" spans="1:6" ht="50.1" customHeight="1" x14ac:dyDescent="0.2">
      <c r="A24" s="331" t="s">
        <v>2</v>
      </c>
      <c r="B24" s="332"/>
      <c r="C24" s="332"/>
      <c r="D24" s="332"/>
      <c r="E24" s="333"/>
      <c r="F24" s="35">
        <f>SUM(F23:F23)</f>
        <v>10046812865.52</v>
      </c>
    </row>
    <row r="25" spans="1:6" ht="50.1" customHeight="1" x14ac:dyDescent="0.2">
      <c r="A25" s="490">
        <v>2014630000126</v>
      </c>
      <c r="B25" s="472" t="s">
        <v>204</v>
      </c>
      <c r="C25" s="476" t="s">
        <v>265</v>
      </c>
      <c r="D25" s="474">
        <f>SUM(F25:F26)</f>
        <v>937272403</v>
      </c>
      <c r="E25" s="9" t="s">
        <v>9</v>
      </c>
      <c r="F25" s="46">
        <v>537272403</v>
      </c>
    </row>
    <row r="26" spans="1:6" ht="50.1" customHeight="1" x14ac:dyDescent="0.2">
      <c r="A26" s="490"/>
      <c r="B26" s="496"/>
      <c r="C26" s="477"/>
      <c r="D26" s="475"/>
      <c r="E26" s="9" t="s">
        <v>4</v>
      </c>
      <c r="F26" s="46">
        <v>400000000</v>
      </c>
    </row>
    <row r="27" spans="1:6" ht="50.1" customHeight="1" x14ac:dyDescent="0.2">
      <c r="A27" s="331" t="s">
        <v>2</v>
      </c>
      <c r="B27" s="332"/>
      <c r="C27" s="332"/>
      <c r="D27" s="332"/>
      <c r="E27" s="333"/>
      <c r="F27" s="35">
        <f>SUM(F25:F26)</f>
        <v>937272403</v>
      </c>
    </row>
    <row r="28" spans="1:6" ht="50.1" customHeight="1" x14ac:dyDescent="0.2">
      <c r="A28" s="497">
        <v>2014630000127</v>
      </c>
      <c r="B28" s="472" t="s">
        <v>176</v>
      </c>
      <c r="C28" s="476" t="s">
        <v>265</v>
      </c>
      <c r="D28" s="474">
        <f>SUM(F28:F29)</f>
        <v>245000000</v>
      </c>
      <c r="E28" s="9" t="s">
        <v>9</v>
      </c>
      <c r="F28" s="94">
        <v>145000000</v>
      </c>
    </row>
    <row r="29" spans="1:6" ht="50.1" customHeight="1" x14ac:dyDescent="0.2">
      <c r="A29" s="497"/>
      <c r="B29" s="473"/>
      <c r="C29" s="477"/>
      <c r="D29" s="475"/>
      <c r="E29" s="9" t="s">
        <v>4</v>
      </c>
      <c r="F29" s="94">
        <v>100000000</v>
      </c>
    </row>
    <row r="30" spans="1:6" ht="50.1" customHeight="1" x14ac:dyDescent="0.2">
      <c r="A30" s="331" t="s">
        <v>2</v>
      </c>
      <c r="B30" s="332"/>
      <c r="C30" s="332"/>
      <c r="D30" s="332"/>
      <c r="E30" s="333"/>
      <c r="F30" s="35">
        <f>SUM(F28:F29)</f>
        <v>245000000</v>
      </c>
    </row>
    <row r="31" spans="1:6" ht="50.1" customHeight="1" x14ac:dyDescent="0.2">
      <c r="A31" s="101">
        <v>2014630000128</v>
      </c>
      <c r="B31" s="102" t="s">
        <v>196</v>
      </c>
      <c r="C31" s="242" t="s">
        <v>265</v>
      </c>
      <c r="D31" s="186">
        <f>SUM(F31)</f>
        <v>150000000</v>
      </c>
      <c r="E31" s="102" t="s">
        <v>177</v>
      </c>
      <c r="F31" s="47">
        <v>150000000</v>
      </c>
    </row>
    <row r="32" spans="1:6" ht="50.1" customHeight="1" x14ac:dyDescent="0.2">
      <c r="A32" s="331" t="s">
        <v>2</v>
      </c>
      <c r="B32" s="332"/>
      <c r="C32" s="332"/>
      <c r="D32" s="332"/>
      <c r="E32" s="333"/>
      <c r="F32" s="35">
        <f>SUM(F31)</f>
        <v>150000000</v>
      </c>
    </row>
    <row r="33" spans="1:6" ht="50.1" customHeight="1" x14ac:dyDescent="0.2">
      <c r="A33" s="482">
        <v>2014630000129</v>
      </c>
      <c r="B33" s="281" t="s">
        <v>198</v>
      </c>
      <c r="C33" s="493" t="s">
        <v>265</v>
      </c>
      <c r="D33" s="505">
        <f>SUM(F33:F34)</f>
        <v>10000000</v>
      </c>
      <c r="E33" s="9" t="s">
        <v>30</v>
      </c>
      <c r="F33" s="48">
        <v>5000000</v>
      </c>
    </row>
    <row r="34" spans="1:6" ht="50.1" customHeight="1" x14ac:dyDescent="0.2">
      <c r="A34" s="482"/>
      <c r="B34" s="282"/>
      <c r="C34" s="493"/>
      <c r="D34" s="506"/>
      <c r="E34" s="9" t="s">
        <v>31</v>
      </c>
      <c r="F34" s="48">
        <v>5000000</v>
      </c>
    </row>
    <row r="35" spans="1:6" ht="50.1" customHeight="1" x14ac:dyDescent="0.2">
      <c r="A35" s="331" t="s">
        <v>2</v>
      </c>
      <c r="B35" s="332"/>
      <c r="C35" s="486"/>
      <c r="D35" s="486"/>
      <c r="E35" s="487"/>
      <c r="F35" s="35">
        <f>SUM(F33:F34)</f>
        <v>10000000</v>
      </c>
    </row>
    <row r="36" spans="1:6" ht="50.1" customHeight="1" x14ac:dyDescent="0.2">
      <c r="A36" s="101">
        <v>2014630000130</v>
      </c>
      <c r="B36" s="102" t="s">
        <v>178</v>
      </c>
      <c r="C36" s="242" t="s">
        <v>265</v>
      </c>
      <c r="D36" s="186">
        <f>SUM(F36)</f>
        <v>30000000</v>
      </c>
      <c r="E36" s="102" t="s">
        <v>164</v>
      </c>
      <c r="F36" s="47">
        <v>30000000</v>
      </c>
    </row>
    <row r="37" spans="1:6" ht="50.1" customHeight="1" x14ac:dyDescent="0.2">
      <c r="A37" s="331" t="s">
        <v>2</v>
      </c>
      <c r="B37" s="332"/>
      <c r="C37" s="488"/>
      <c r="D37" s="488"/>
      <c r="E37" s="489"/>
      <c r="F37" s="35">
        <f>SUM(F36)</f>
        <v>30000000</v>
      </c>
    </row>
    <row r="38" spans="1:6" ht="50.1" customHeight="1" x14ac:dyDescent="0.2">
      <c r="A38" s="101">
        <v>2014630000131</v>
      </c>
      <c r="B38" s="102" t="s">
        <v>179</v>
      </c>
      <c r="C38" s="242" t="s">
        <v>265</v>
      </c>
      <c r="D38" s="185">
        <f>SUM(F38)</f>
        <v>100000000</v>
      </c>
      <c r="E38" s="9" t="s">
        <v>31</v>
      </c>
      <c r="F38" s="61">
        <v>100000000</v>
      </c>
    </row>
    <row r="39" spans="1:6" ht="50.1" customHeight="1" x14ac:dyDescent="0.2">
      <c r="A39" s="331" t="s">
        <v>2</v>
      </c>
      <c r="B39" s="332"/>
      <c r="C39" s="486"/>
      <c r="D39" s="486"/>
      <c r="E39" s="487"/>
      <c r="F39" s="35">
        <f>SUM(F38)</f>
        <v>100000000</v>
      </c>
    </row>
    <row r="40" spans="1:6" ht="50.1" customHeight="1" x14ac:dyDescent="0.2">
      <c r="A40" s="163">
        <v>2014630000132</v>
      </c>
      <c r="B40" s="162" t="s">
        <v>180</v>
      </c>
      <c r="C40" s="227" t="s">
        <v>265</v>
      </c>
      <c r="D40" s="196">
        <f>SUM(F40)</f>
        <v>140000000</v>
      </c>
      <c r="E40" s="145" t="s">
        <v>4</v>
      </c>
      <c r="F40" s="45">
        <v>140000000</v>
      </c>
    </row>
    <row r="41" spans="1:6" ht="50.1" customHeight="1" x14ac:dyDescent="0.2">
      <c r="A41" s="331" t="s">
        <v>2</v>
      </c>
      <c r="B41" s="332"/>
      <c r="C41" s="332"/>
      <c r="D41" s="332"/>
      <c r="E41" s="333"/>
      <c r="F41" s="35">
        <f>SUM(F40:F40)</f>
        <v>140000000</v>
      </c>
    </row>
    <row r="42" spans="1:6" ht="50.1" customHeight="1" x14ac:dyDescent="0.2">
      <c r="A42" s="497">
        <v>2014630000133</v>
      </c>
      <c r="B42" s="472" t="s">
        <v>199</v>
      </c>
      <c r="C42" s="476" t="s">
        <v>265</v>
      </c>
      <c r="D42" s="474">
        <f>SUM(F42:F43)</f>
        <v>100000000</v>
      </c>
      <c r="E42" s="5" t="s">
        <v>9</v>
      </c>
      <c r="F42" s="46">
        <v>4000000</v>
      </c>
    </row>
    <row r="43" spans="1:6" ht="50.1" customHeight="1" x14ac:dyDescent="0.2">
      <c r="A43" s="497"/>
      <c r="B43" s="473"/>
      <c r="C43" s="477"/>
      <c r="D43" s="475"/>
      <c r="E43" s="145" t="s">
        <v>4</v>
      </c>
      <c r="F43" s="46">
        <v>96000000</v>
      </c>
    </row>
    <row r="44" spans="1:6" ht="50.1" customHeight="1" x14ac:dyDescent="0.2">
      <c r="A44" s="331" t="s">
        <v>2</v>
      </c>
      <c r="B44" s="332"/>
      <c r="C44" s="332"/>
      <c r="D44" s="332"/>
      <c r="E44" s="333"/>
      <c r="F44" s="35">
        <f>SUM(F42:F43)</f>
        <v>100000000</v>
      </c>
    </row>
    <row r="45" spans="1:6" ht="50.1" customHeight="1" x14ac:dyDescent="0.2">
      <c r="A45" s="494">
        <v>2014630000134</v>
      </c>
      <c r="B45" s="472" t="s">
        <v>181</v>
      </c>
      <c r="C45" s="476" t="s">
        <v>265</v>
      </c>
      <c r="D45" s="474">
        <f>SUM(F45:F46)</f>
        <v>250000000</v>
      </c>
      <c r="E45" s="145" t="s">
        <v>9</v>
      </c>
      <c r="F45" s="45">
        <v>50000000</v>
      </c>
    </row>
    <row r="46" spans="1:6" ht="50.1" customHeight="1" x14ac:dyDescent="0.2">
      <c r="A46" s="495"/>
      <c r="B46" s="496"/>
      <c r="C46" s="477"/>
      <c r="D46" s="475"/>
      <c r="E46" s="145" t="s">
        <v>4</v>
      </c>
      <c r="F46" s="45">
        <v>200000000</v>
      </c>
    </row>
    <row r="47" spans="1:6" ht="50.1" customHeight="1" x14ac:dyDescent="0.2">
      <c r="A47" s="331" t="s">
        <v>2</v>
      </c>
      <c r="B47" s="332"/>
      <c r="C47" s="332"/>
      <c r="D47" s="332"/>
      <c r="E47" s="333"/>
      <c r="F47" s="35">
        <f>SUM(F45:F46)</f>
        <v>250000000</v>
      </c>
    </row>
    <row r="48" spans="1:6" ht="50.1" customHeight="1" x14ac:dyDescent="0.2">
      <c r="A48" s="114">
        <v>2014630000135</v>
      </c>
      <c r="B48" s="115" t="s">
        <v>200</v>
      </c>
      <c r="C48" s="260" t="s">
        <v>265</v>
      </c>
      <c r="D48" s="199">
        <f>SUM(F48)</f>
        <v>30000000</v>
      </c>
      <c r="E48" s="145" t="s">
        <v>4</v>
      </c>
      <c r="F48" s="46">
        <v>30000000</v>
      </c>
    </row>
    <row r="49" spans="1:6" ht="50.1" customHeight="1" x14ac:dyDescent="0.2">
      <c r="A49" s="331" t="s">
        <v>2</v>
      </c>
      <c r="B49" s="332"/>
      <c r="C49" s="332"/>
      <c r="D49" s="332"/>
      <c r="E49" s="333"/>
      <c r="F49" s="35">
        <f>SUM(F48)</f>
        <v>30000000</v>
      </c>
    </row>
    <row r="50" spans="1:6" ht="50.1" customHeight="1" x14ac:dyDescent="0.2">
      <c r="A50" s="113">
        <v>2014630000136</v>
      </c>
      <c r="B50" s="102" t="s">
        <v>201</v>
      </c>
      <c r="C50" s="242" t="s">
        <v>265</v>
      </c>
      <c r="D50" s="186">
        <f>SUM(F50)</f>
        <v>30000000</v>
      </c>
      <c r="E50" s="145" t="s">
        <v>4</v>
      </c>
      <c r="F50" s="45">
        <v>30000000</v>
      </c>
    </row>
    <row r="51" spans="1:6" ht="50.1" customHeight="1" x14ac:dyDescent="0.2">
      <c r="A51" s="331" t="s">
        <v>2</v>
      </c>
      <c r="B51" s="332"/>
      <c r="C51" s="332"/>
      <c r="D51" s="332"/>
      <c r="E51" s="333"/>
      <c r="F51" s="35">
        <f>SUM(F50)</f>
        <v>30000000</v>
      </c>
    </row>
    <row r="52" spans="1:6" ht="50.1" customHeight="1" x14ac:dyDescent="0.2">
      <c r="A52" s="167">
        <v>2014630000137</v>
      </c>
      <c r="B52" s="162" t="s">
        <v>202</v>
      </c>
      <c r="C52" s="227" t="s">
        <v>265</v>
      </c>
      <c r="D52" s="234">
        <f>SUM(F52)</f>
        <v>2109867437.6800001</v>
      </c>
      <c r="E52" s="145" t="s">
        <v>4</v>
      </c>
      <c r="F52" s="233">
        <v>2109867437.6800001</v>
      </c>
    </row>
    <row r="53" spans="1:6" ht="50.1" customHeight="1" x14ac:dyDescent="0.2">
      <c r="A53" s="331" t="s">
        <v>2</v>
      </c>
      <c r="B53" s="332"/>
      <c r="C53" s="332"/>
      <c r="D53" s="332"/>
      <c r="E53" s="333"/>
      <c r="F53" s="35">
        <f>SUM(F52:F52)</f>
        <v>2109867437.6800001</v>
      </c>
    </row>
    <row r="54" spans="1:6" ht="50.1" customHeight="1" x14ac:dyDescent="0.2">
      <c r="A54" s="113">
        <v>2014630000138</v>
      </c>
      <c r="B54" s="102" t="s">
        <v>203</v>
      </c>
      <c r="C54" s="242" t="s">
        <v>265</v>
      </c>
      <c r="D54" s="186">
        <f>SUM(F54)</f>
        <v>60000000</v>
      </c>
      <c r="E54" s="145" t="s">
        <v>4</v>
      </c>
      <c r="F54" s="45">
        <v>60000000</v>
      </c>
    </row>
    <row r="55" spans="1:6" ht="50.1" customHeight="1" x14ac:dyDescent="0.2">
      <c r="A55" s="331" t="s">
        <v>2</v>
      </c>
      <c r="B55" s="332"/>
      <c r="C55" s="332"/>
      <c r="D55" s="332"/>
      <c r="E55" s="333"/>
      <c r="F55" s="35">
        <f>SUM(F54)</f>
        <v>60000000</v>
      </c>
    </row>
    <row r="56" spans="1:6" ht="50.1" customHeight="1" x14ac:dyDescent="0.2">
      <c r="A56" s="113">
        <v>2014630000139</v>
      </c>
      <c r="B56" s="102" t="s">
        <v>182</v>
      </c>
      <c r="C56" s="242" t="s">
        <v>265</v>
      </c>
      <c r="D56" s="186">
        <v>30000000</v>
      </c>
      <c r="E56" s="145" t="s">
        <v>4</v>
      </c>
      <c r="F56" s="45">
        <v>30000000</v>
      </c>
    </row>
    <row r="57" spans="1:6" ht="50.1" customHeight="1" x14ac:dyDescent="0.2">
      <c r="A57" s="331" t="s">
        <v>2</v>
      </c>
      <c r="B57" s="332"/>
      <c r="C57" s="332"/>
      <c r="D57" s="332"/>
      <c r="E57" s="333"/>
      <c r="F57" s="35">
        <f>SUM(F56)</f>
        <v>30000000</v>
      </c>
    </row>
    <row r="58" spans="1:6" ht="50.1" customHeight="1" x14ac:dyDescent="0.2">
      <c r="A58" s="165">
        <v>2014630000140</v>
      </c>
      <c r="B58" s="162" t="s">
        <v>183</v>
      </c>
      <c r="C58" s="227" t="s">
        <v>265</v>
      </c>
      <c r="D58" s="196">
        <f>SUM(F58)</f>
        <v>40000000</v>
      </c>
      <c r="E58" s="145" t="s">
        <v>4</v>
      </c>
      <c r="F58" s="46">
        <v>40000000</v>
      </c>
    </row>
    <row r="59" spans="1:6" ht="50.1" customHeight="1" x14ac:dyDescent="0.2">
      <c r="A59" s="331" t="s">
        <v>2</v>
      </c>
      <c r="B59" s="332"/>
      <c r="C59" s="488"/>
      <c r="D59" s="488"/>
      <c r="E59" s="489"/>
      <c r="F59" s="35">
        <f>SUM(F58:F58)</f>
        <v>40000000</v>
      </c>
    </row>
    <row r="60" spans="1:6" ht="50.1" customHeight="1" x14ac:dyDescent="0.2">
      <c r="A60" s="164">
        <v>2014630000141</v>
      </c>
      <c r="B60" s="162" t="s">
        <v>184</v>
      </c>
      <c r="C60" s="260" t="s">
        <v>265</v>
      </c>
      <c r="D60" s="199">
        <f>SUM(F60)</f>
        <v>20000000</v>
      </c>
      <c r="E60" s="9" t="s">
        <v>159</v>
      </c>
      <c r="F60" s="48">
        <v>20000000</v>
      </c>
    </row>
    <row r="61" spans="1:6" ht="50.1" customHeight="1" x14ac:dyDescent="0.2">
      <c r="A61" s="331" t="s">
        <v>2</v>
      </c>
      <c r="B61" s="332"/>
      <c r="C61" s="486"/>
      <c r="D61" s="486"/>
      <c r="E61" s="487"/>
      <c r="F61" s="35">
        <f>SUM(F60)</f>
        <v>20000000</v>
      </c>
    </row>
    <row r="62" spans="1:6" ht="50.1" customHeight="1" x14ac:dyDescent="0.2">
      <c r="A62" s="338" t="s">
        <v>28</v>
      </c>
      <c r="B62" s="339"/>
      <c r="C62" s="339"/>
      <c r="D62" s="339"/>
      <c r="E62" s="340"/>
      <c r="F62" s="40">
        <f>F6+F9+F12+F14+F18+F20+F22+F24+F27+F30+F32+F35+F37+F39+F41+F44+F47+F49+F51+F53+F55+F57+F59+F61</f>
        <v>35995273234.279999</v>
      </c>
    </row>
    <row r="63" spans="1:6" x14ac:dyDescent="0.2">
      <c r="F63" s="42">
        <f>F5+F7+F8+F10+F11+F13+F15+F16+F17+F19+F21+F23+F25+F26+F28+F29+F31+F33+F34+F36+F38+F40+F42+F43+F45+F46+F48+F50+F52+F54+F56+F58+F60</f>
        <v>35995273234.279999</v>
      </c>
    </row>
    <row r="64" spans="1:6" x14ac:dyDescent="0.2">
      <c r="F64" s="42">
        <v>35995273234</v>
      </c>
    </row>
    <row r="65" spans="6:6" x14ac:dyDescent="0.2">
      <c r="F65" s="42">
        <f>F64-F62</f>
        <v>-0.279998779296875</v>
      </c>
    </row>
  </sheetData>
  <mergeCells count="59">
    <mergeCell ref="D33:D34"/>
    <mergeCell ref="A12:E12"/>
    <mergeCell ref="A9:E9"/>
    <mergeCell ref="A20:E20"/>
    <mergeCell ref="A2:F2"/>
    <mergeCell ref="A6:E6"/>
    <mergeCell ref="A7:A8"/>
    <mergeCell ref="B7:B8"/>
    <mergeCell ref="C7:C8"/>
    <mergeCell ref="C10:C11"/>
    <mergeCell ref="C15:C17"/>
    <mergeCell ref="A55:E55"/>
    <mergeCell ref="A57:E57"/>
    <mergeCell ref="A18:E18"/>
    <mergeCell ref="A22:E22"/>
    <mergeCell ref="A24:E24"/>
    <mergeCell ref="A27:E27"/>
    <mergeCell ref="A30:E30"/>
    <mergeCell ref="B25:B26"/>
    <mergeCell ref="A28:A29"/>
    <mergeCell ref="C25:C26"/>
    <mergeCell ref="C28:C29"/>
    <mergeCell ref="C42:C43"/>
    <mergeCell ref="C45:C46"/>
    <mergeCell ref="A32:E32"/>
    <mergeCell ref="B28:B29"/>
    <mergeCell ref="A25:A26"/>
    <mergeCell ref="A14:E14"/>
    <mergeCell ref="B33:B34"/>
    <mergeCell ref="C33:C34"/>
    <mergeCell ref="A62:E62"/>
    <mergeCell ref="A61:E61"/>
    <mergeCell ref="A59:E59"/>
    <mergeCell ref="A41:E41"/>
    <mergeCell ref="A44:E44"/>
    <mergeCell ref="A47:E47"/>
    <mergeCell ref="A49:E49"/>
    <mergeCell ref="A51:E51"/>
    <mergeCell ref="A45:A46"/>
    <mergeCell ref="B45:B46"/>
    <mergeCell ref="A42:A43"/>
    <mergeCell ref="B42:B43"/>
    <mergeCell ref="A53:E53"/>
    <mergeCell ref="A33:A34"/>
    <mergeCell ref="A1:F1"/>
    <mergeCell ref="D42:D43"/>
    <mergeCell ref="D45:D46"/>
    <mergeCell ref="D7:D8"/>
    <mergeCell ref="D10:D11"/>
    <mergeCell ref="D15:D17"/>
    <mergeCell ref="D25:D26"/>
    <mergeCell ref="D28:D29"/>
    <mergeCell ref="A35:E35"/>
    <mergeCell ref="A39:E39"/>
    <mergeCell ref="A37:E37"/>
    <mergeCell ref="A10:A11"/>
    <mergeCell ref="B10:B11"/>
    <mergeCell ref="A15:A17"/>
    <mergeCell ref="B15:B17"/>
  </mergeCells>
  <pageMargins left="0.7" right="0.7" top="0.75" bottom="0.75" header="0.3" footer="0.3"/>
  <pageSetup orientation="portrait" r:id="rId1"/>
  <ignoredErrors>
    <ignoredError sqref="F47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B1" workbookViewId="0">
      <selection activeCell="F5" sqref="F5"/>
    </sheetView>
  </sheetViews>
  <sheetFormatPr baseColWidth="10" defaultRowHeight="12.75" x14ac:dyDescent="0.2"/>
  <cols>
    <col min="1" max="1" width="25.28515625" customWidth="1"/>
    <col min="2" max="3" width="32.7109375" style="135" customWidth="1"/>
    <col min="4" max="4" width="21.42578125" style="135" customWidth="1"/>
    <col min="5" max="5" width="18.85546875" style="32" customWidth="1"/>
  </cols>
  <sheetData>
    <row r="1" spans="1:5" ht="16.5" thickBot="1" x14ac:dyDescent="0.3">
      <c r="A1" s="261" t="s">
        <v>267</v>
      </c>
      <c r="B1" s="262"/>
      <c r="C1" s="262"/>
      <c r="D1" s="262"/>
      <c r="E1" s="262"/>
    </row>
    <row r="2" spans="1:5" ht="16.5" thickBot="1" x14ac:dyDescent="0.3">
      <c r="A2" s="278" t="s">
        <v>235</v>
      </c>
      <c r="B2" s="279"/>
      <c r="C2" s="279"/>
      <c r="D2" s="279"/>
      <c r="E2" s="279"/>
    </row>
    <row r="3" spans="1:5" x14ac:dyDescent="0.2">
      <c r="A3" s="1"/>
      <c r="B3" s="131"/>
      <c r="C3" s="131"/>
      <c r="D3" s="131"/>
      <c r="E3" s="42"/>
    </row>
    <row r="4" spans="1:5" ht="50.1" customHeight="1" x14ac:dyDescent="0.2">
      <c r="A4" s="213" t="s">
        <v>0</v>
      </c>
      <c r="B4" s="212" t="s">
        <v>1</v>
      </c>
      <c r="C4" s="212" t="s">
        <v>256</v>
      </c>
      <c r="D4" s="213" t="s">
        <v>74</v>
      </c>
      <c r="E4" s="214" t="s">
        <v>234</v>
      </c>
    </row>
    <row r="5" spans="1:5" ht="66.75" customHeight="1" x14ac:dyDescent="0.2">
      <c r="A5" s="507">
        <v>2014630000142</v>
      </c>
      <c r="B5" s="476" t="s">
        <v>211</v>
      </c>
      <c r="C5" s="474">
        <f>SUM(E5:E9)</f>
        <v>100000000</v>
      </c>
      <c r="D5" s="108" t="s">
        <v>251</v>
      </c>
      <c r="E5" s="34">
        <v>30000000</v>
      </c>
    </row>
    <row r="6" spans="1:5" ht="66.75" customHeight="1" x14ac:dyDescent="0.2">
      <c r="A6" s="508"/>
      <c r="B6" s="504"/>
      <c r="C6" s="485"/>
      <c r="D6" s="159" t="s">
        <v>252</v>
      </c>
      <c r="E6" s="34">
        <v>10000000</v>
      </c>
    </row>
    <row r="7" spans="1:5" ht="66.75" customHeight="1" x14ac:dyDescent="0.2">
      <c r="A7" s="508"/>
      <c r="B7" s="504"/>
      <c r="C7" s="485"/>
      <c r="D7" s="159" t="s">
        <v>253</v>
      </c>
      <c r="E7" s="34">
        <v>10000000</v>
      </c>
    </row>
    <row r="8" spans="1:5" ht="66.75" customHeight="1" x14ac:dyDescent="0.2">
      <c r="A8" s="508"/>
      <c r="B8" s="504"/>
      <c r="C8" s="485"/>
      <c r="D8" s="159" t="s">
        <v>254</v>
      </c>
      <c r="E8" s="34">
        <v>30000000</v>
      </c>
    </row>
    <row r="9" spans="1:5" ht="66.75" customHeight="1" x14ac:dyDescent="0.2">
      <c r="A9" s="509"/>
      <c r="B9" s="477"/>
      <c r="C9" s="475"/>
      <c r="D9" s="159" t="s">
        <v>255</v>
      </c>
      <c r="E9" s="34">
        <v>20000000</v>
      </c>
    </row>
    <row r="10" spans="1:5" ht="50.1" customHeight="1" x14ac:dyDescent="0.2">
      <c r="A10" s="280" t="s">
        <v>2</v>
      </c>
      <c r="B10" s="280"/>
      <c r="C10" s="280"/>
      <c r="D10" s="280"/>
      <c r="E10" s="35">
        <f>SUM(E5:E9)</f>
        <v>100000000</v>
      </c>
    </row>
    <row r="11" spans="1:5" ht="50.1" customHeight="1" x14ac:dyDescent="0.2">
      <c r="A11" s="338" t="s">
        <v>28</v>
      </c>
      <c r="B11" s="339"/>
      <c r="C11" s="339"/>
      <c r="D11" s="340"/>
      <c r="E11" s="40">
        <f>SUM(E10)</f>
        <v>100000000</v>
      </c>
    </row>
  </sheetData>
  <mergeCells count="7">
    <mergeCell ref="A1:E1"/>
    <mergeCell ref="A10:D10"/>
    <mergeCell ref="A11:D11"/>
    <mergeCell ref="A2:E2"/>
    <mergeCell ref="B5:B9"/>
    <mergeCell ref="A5:A9"/>
    <mergeCell ref="C5:C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2"/>
  <sheetViews>
    <sheetView topLeftCell="C1" zoomScaleNormal="100" workbookViewId="0">
      <selection activeCell="E8" sqref="E8"/>
    </sheetView>
  </sheetViews>
  <sheetFormatPr baseColWidth="10" defaultColWidth="11.5703125" defaultRowHeight="12.75" x14ac:dyDescent="0.2"/>
  <cols>
    <col min="1" max="1" width="21.7109375" style="1" bestFit="1" customWidth="1"/>
    <col min="2" max="3" width="36.85546875" style="131" customWidth="1"/>
    <col min="4" max="4" width="30.28515625" style="131" customWidth="1"/>
    <col min="5" max="5" width="21.42578125" style="42" customWidth="1"/>
    <col min="6" max="16384" width="11.5703125" style="1"/>
  </cols>
  <sheetData>
    <row r="1" spans="1:5" ht="16.5" thickBot="1" x14ac:dyDescent="0.3">
      <c r="A1" s="261" t="s">
        <v>267</v>
      </c>
      <c r="B1" s="262"/>
      <c r="C1" s="262"/>
      <c r="D1" s="262"/>
      <c r="E1" s="262"/>
    </row>
    <row r="2" spans="1:5" ht="16.5" thickBot="1" x14ac:dyDescent="0.3">
      <c r="A2" s="278" t="s">
        <v>223</v>
      </c>
      <c r="B2" s="279"/>
      <c r="C2" s="279"/>
      <c r="D2" s="279"/>
      <c r="E2" s="279"/>
    </row>
    <row r="4" spans="1:5" ht="50.1" customHeight="1" x14ac:dyDescent="0.2">
      <c r="A4" s="206" t="s">
        <v>0</v>
      </c>
      <c r="B4" s="206" t="s">
        <v>1</v>
      </c>
      <c r="C4" s="206" t="s">
        <v>256</v>
      </c>
      <c r="D4" s="206" t="s">
        <v>74</v>
      </c>
      <c r="E4" s="219" t="s">
        <v>224</v>
      </c>
    </row>
    <row r="5" spans="1:5" ht="50.1" customHeight="1" x14ac:dyDescent="0.2">
      <c r="A5" s="172">
        <v>2014630000143</v>
      </c>
      <c r="B5" s="171" t="s">
        <v>245</v>
      </c>
      <c r="C5" s="200">
        <f>SUM(E5:E5)</f>
        <v>13733340.220000001</v>
      </c>
      <c r="D5" s="2" t="s">
        <v>207</v>
      </c>
      <c r="E5" s="48">
        <v>13733340.220000001</v>
      </c>
    </row>
    <row r="6" spans="1:5" ht="50.1" customHeight="1" x14ac:dyDescent="0.2">
      <c r="A6" s="407" t="s">
        <v>6</v>
      </c>
      <c r="B6" s="407"/>
      <c r="C6" s="407"/>
      <c r="D6" s="407"/>
      <c r="E6" s="76">
        <f>SUM(E5:E5)</f>
        <v>13733340.220000001</v>
      </c>
    </row>
    <row r="7" spans="1:5" ht="50.1" customHeight="1" x14ac:dyDescent="0.2">
      <c r="A7" s="172">
        <v>2014630000144</v>
      </c>
      <c r="B7" s="173" t="s">
        <v>246</v>
      </c>
      <c r="C7" s="200">
        <f>SUM(E7:E7)</f>
        <v>5000000</v>
      </c>
      <c r="D7" s="2" t="s">
        <v>207</v>
      </c>
      <c r="E7" s="34">
        <v>5000000</v>
      </c>
    </row>
    <row r="8" spans="1:5" ht="50.1" customHeight="1" x14ac:dyDescent="0.2">
      <c r="A8" s="407" t="s">
        <v>6</v>
      </c>
      <c r="B8" s="407"/>
      <c r="C8" s="407"/>
      <c r="D8" s="407"/>
      <c r="E8" s="36">
        <f>SUM(E7:E7)</f>
        <v>5000000</v>
      </c>
    </row>
    <row r="9" spans="1:5" ht="50.1" customHeight="1" x14ac:dyDescent="0.2">
      <c r="A9" s="172">
        <v>2014630000145</v>
      </c>
      <c r="B9" s="176" t="s">
        <v>247</v>
      </c>
      <c r="C9" s="201">
        <f>SUM(E9:E9)</f>
        <v>5000000</v>
      </c>
      <c r="D9" s="2" t="s">
        <v>207</v>
      </c>
      <c r="E9" s="58">
        <v>5000000</v>
      </c>
    </row>
    <row r="10" spans="1:5" ht="50.1" customHeight="1" x14ac:dyDescent="0.2">
      <c r="A10" s="407" t="s">
        <v>6</v>
      </c>
      <c r="B10" s="407"/>
      <c r="C10" s="407"/>
      <c r="D10" s="407"/>
      <c r="E10" s="81">
        <f>SUM(E9:E9)</f>
        <v>5000000</v>
      </c>
    </row>
    <row r="11" spans="1:5" ht="50.1" customHeight="1" x14ac:dyDescent="0.2">
      <c r="A11" s="175">
        <v>2014630000146</v>
      </c>
      <c r="B11" s="173" t="s">
        <v>248</v>
      </c>
      <c r="C11" s="200">
        <f>SUM(E11:E11)</f>
        <v>5000000</v>
      </c>
      <c r="D11" s="2" t="s">
        <v>207</v>
      </c>
      <c r="E11" s="47">
        <v>5000000</v>
      </c>
    </row>
    <row r="12" spans="1:5" ht="50.1" customHeight="1" x14ac:dyDescent="0.2">
      <c r="A12" s="407" t="s">
        <v>6</v>
      </c>
      <c r="B12" s="407"/>
      <c r="C12" s="407"/>
      <c r="D12" s="407"/>
      <c r="E12" s="81">
        <f>SUM(E11:E11)</f>
        <v>5000000</v>
      </c>
    </row>
    <row r="13" spans="1:5" ht="50.1" customHeight="1" x14ac:dyDescent="0.2">
      <c r="A13" s="175">
        <v>2014630000147</v>
      </c>
      <c r="B13" s="173" t="s">
        <v>249</v>
      </c>
      <c r="C13" s="200">
        <f>SUM(E13:E13)</f>
        <v>5000000</v>
      </c>
      <c r="D13" s="2" t="s">
        <v>207</v>
      </c>
      <c r="E13" s="48">
        <v>5000000</v>
      </c>
    </row>
    <row r="14" spans="1:5" ht="50.1" customHeight="1" x14ac:dyDescent="0.2">
      <c r="A14" s="411" t="s">
        <v>6</v>
      </c>
      <c r="B14" s="411"/>
      <c r="C14" s="411"/>
      <c r="D14" s="411"/>
      <c r="E14" s="76">
        <f>SUM(E13:E13)</f>
        <v>5000000</v>
      </c>
    </row>
    <row r="15" spans="1:5" ht="50.1" customHeight="1" x14ac:dyDescent="0.2">
      <c r="A15" s="174">
        <v>2014630000148</v>
      </c>
      <c r="B15" s="170" t="s">
        <v>250</v>
      </c>
      <c r="C15" s="188">
        <f>SUM(E15:E15)</f>
        <v>5000000</v>
      </c>
      <c r="D15" s="2" t="s">
        <v>207</v>
      </c>
      <c r="E15" s="60">
        <v>5000000</v>
      </c>
    </row>
    <row r="16" spans="1:5" ht="50.1" customHeight="1" x14ac:dyDescent="0.2">
      <c r="A16" s="407" t="s">
        <v>6</v>
      </c>
      <c r="B16" s="407"/>
      <c r="C16" s="407"/>
      <c r="D16" s="407"/>
      <c r="E16" s="76">
        <f>SUM(E15:E15)</f>
        <v>5000000</v>
      </c>
    </row>
    <row r="17" spans="1:5" ht="50.1" customHeight="1" x14ac:dyDescent="0.2">
      <c r="A17" s="408" t="s">
        <v>28</v>
      </c>
      <c r="B17" s="409"/>
      <c r="C17" s="409"/>
      <c r="D17" s="410"/>
      <c r="E17" s="50">
        <f>E6+E8+E10+E12+E14+E16</f>
        <v>38733340.219999999</v>
      </c>
    </row>
    <row r="19" spans="1:5" ht="13.5" thickBot="1" x14ac:dyDescent="0.25"/>
    <row r="20" spans="1:5" ht="25.5" customHeight="1" thickBot="1" x14ac:dyDescent="0.25">
      <c r="A20" s="510" t="s">
        <v>263</v>
      </c>
      <c r="B20" s="511"/>
      <c r="C20" s="511"/>
      <c r="D20" s="512"/>
      <c r="E20" s="228">
        <f>EDUCACION!F28+CULTURA!F28+INTERIOR!F43+'FAMILIA '!F95+PLANEACION!F36+INFRAESTRUCTURA!F39+AGRICULTURA!F35+TURISMO!F48+PRIVADA!F12+ADMINISTRATIVA!F13+HACIENDA!F10+JURIDICA!F7+'REPRES. JUDICIAL'!F6+SALUD!F62+PROMOTORA!E11+INDEPORTES!E17</f>
        <v>176565954176.96997</v>
      </c>
    </row>
    <row r="21" spans="1:5" x14ac:dyDescent="0.2">
      <c r="E21" s="82">
        <v>176565954176.67825</v>
      </c>
    </row>
    <row r="22" spans="1:5" x14ac:dyDescent="0.2">
      <c r="E22" s="42">
        <f>E20-E21</f>
        <v>0.291717529296875</v>
      </c>
    </row>
  </sheetData>
  <mergeCells count="10">
    <mergeCell ref="A20:D20"/>
    <mergeCell ref="A8:D8"/>
    <mergeCell ref="A10:D10"/>
    <mergeCell ref="A12:D12"/>
    <mergeCell ref="A14:D14"/>
    <mergeCell ref="A1:E1"/>
    <mergeCell ref="A2:E2"/>
    <mergeCell ref="A6:D6"/>
    <mergeCell ref="A16:D16"/>
    <mergeCell ref="A17:D1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8"/>
  <sheetViews>
    <sheetView topLeftCell="C1" workbookViewId="0">
      <selection activeCell="F6" sqref="F6"/>
    </sheetView>
  </sheetViews>
  <sheetFormatPr baseColWidth="10" defaultColWidth="11.5703125" defaultRowHeight="12.75" x14ac:dyDescent="0.2"/>
  <cols>
    <col min="1" max="1" width="14.7109375" style="1" customWidth="1"/>
    <col min="2" max="2" width="33.85546875" style="131" customWidth="1"/>
    <col min="3" max="3" width="33.85546875" style="244" customWidth="1"/>
    <col min="4" max="4" width="33.85546875" style="131" customWidth="1"/>
    <col min="5" max="5" width="34.140625" style="132" customWidth="1"/>
    <col min="6" max="6" width="18.28515625" style="42" customWidth="1"/>
    <col min="7" max="16384" width="11.5703125" style="1"/>
  </cols>
  <sheetData>
    <row r="1" spans="1:6" ht="16.5" customHeight="1" thickBot="1" x14ac:dyDescent="0.3">
      <c r="A1" s="261" t="s">
        <v>267</v>
      </c>
      <c r="B1" s="262"/>
      <c r="C1" s="262"/>
      <c r="D1" s="262"/>
      <c r="E1" s="262"/>
      <c r="F1" s="262"/>
    </row>
    <row r="2" spans="1:6" ht="16.5" thickBot="1" x14ac:dyDescent="0.3">
      <c r="A2" s="278" t="s">
        <v>214</v>
      </c>
      <c r="B2" s="279"/>
      <c r="C2" s="279"/>
      <c r="D2" s="279"/>
      <c r="E2" s="279"/>
      <c r="F2" s="279"/>
    </row>
    <row r="3" spans="1:6" x14ac:dyDescent="0.2">
      <c r="F3" s="51"/>
    </row>
    <row r="4" spans="1:6" ht="50.1" customHeight="1" x14ac:dyDescent="0.2">
      <c r="A4" s="208" t="s">
        <v>0</v>
      </c>
      <c r="B4" s="209" t="s">
        <v>1</v>
      </c>
      <c r="C4" s="209" t="s">
        <v>266</v>
      </c>
      <c r="D4" s="209" t="s">
        <v>256</v>
      </c>
      <c r="E4" s="208" t="s">
        <v>117</v>
      </c>
      <c r="F4" s="210" t="s">
        <v>217</v>
      </c>
    </row>
    <row r="5" spans="1:6" ht="50.1" customHeight="1" x14ac:dyDescent="0.2">
      <c r="A5" s="291">
        <v>2014630000012</v>
      </c>
      <c r="B5" s="281" t="s">
        <v>100</v>
      </c>
      <c r="C5" s="288" t="s">
        <v>265</v>
      </c>
      <c r="D5" s="285">
        <f>SUM(F5:F7)</f>
        <v>200000000</v>
      </c>
      <c r="E5" s="16" t="s">
        <v>110</v>
      </c>
      <c r="F5" s="44">
        <v>160000000</v>
      </c>
    </row>
    <row r="6" spans="1:6" ht="50.1" customHeight="1" x14ac:dyDescent="0.2">
      <c r="A6" s="292"/>
      <c r="B6" s="282"/>
      <c r="C6" s="289"/>
      <c r="D6" s="286"/>
      <c r="E6" s="16" t="s">
        <v>111</v>
      </c>
      <c r="F6" s="44">
        <v>0</v>
      </c>
    </row>
    <row r="7" spans="1:6" ht="50.1" customHeight="1" x14ac:dyDescent="0.2">
      <c r="A7" s="293"/>
      <c r="B7" s="294"/>
      <c r="C7" s="290"/>
      <c r="D7" s="287"/>
      <c r="E7" s="16" t="s">
        <v>101</v>
      </c>
      <c r="F7" s="44">
        <v>40000000</v>
      </c>
    </row>
    <row r="8" spans="1:6" ht="50.1" customHeight="1" x14ac:dyDescent="0.2">
      <c r="A8" s="280" t="s">
        <v>2</v>
      </c>
      <c r="B8" s="280"/>
      <c r="C8" s="280"/>
      <c r="D8" s="280"/>
      <c r="E8" s="280"/>
      <c r="F8" s="36">
        <f>SUM(F5:F7)</f>
        <v>200000000</v>
      </c>
    </row>
    <row r="9" spans="1:6" ht="51" x14ac:dyDescent="0.2">
      <c r="A9" s="103">
        <v>2014630000013</v>
      </c>
      <c r="B9" s="17" t="s">
        <v>102</v>
      </c>
      <c r="C9" s="243" t="s">
        <v>265</v>
      </c>
      <c r="D9" s="185">
        <f>SUM(F9)</f>
        <v>10000000</v>
      </c>
      <c r="E9" s="18" t="s">
        <v>112</v>
      </c>
      <c r="F9" s="44">
        <v>10000000</v>
      </c>
    </row>
    <row r="10" spans="1:6" ht="50.1" customHeight="1" x14ac:dyDescent="0.2">
      <c r="A10" s="280" t="s">
        <v>2</v>
      </c>
      <c r="B10" s="280"/>
      <c r="C10" s="280"/>
      <c r="D10" s="280"/>
      <c r="E10" s="280"/>
      <c r="F10" s="36">
        <f>SUM(F9)</f>
        <v>10000000</v>
      </c>
    </row>
    <row r="11" spans="1:6" ht="50.1" customHeight="1" x14ac:dyDescent="0.2">
      <c r="A11" s="283">
        <v>2014630000014</v>
      </c>
      <c r="B11" s="281" t="s">
        <v>103</v>
      </c>
      <c r="C11" s="288" t="s">
        <v>265</v>
      </c>
      <c r="D11" s="285">
        <f>SUM(F11:F12)</f>
        <v>164000000</v>
      </c>
      <c r="E11" s="133" t="s">
        <v>104</v>
      </c>
      <c r="F11" s="45">
        <v>50000000</v>
      </c>
    </row>
    <row r="12" spans="1:6" ht="50.1" customHeight="1" x14ac:dyDescent="0.2">
      <c r="A12" s="284"/>
      <c r="B12" s="282"/>
      <c r="C12" s="290"/>
      <c r="D12" s="287"/>
      <c r="E12" s="16" t="s">
        <v>239</v>
      </c>
      <c r="F12" s="46">
        <v>114000000</v>
      </c>
    </row>
    <row r="13" spans="1:6" ht="50.1" customHeight="1" x14ac:dyDescent="0.2">
      <c r="A13" s="280" t="s">
        <v>2</v>
      </c>
      <c r="B13" s="280"/>
      <c r="C13" s="280"/>
      <c r="D13" s="280"/>
      <c r="E13" s="280"/>
      <c r="F13" s="36">
        <f>SUM(F11:F12)</f>
        <v>164000000</v>
      </c>
    </row>
    <row r="14" spans="1:6" ht="50.1" customHeight="1" x14ac:dyDescent="0.2">
      <c r="A14" s="283">
        <v>2014630000016</v>
      </c>
      <c r="B14" s="281" t="s">
        <v>105</v>
      </c>
      <c r="C14" s="288" t="s">
        <v>265</v>
      </c>
      <c r="D14" s="285">
        <f>SUM(F14:F16)</f>
        <v>174000000</v>
      </c>
      <c r="E14" s="111" t="s">
        <v>115</v>
      </c>
      <c r="F14" s="37">
        <v>90000000</v>
      </c>
    </row>
    <row r="15" spans="1:6" ht="50.1" customHeight="1" x14ac:dyDescent="0.2">
      <c r="A15" s="284"/>
      <c r="B15" s="282"/>
      <c r="C15" s="289"/>
      <c r="D15" s="286"/>
      <c r="E15" s="111" t="s">
        <v>110</v>
      </c>
      <c r="F15" s="37">
        <v>70000002</v>
      </c>
    </row>
    <row r="16" spans="1:6" ht="50.1" customHeight="1" x14ac:dyDescent="0.2">
      <c r="A16" s="284"/>
      <c r="B16" s="282"/>
      <c r="C16" s="290"/>
      <c r="D16" s="287"/>
      <c r="E16" s="111" t="s">
        <v>113</v>
      </c>
      <c r="F16" s="37">
        <v>13999998</v>
      </c>
    </row>
    <row r="17" spans="1:6" ht="50.1" customHeight="1" x14ac:dyDescent="0.2">
      <c r="A17" s="280" t="s">
        <v>2</v>
      </c>
      <c r="B17" s="280"/>
      <c r="C17" s="280"/>
      <c r="D17" s="280"/>
      <c r="E17" s="280"/>
      <c r="F17" s="36">
        <f>SUM(F14:F16)</f>
        <v>174000000</v>
      </c>
    </row>
    <row r="18" spans="1:6" ht="50.1" customHeight="1" x14ac:dyDescent="0.2">
      <c r="A18" s="127">
        <v>2014630000018</v>
      </c>
      <c r="B18" s="128" t="s">
        <v>106</v>
      </c>
      <c r="C18" s="242" t="s">
        <v>265</v>
      </c>
      <c r="D18" s="186">
        <f>SUM(F18)</f>
        <v>20000000</v>
      </c>
      <c r="E18" s="133" t="s">
        <v>114</v>
      </c>
      <c r="F18" s="37">
        <v>20000000</v>
      </c>
    </row>
    <row r="19" spans="1:6" ht="50.1" customHeight="1" x14ac:dyDescent="0.2">
      <c r="A19" s="280" t="s">
        <v>2</v>
      </c>
      <c r="B19" s="280"/>
      <c r="C19" s="280"/>
      <c r="D19" s="280"/>
      <c r="E19" s="280"/>
      <c r="F19" s="36">
        <f>SUM(F18:F18)</f>
        <v>20000000</v>
      </c>
    </row>
    <row r="20" spans="1:6" ht="50.1" customHeight="1" x14ac:dyDescent="0.2">
      <c r="A20" s="291">
        <v>2014630000019</v>
      </c>
      <c r="B20" s="281" t="s">
        <v>107</v>
      </c>
      <c r="C20" s="288" t="s">
        <v>265</v>
      </c>
      <c r="D20" s="285">
        <f>SUM(F20:F23)</f>
        <v>230048382.31999999</v>
      </c>
      <c r="E20" s="134" t="s">
        <v>104</v>
      </c>
      <c r="F20" s="37">
        <v>70000000</v>
      </c>
    </row>
    <row r="21" spans="1:6" ht="50.1" customHeight="1" x14ac:dyDescent="0.2">
      <c r="A21" s="292"/>
      <c r="B21" s="282"/>
      <c r="C21" s="289"/>
      <c r="D21" s="286"/>
      <c r="E21" s="111" t="s">
        <v>116</v>
      </c>
      <c r="F21" s="37">
        <v>95048382.319999993</v>
      </c>
    </row>
    <row r="22" spans="1:6" ht="50.1" customHeight="1" x14ac:dyDescent="0.2">
      <c r="A22" s="292"/>
      <c r="B22" s="282"/>
      <c r="C22" s="289"/>
      <c r="D22" s="286"/>
      <c r="E22" s="134" t="s">
        <v>89</v>
      </c>
      <c r="F22" s="37">
        <v>50000000</v>
      </c>
    </row>
    <row r="23" spans="1:6" ht="50.1" customHeight="1" x14ac:dyDescent="0.2">
      <c r="A23" s="293"/>
      <c r="B23" s="294"/>
      <c r="C23" s="290"/>
      <c r="D23" s="287"/>
      <c r="E23" s="18" t="s">
        <v>108</v>
      </c>
      <c r="F23" s="34">
        <v>15000000</v>
      </c>
    </row>
    <row r="24" spans="1:6" ht="50.1" customHeight="1" x14ac:dyDescent="0.2">
      <c r="A24" s="280" t="s">
        <v>2</v>
      </c>
      <c r="B24" s="280"/>
      <c r="C24" s="280"/>
      <c r="D24" s="280"/>
      <c r="E24" s="280"/>
      <c r="F24" s="36">
        <f>SUM(F20:F23)</f>
        <v>230048382.31999999</v>
      </c>
    </row>
    <row r="25" spans="1:6" ht="50.1" customHeight="1" x14ac:dyDescent="0.2">
      <c r="A25" s="291">
        <v>2014630000020</v>
      </c>
      <c r="B25" s="299" t="s">
        <v>109</v>
      </c>
      <c r="C25" s="297" t="s">
        <v>265</v>
      </c>
      <c r="D25" s="295">
        <f>SUM(F25:F26)</f>
        <v>924000000</v>
      </c>
      <c r="E25" s="133" t="s">
        <v>115</v>
      </c>
      <c r="F25" s="37">
        <v>46200000</v>
      </c>
    </row>
    <row r="26" spans="1:6" ht="50.1" customHeight="1" x14ac:dyDescent="0.2">
      <c r="A26" s="292"/>
      <c r="B26" s="300"/>
      <c r="C26" s="298"/>
      <c r="D26" s="296"/>
      <c r="E26" s="133" t="s">
        <v>104</v>
      </c>
      <c r="F26" s="37">
        <v>877800000</v>
      </c>
    </row>
    <row r="27" spans="1:6" ht="50.1" customHeight="1" x14ac:dyDescent="0.2">
      <c r="A27" s="280" t="s">
        <v>2</v>
      </c>
      <c r="B27" s="280"/>
      <c r="C27" s="280"/>
      <c r="D27" s="280"/>
      <c r="E27" s="280"/>
      <c r="F27" s="36">
        <f>SUM(F25:F26)</f>
        <v>924000000</v>
      </c>
    </row>
    <row r="28" spans="1:6" ht="50.1" customHeight="1" x14ac:dyDescent="0.2">
      <c r="A28" s="301" t="s">
        <v>28</v>
      </c>
      <c r="B28" s="301"/>
      <c r="C28" s="301"/>
      <c r="D28" s="301"/>
      <c r="E28" s="301"/>
      <c r="F28" s="50">
        <f>F8+F10+F13+F17+F19+F24+F27</f>
        <v>1722048382.3199999</v>
      </c>
    </row>
  </sheetData>
  <mergeCells count="30">
    <mergeCell ref="A28:E28"/>
    <mergeCell ref="A8:E8"/>
    <mergeCell ref="A10:E10"/>
    <mergeCell ref="D20:D23"/>
    <mergeCell ref="D25:D26"/>
    <mergeCell ref="C20:C23"/>
    <mergeCell ref="C25:C26"/>
    <mergeCell ref="B25:B26"/>
    <mergeCell ref="A25:A26"/>
    <mergeCell ref="A27:E27"/>
    <mergeCell ref="A24:E24"/>
    <mergeCell ref="A17:E17"/>
    <mergeCell ref="A20:A23"/>
    <mergeCell ref="B20:B23"/>
    <mergeCell ref="A1:F1"/>
    <mergeCell ref="A2:F2"/>
    <mergeCell ref="A19:E19"/>
    <mergeCell ref="A13:E13"/>
    <mergeCell ref="B14:B16"/>
    <mergeCell ref="A14:A16"/>
    <mergeCell ref="D5:D7"/>
    <mergeCell ref="D11:D12"/>
    <mergeCell ref="D14:D16"/>
    <mergeCell ref="C5:C7"/>
    <mergeCell ref="C11:C12"/>
    <mergeCell ref="C14:C16"/>
    <mergeCell ref="A5:A7"/>
    <mergeCell ref="A11:A12"/>
    <mergeCell ref="B11:B12"/>
    <mergeCell ref="B5:B7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C1" zoomScaleNormal="100" workbookViewId="0">
      <selection activeCell="G3" sqref="G1:J1048576"/>
    </sheetView>
  </sheetViews>
  <sheetFormatPr baseColWidth="10" defaultColWidth="11.5703125" defaultRowHeight="12.75" x14ac:dyDescent="0.2"/>
  <cols>
    <col min="1" max="1" width="16.28515625" style="1" customWidth="1"/>
    <col min="2" max="4" width="29.28515625" style="131" customWidth="1"/>
    <col min="5" max="5" width="32.5703125" style="132" customWidth="1"/>
    <col min="6" max="6" width="19" style="42" customWidth="1"/>
    <col min="7" max="16384" width="11.5703125" style="1"/>
  </cols>
  <sheetData>
    <row r="1" spans="1:6" ht="16.5" customHeight="1" thickBot="1" x14ac:dyDescent="0.3">
      <c r="A1" s="261" t="s">
        <v>267</v>
      </c>
      <c r="B1" s="262"/>
      <c r="C1" s="262"/>
      <c r="D1" s="262"/>
      <c r="E1" s="262"/>
      <c r="F1" s="262"/>
    </row>
    <row r="2" spans="1:6" ht="16.5" thickBot="1" x14ac:dyDescent="0.3">
      <c r="A2" s="278" t="s">
        <v>215</v>
      </c>
      <c r="B2" s="279"/>
      <c r="C2" s="279"/>
      <c r="D2" s="279"/>
      <c r="E2" s="279"/>
      <c r="F2" s="279"/>
    </row>
    <row r="4" spans="1:6" ht="50.1" customHeight="1" x14ac:dyDescent="0.2">
      <c r="A4" s="208" t="s">
        <v>0</v>
      </c>
      <c r="B4" s="209" t="s">
        <v>1</v>
      </c>
      <c r="C4" s="209" t="s">
        <v>266</v>
      </c>
      <c r="D4" s="209" t="s">
        <v>256</v>
      </c>
      <c r="E4" s="208" t="s">
        <v>74</v>
      </c>
      <c r="F4" s="210" t="s">
        <v>216</v>
      </c>
    </row>
    <row r="5" spans="1:6" ht="50.1" customHeight="1" x14ac:dyDescent="0.2">
      <c r="A5" s="307">
        <v>2014630000021</v>
      </c>
      <c r="B5" s="324" t="s">
        <v>149</v>
      </c>
      <c r="C5" s="310" t="s">
        <v>265</v>
      </c>
      <c r="D5" s="302">
        <f>SUM(F5:F8)</f>
        <v>103856918.11</v>
      </c>
      <c r="E5" s="23" t="s">
        <v>153</v>
      </c>
      <c r="F5" s="96">
        <v>40000000</v>
      </c>
    </row>
    <row r="6" spans="1:6" ht="50.1" customHeight="1" x14ac:dyDescent="0.2">
      <c r="A6" s="307"/>
      <c r="B6" s="324"/>
      <c r="C6" s="311"/>
      <c r="D6" s="303"/>
      <c r="E6" s="23" t="s">
        <v>166</v>
      </c>
      <c r="F6" s="60">
        <v>22000000</v>
      </c>
    </row>
    <row r="7" spans="1:6" ht="50.1" customHeight="1" x14ac:dyDescent="0.2">
      <c r="A7" s="323"/>
      <c r="B7" s="325"/>
      <c r="C7" s="311"/>
      <c r="D7" s="303"/>
      <c r="E7" s="20" t="s">
        <v>165</v>
      </c>
      <c r="F7" s="60">
        <v>22000000</v>
      </c>
    </row>
    <row r="8" spans="1:6" ht="50.1" customHeight="1" x14ac:dyDescent="0.2">
      <c r="A8" s="323"/>
      <c r="B8" s="325"/>
      <c r="C8" s="312"/>
      <c r="D8" s="304"/>
      <c r="E8" s="21" t="s">
        <v>139</v>
      </c>
      <c r="F8" s="60">
        <v>19856918.109999999</v>
      </c>
    </row>
    <row r="9" spans="1:6" ht="50.1" customHeight="1" x14ac:dyDescent="0.2">
      <c r="A9" s="280" t="s">
        <v>2</v>
      </c>
      <c r="B9" s="280"/>
      <c r="C9" s="280"/>
      <c r="D9" s="280"/>
      <c r="E9" s="280"/>
      <c r="F9" s="35">
        <f>SUM(F5:F8)</f>
        <v>103856918.11</v>
      </c>
    </row>
    <row r="10" spans="1:6" ht="50.1" customHeight="1" x14ac:dyDescent="0.2">
      <c r="A10" s="323">
        <v>2014630000022</v>
      </c>
      <c r="B10" s="308" t="s">
        <v>150</v>
      </c>
      <c r="C10" s="310" t="s">
        <v>265</v>
      </c>
      <c r="D10" s="302">
        <f>SUM(F10:F13)</f>
        <v>150000000</v>
      </c>
      <c r="E10" s="21" t="s">
        <v>153</v>
      </c>
      <c r="F10" s="60">
        <v>40000000</v>
      </c>
    </row>
    <row r="11" spans="1:6" ht="50.1" customHeight="1" x14ac:dyDescent="0.2">
      <c r="A11" s="323"/>
      <c r="B11" s="309"/>
      <c r="C11" s="311"/>
      <c r="D11" s="303"/>
      <c r="E11" s="21" t="s">
        <v>167</v>
      </c>
      <c r="F11" s="60">
        <v>35000000</v>
      </c>
    </row>
    <row r="12" spans="1:6" ht="50.1" customHeight="1" x14ac:dyDescent="0.2">
      <c r="A12" s="323"/>
      <c r="B12" s="309"/>
      <c r="C12" s="311"/>
      <c r="D12" s="303"/>
      <c r="E12" s="20" t="s">
        <v>168</v>
      </c>
      <c r="F12" s="60">
        <v>40000000</v>
      </c>
    </row>
    <row r="13" spans="1:6" ht="50.1" customHeight="1" x14ac:dyDescent="0.2">
      <c r="A13" s="323"/>
      <c r="B13" s="309"/>
      <c r="C13" s="312"/>
      <c r="D13" s="304"/>
      <c r="E13" s="22" t="s">
        <v>169</v>
      </c>
      <c r="F13" s="60">
        <v>35000000</v>
      </c>
    </row>
    <row r="14" spans="1:6" ht="50.1" customHeight="1" x14ac:dyDescent="0.2">
      <c r="A14" s="280" t="s">
        <v>2</v>
      </c>
      <c r="B14" s="280"/>
      <c r="C14" s="280"/>
      <c r="D14" s="280"/>
      <c r="E14" s="280"/>
      <c r="F14" s="35">
        <f>SUM(F10:F13)</f>
        <v>150000000</v>
      </c>
    </row>
    <row r="15" spans="1:6" ht="50.1" customHeight="1" x14ac:dyDescent="0.2">
      <c r="A15" s="323">
        <v>2014630000023</v>
      </c>
      <c r="B15" s="308" t="s">
        <v>151</v>
      </c>
      <c r="C15" s="310" t="s">
        <v>265</v>
      </c>
      <c r="D15" s="302">
        <f>SUM(F15:F18)</f>
        <v>306281827.94</v>
      </c>
      <c r="E15" s="19" t="s">
        <v>152</v>
      </c>
      <c r="F15" s="84">
        <v>38000000</v>
      </c>
    </row>
    <row r="16" spans="1:6" ht="50.1" customHeight="1" x14ac:dyDescent="0.2">
      <c r="A16" s="323"/>
      <c r="B16" s="309"/>
      <c r="C16" s="311"/>
      <c r="D16" s="303"/>
      <c r="E16" s="19" t="s">
        <v>51</v>
      </c>
      <c r="F16" s="84">
        <v>60000000</v>
      </c>
    </row>
    <row r="17" spans="1:6" ht="50.1" customHeight="1" x14ac:dyDescent="0.2">
      <c r="A17" s="323"/>
      <c r="B17" s="309"/>
      <c r="C17" s="311"/>
      <c r="D17" s="303"/>
      <c r="E17" s="19" t="s">
        <v>166</v>
      </c>
      <c r="F17" s="84">
        <v>20000000</v>
      </c>
    </row>
    <row r="18" spans="1:6" ht="50.1" customHeight="1" x14ac:dyDescent="0.2">
      <c r="A18" s="323"/>
      <c r="B18" s="309"/>
      <c r="C18" s="312"/>
      <c r="D18" s="304"/>
      <c r="E18" s="21" t="s">
        <v>153</v>
      </c>
      <c r="F18" s="60">
        <v>188281827.94</v>
      </c>
    </row>
    <row r="19" spans="1:6" ht="50.1" customHeight="1" x14ac:dyDescent="0.2">
      <c r="A19" s="280" t="s">
        <v>2</v>
      </c>
      <c r="B19" s="280"/>
      <c r="C19" s="280"/>
      <c r="D19" s="280"/>
      <c r="E19" s="280"/>
      <c r="F19" s="35">
        <f>SUM(F15:F18)</f>
        <v>306281827.94</v>
      </c>
    </row>
    <row r="20" spans="1:6" ht="50.1" customHeight="1" x14ac:dyDescent="0.2">
      <c r="A20" s="323">
        <v>2014630000024</v>
      </c>
      <c r="B20" s="308" t="s">
        <v>154</v>
      </c>
      <c r="C20" s="310" t="s">
        <v>265</v>
      </c>
      <c r="D20" s="302">
        <f>SUM(F20:F22)</f>
        <v>123000000</v>
      </c>
      <c r="E20" s="21" t="s">
        <v>14</v>
      </c>
      <c r="F20" s="84">
        <v>60000000</v>
      </c>
    </row>
    <row r="21" spans="1:6" ht="50.1" customHeight="1" x14ac:dyDescent="0.2">
      <c r="A21" s="323"/>
      <c r="B21" s="309"/>
      <c r="C21" s="311"/>
      <c r="D21" s="303"/>
      <c r="E21" s="21" t="s">
        <v>170</v>
      </c>
      <c r="F21" s="84">
        <v>33000000</v>
      </c>
    </row>
    <row r="22" spans="1:6" ht="50.1" customHeight="1" x14ac:dyDescent="0.2">
      <c r="A22" s="323"/>
      <c r="B22" s="324"/>
      <c r="C22" s="312"/>
      <c r="D22" s="304"/>
      <c r="E22" s="27" t="s">
        <v>155</v>
      </c>
      <c r="F22" s="84">
        <v>30000000</v>
      </c>
    </row>
    <row r="23" spans="1:6" ht="50.1" customHeight="1" x14ac:dyDescent="0.2">
      <c r="A23" s="280" t="s">
        <v>2</v>
      </c>
      <c r="B23" s="280"/>
      <c r="C23" s="280"/>
      <c r="D23" s="280"/>
      <c r="E23" s="280"/>
      <c r="F23" s="35">
        <f>SUM(F20:F22)</f>
        <v>123000000</v>
      </c>
    </row>
    <row r="24" spans="1:6" ht="50.1" customHeight="1" x14ac:dyDescent="0.2">
      <c r="A24" s="323">
        <v>2014630000025</v>
      </c>
      <c r="B24" s="308" t="s">
        <v>156</v>
      </c>
      <c r="C24" s="310" t="s">
        <v>265</v>
      </c>
      <c r="D24" s="302">
        <f>SUM(F24:F27)</f>
        <v>195000000</v>
      </c>
      <c r="E24" s="24" t="s">
        <v>157</v>
      </c>
      <c r="F24" s="84">
        <v>130000000</v>
      </c>
    </row>
    <row r="25" spans="1:6" ht="50.1" customHeight="1" x14ac:dyDescent="0.2">
      <c r="A25" s="323"/>
      <c r="B25" s="309"/>
      <c r="C25" s="311"/>
      <c r="D25" s="303"/>
      <c r="E25" s="24" t="s">
        <v>158</v>
      </c>
      <c r="F25" s="84">
        <v>50000000</v>
      </c>
    </row>
    <row r="26" spans="1:6" ht="50.1" customHeight="1" x14ac:dyDescent="0.2">
      <c r="A26" s="323"/>
      <c r="B26" s="309"/>
      <c r="C26" s="311"/>
      <c r="D26" s="303"/>
      <c r="E26" s="24" t="s">
        <v>153</v>
      </c>
      <c r="F26" s="84">
        <v>10000000</v>
      </c>
    </row>
    <row r="27" spans="1:6" ht="50.1" customHeight="1" x14ac:dyDescent="0.2">
      <c r="A27" s="323"/>
      <c r="B27" s="309"/>
      <c r="C27" s="312"/>
      <c r="D27" s="304"/>
      <c r="E27" s="24" t="s">
        <v>159</v>
      </c>
      <c r="F27" s="84">
        <v>5000000</v>
      </c>
    </row>
    <row r="28" spans="1:6" ht="50.1" customHeight="1" x14ac:dyDescent="0.2">
      <c r="A28" s="280" t="s">
        <v>2</v>
      </c>
      <c r="B28" s="280"/>
      <c r="C28" s="280"/>
      <c r="D28" s="280"/>
      <c r="E28" s="280"/>
      <c r="F28" s="35">
        <f>SUM(F24:F27)</f>
        <v>195000000</v>
      </c>
    </row>
    <row r="29" spans="1:6" ht="50.1" customHeight="1" x14ac:dyDescent="0.2">
      <c r="A29" s="148">
        <v>2014630000026</v>
      </c>
      <c r="B29" s="147" t="s">
        <v>160</v>
      </c>
      <c r="C29" s="245" t="s">
        <v>265</v>
      </c>
      <c r="D29" s="187">
        <f>SUM(F29)</f>
        <v>10000000</v>
      </c>
      <c r="E29" s="25" t="s">
        <v>39</v>
      </c>
      <c r="F29" s="84">
        <v>10000000</v>
      </c>
    </row>
    <row r="30" spans="1:6" ht="50.1" customHeight="1" x14ac:dyDescent="0.2">
      <c r="A30" s="280" t="s">
        <v>2</v>
      </c>
      <c r="B30" s="280"/>
      <c r="C30" s="280"/>
      <c r="D30" s="280"/>
      <c r="E30" s="280"/>
      <c r="F30" s="35">
        <f>SUM(F29:F29)</f>
        <v>10000000</v>
      </c>
    </row>
    <row r="31" spans="1:6" ht="50.1" customHeight="1" x14ac:dyDescent="0.2">
      <c r="A31" s="313">
        <v>2014630000027</v>
      </c>
      <c r="B31" s="308" t="s">
        <v>161</v>
      </c>
      <c r="C31" s="310" t="s">
        <v>265</v>
      </c>
      <c r="D31" s="302">
        <f>SUM(F31:F34)</f>
        <v>1500491603.3499999</v>
      </c>
      <c r="E31" s="27" t="s">
        <v>162</v>
      </c>
      <c r="F31" s="97">
        <v>162000000</v>
      </c>
    </row>
    <row r="32" spans="1:6" ht="50.1" customHeight="1" x14ac:dyDescent="0.2">
      <c r="A32" s="314"/>
      <c r="B32" s="309"/>
      <c r="C32" s="311"/>
      <c r="D32" s="303"/>
      <c r="E32" s="24" t="s">
        <v>148</v>
      </c>
      <c r="F32" s="84">
        <v>200000000</v>
      </c>
    </row>
    <row r="33" spans="1:6" ht="50.1" customHeight="1" x14ac:dyDescent="0.2">
      <c r="A33" s="314"/>
      <c r="B33" s="309"/>
      <c r="C33" s="311"/>
      <c r="D33" s="303"/>
      <c r="E33" s="26" t="s">
        <v>9</v>
      </c>
      <c r="F33" s="84">
        <v>1038491603.35</v>
      </c>
    </row>
    <row r="34" spans="1:6" ht="50.1" customHeight="1" x14ac:dyDescent="0.2">
      <c r="A34" s="314"/>
      <c r="B34" s="309"/>
      <c r="C34" s="312"/>
      <c r="D34" s="304"/>
      <c r="E34" s="24" t="s">
        <v>171</v>
      </c>
      <c r="F34" s="84">
        <v>100000000</v>
      </c>
    </row>
    <row r="35" spans="1:6" ht="50.1" customHeight="1" x14ac:dyDescent="0.2">
      <c r="A35" s="280" t="s">
        <v>2</v>
      </c>
      <c r="B35" s="280"/>
      <c r="C35" s="280"/>
      <c r="D35" s="280"/>
      <c r="E35" s="280"/>
      <c r="F35" s="35">
        <f>SUM(F31:F34)</f>
        <v>1500491603.3499999</v>
      </c>
    </row>
    <row r="36" spans="1:6" ht="50.1" customHeight="1" x14ac:dyDescent="0.2">
      <c r="A36" s="315">
        <v>2014630000028</v>
      </c>
      <c r="B36" s="317" t="s">
        <v>260</v>
      </c>
      <c r="C36" s="321" t="s">
        <v>265</v>
      </c>
      <c r="D36" s="319">
        <f>SUM(F36:F37)</f>
        <v>18227454.219999999</v>
      </c>
      <c r="E36" s="177" t="s">
        <v>166</v>
      </c>
      <c r="F36" s="47">
        <v>10000000</v>
      </c>
    </row>
    <row r="37" spans="1:6" ht="50.1" customHeight="1" x14ac:dyDescent="0.2">
      <c r="A37" s="316"/>
      <c r="B37" s="318"/>
      <c r="C37" s="322"/>
      <c r="D37" s="320"/>
      <c r="E37" s="203" t="s">
        <v>4</v>
      </c>
      <c r="F37" s="48">
        <v>8227454.2199999997</v>
      </c>
    </row>
    <row r="38" spans="1:6" ht="50.1" customHeight="1" x14ac:dyDescent="0.2">
      <c r="A38" s="280" t="s">
        <v>2</v>
      </c>
      <c r="B38" s="280"/>
      <c r="C38" s="280"/>
      <c r="D38" s="280"/>
      <c r="E38" s="280"/>
      <c r="F38" s="35">
        <f>SUM(F36:F37)</f>
        <v>18227454.219999999</v>
      </c>
    </row>
    <row r="39" spans="1:6" ht="50.1" customHeight="1" x14ac:dyDescent="0.2">
      <c r="A39" s="305">
        <v>2014630000029</v>
      </c>
      <c r="B39" s="308" t="s">
        <v>163</v>
      </c>
      <c r="C39" s="310" t="s">
        <v>265</v>
      </c>
      <c r="D39" s="302">
        <f>SUM(F39:F41)</f>
        <v>60000000</v>
      </c>
      <c r="E39" s="24" t="s">
        <v>115</v>
      </c>
      <c r="F39" s="84">
        <v>10000000</v>
      </c>
    </row>
    <row r="40" spans="1:6" ht="50.1" customHeight="1" x14ac:dyDescent="0.2">
      <c r="A40" s="306"/>
      <c r="B40" s="309"/>
      <c r="C40" s="311"/>
      <c r="D40" s="303"/>
      <c r="E40" s="24" t="s">
        <v>32</v>
      </c>
      <c r="F40" s="84">
        <v>25000000</v>
      </c>
    </row>
    <row r="41" spans="1:6" ht="50.1" customHeight="1" x14ac:dyDescent="0.2">
      <c r="A41" s="307"/>
      <c r="B41" s="309"/>
      <c r="C41" s="312"/>
      <c r="D41" s="304"/>
      <c r="E41" s="27" t="s">
        <v>164</v>
      </c>
      <c r="F41" s="84">
        <v>25000000</v>
      </c>
    </row>
    <row r="42" spans="1:6" ht="50.1" customHeight="1" x14ac:dyDescent="0.2">
      <c r="A42" s="280" t="s">
        <v>2</v>
      </c>
      <c r="B42" s="280"/>
      <c r="C42" s="280"/>
      <c r="D42" s="280"/>
      <c r="E42" s="280"/>
      <c r="F42" s="35">
        <f>SUM(F39:F41)</f>
        <v>60000000</v>
      </c>
    </row>
    <row r="43" spans="1:6" ht="50.1" customHeight="1" x14ac:dyDescent="0.2">
      <c r="A43" s="301" t="s">
        <v>209</v>
      </c>
      <c r="B43" s="301"/>
      <c r="C43" s="301"/>
      <c r="D43" s="301"/>
      <c r="E43" s="301"/>
      <c r="F43" s="40">
        <f>F9+F14+F19+F23+F28+F30+F35+F42+F38</f>
        <v>2466857803.6199994</v>
      </c>
    </row>
  </sheetData>
  <mergeCells count="44">
    <mergeCell ref="D15:D18"/>
    <mergeCell ref="D20:D22"/>
    <mergeCell ref="D24:D27"/>
    <mergeCell ref="C5:C8"/>
    <mergeCell ref="C10:C13"/>
    <mergeCell ref="C15:C18"/>
    <mergeCell ref="C20:C22"/>
    <mergeCell ref="C24:C27"/>
    <mergeCell ref="A9:E9"/>
    <mergeCell ref="A14:E14"/>
    <mergeCell ref="A19:E19"/>
    <mergeCell ref="A23:E23"/>
    <mergeCell ref="D31:D34"/>
    <mergeCell ref="C31:C34"/>
    <mergeCell ref="C36:C37"/>
    <mergeCell ref="A2:F2"/>
    <mergeCell ref="A20:A22"/>
    <mergeCell ref="B20:B22"/>
    <mergeCell ref="A24:A27"/>
    <mergeCell ref="B24:B27"/>
    <mergeCell ref="A5:A8"/>
    <mergeCell ref="B5:B8"/>
    <mergeCell ref="A10:A13"/>
    <mergeCell ref="B10:B13"/>
    <mergeCell ref="A15:A18"/>
    <mergeCell ref="B15:B18"/>
    <mergeCell ref="D5:D8"/>
    <mergeCell ref="D10:D13"/>
    <mergeCell ref="A1:F1"/>
    <mergeCell ref="A28:E28"/>
    <mergeCell ref="D39:D41"/>
    <mergeCell ref="A38:E38"/>
    <mergeCell ref="A43:E43"/>
    <mergeCell ref="A42:E42"/>
    <mergeCell ref="A39:A41"/>
    <mergeCell ref="B39:B41"/>
    <mergeCell ref="C39:C41"/>
    <mergeCell ref="A30:E30"/>
    <mergeCell ref="A35:E35"/>
    <mergeCell ref="A31:A34"/>
    <mergeCell ref="B31:B34"/>
    <mergeCell ref="A36:A37"/>
    <mergeCell ref="B36:B37"/>
    <mergeCell ref="D36:D3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6"/>
  <sheetViews>
    <sheetView workbookViewId="0">
      <selection activeCell="A5" sqref="A5:A7"/>
    </sheetView>
  </sheetViews>
  <sheetFormatPr baseColWidth="10" defaultColWidth="11.5703125" defaultRowHeight="12.75" x14ac:dyDescent="0.2"/>
  <cols>
    <col min="1" max="1" width="18.42578125" style="1" customWidth="1"/>
    <col min="2" max="2" width="34.5703125" style="131" customWidth="1"/>
    <col min="3" max="3" width="34.5703125" style="244" customWidth="1"/>
    <col min="4" max="4" width="34.5703125" style="131" customWidth="1"/>
    <col min="5" max="5" width="32.85546875" style="131" customWidth="1"/>
    <col min="6" max="6" width="19.5703125" style="42" customWidth="1"/>
    <col min="7" max="16384" width="11.5703125" style="1"/>
  </cols>
  <sheetData>
    <row r="1" spans="1:6" ht="16.5" customHeight="1" thickBot="1" x14ac:dyDescent="0.3">
      <c r="A1" s="261" t="s">
        <v>267</v>
      </c>
      <c r="B1" s="262"/>
      <c r="C1" s="262"/>
      <c r="D1" s="262"/>
      <c r="E1" s="262"/>
      <c r="F1" s="262"/>
    </row>
    <row r="2" spans="1:6" ht="16.5" thickBot="1" x14ac:dyDescent="0.3">
      <c r="A2" s="278" t="s">
        <v>218</v>
      </c>
      <c r="B2" s="279"/>
      <c r="C2" s="279"/>
      <c r="D2" s="279"/>
      <c r="E2" s="279"/>
      <c r="F2" s="279"/>
    </row>
    <row r="4" spans="1:6" ht="50.1" customHeight="1" x14ac:dyDescent="0.2">
      <c r="A4" s="211" t="s">
        <v>0</v>
      </c>
      <c r="B4" s="212" t="s">
        <v>1</v>
      </c>
      <c r="C4" s="212" t="s">
        <v>266</v>
      </c>
      <c r="D4" s="212" t="s">
        <v>256</v>
      </c>
      <c r="E4" s="213" t="s">
        <v>74</v>
      </c>
      <c r="F4" s="214" t="s">
        <v>219</v>
      </c>
    </row>
    <row r="5" spans="1:6" ht="50.1" customHeight="1" x14ac:dyDescent="0.2">
      <c r="A5" s="336">
        <v>2014630000030</v>
      </c>
      <c r="B5" s="334" t="s">
        <v>118</v>
      </c>
      <c r="C5" s="351" t="s">
        <v>265</v>
      </c>
      <c r="D5" s="326">
        <f>SUM(F5:F7)</f>
        <v>52995160.68</v>
      </c>
      <c r="E5" s="9" t="s">
        <v>164</v>
      </c>
      <c r="F5" s="52">
        <v>2995160.68</v>
      </c>
    </row>
    <row r="6" spans="1:6" ht="50.1" customHeight="1" x14ac:dyDescent="0.2">
      <c r="A6" s="341"/>
      <c r="B6" s="342"/>
      <c r="C6" s="352"/>
      <c r="D6" s="327"/>
      <c r="E6" s="9" t="s">
        <v>31</v>
      </c>
      <c r="F6" s="52">
        <v>36000000</v>
      </c>
    </row>
    <row r="7" spans="1:6" ht="50.1" customHeight="1" x14ac:dyDescent="0.2">
      <c r="A7" s="337"/>
      <c r="B7" s="335"/>
      <c r="C7" s="353"/>
      <c r="D7" s="328"/>
      <c r="E7" s="9" t="s">
        <v>98</v>
      </c>
      <c r="F7" s="52">
        <v>14000000</v>
      </c>
    </row>
    <row r="8" spans="1:6" ht="50.1" customHeight="1" x14ac:dyDescent="0.2">
      <c r="A8" s="331" t="s">
        <v>2</v>
      </c>
      <c r="B8" s="332"/>
      <c r="C8" s="332"/>
      <c r="D8" s="332"/>
      <c r="E8" s="333"/>
      <c r="F8" s="35">
        <f>SUM(F5:F7)</f>
        <v>52995160.68</v>
      </c>
    </row>
    <row r="9" spans="1:6" ht="50.1" customHeight="1" x14ac:dyDescent="0.2">
      <c r="A9" s="346">
        <v>2014630000032</v>
      </c>
      <c r="B9" s="343" t="s">
        <v>119</v>
      </c>
      <c r="C9" s="351" t="s">
        <v>265</v>
      </c>
      <c r="D9" s="326">
        <f>SUM(F9:F11)</f>
        <v>10000000</v>
      </c>
      <c r="E9" s="9" t="s">
        <v>187</v>
      </c>
      <c r="F9" s="53">
        <v>9000000</v>
      </c>
    </row>
    <row r="10" spans="1:6" ht="50.1" customHeight="1" x14ac:dyDescent="0.2">
      <c r="A10" s="346"/>
      <c r="B10" s="343"/>
      <c r="C10" s="352"/>
      <c r="D10" s="327"/>
      <c r="E10" s="9" t="s">
        <v>9</v>
      </c>
      <c r="F10" s="53">
        <v>500000</v>
      </c>
    </row>
    <row r="11" spans="1:6" ht="50.1" customHeight="1" x14ac:dyDescent="0.2">
      <c r="A11" s="346"/>
      <c r="B11" s="343"/>
      <c r="C11" s="353"/>
      <c r="D11" s="328"/>
      <c r="E11" s="9" t="s">
        <v>188</v>
      </c>
      <c r="F11" s="53">
        <v>500000</v>
      </c>
    </row>
    <row r="12" spans="1:6" ht="50.1" customHeight="1" x14ac:dyDescent="0.2">
      <c r="A12" s="331" t="s">
        <v>2</v>
      </c>
      <c r="B12" s="332"/>
      <c r="C12" s="332"/>
      <c r="D12" s="332"/>
      <c r="E12" s="333"/>
      <c r="F12" s="35">
        <f>SUM(F9:F11)</f>
        <v>10000000</v>
      </c>
    </row>
    <row r="13" spans="1:6" ht="50.1" customHeight="1" x14ac:dyDescent="0.2">
      <c r="A13" s="336">
        <v>2014630000033</v>
      </c>
      <c r="B13" s="334" t="s">
        <v>120</v>
      </c>
      <c r="C13" s="351" t="s">
        <v>265</v>
      </c>
      <c r="D13" s="326">
        <f>SUM(F13:F15)</f>
        <v>10000000</v>
      </c>
      <c r="E13" s="9" t="s">
        <v>189</v>
      </c>
      <c r="F13" s="54">
        <v>500000</v>
      </c>
    </row>
    <row r="14" spans="1:6" ht="50.1" customHeight="1" x14ac:dyDescent="0.2">
      <c r="A14" s="341"/>
      <c r="B14" s="342"/>
      <c r="C14" s="352"/>
      <c r="D14" s="327"/>
      <c r="E14" s="9" t="s">
        <v>9</v>
      </c>
      <c r="F14" s="54">
        <v>500000</v>
      </c>
    </row>
    <row r="15" spans="1:6" ht="50.1" customHeight="1" x14ac:dyDescent="0.2">
      <c r="A15" s="341"/>
      <c r="B15" s="342"/>
      <c r="C15" s="353"/>
      <c r="D15" s="328"/>
      <c r="E15" s="9" t="s">
        <v>39</v>
      </c>
      <c r="F15" s="54">
        <v>9000000</v>
      </c>
    </row>
    <row r="16" spans="1:6" ht="50.1" customHeight="1" x14ac:dyDescent="0.2">
      <c r="A16" s="331" t="s">
        <v>2</v>
      </c>
      <c r="B16" s="332"/>
      <c r="C16" s="332"/>
      <c r="D16" s="332"/>
      <c r="E16" s="333"/>
      <c r="F16" s="35">
        <f>SUM(F13:F15)</f>
        <v>10000000</v>
      </c>
    </row>
    <row r="17" spans="1:6" ht="50.1" customHeight="1" x14ac:dyDescent="0.2">
      <c r="A17" s="336">
        <v>2014630000035</v>
      </c>
      <c r="B17" s="334" t="s">
        <v>121</v>
      </c>
      <c r="C17" s="351" t="s">
        <v>265</v>
      </c>
      <c r="D17" s="326">
        <f>SUM(F17:F18)</f>
        <v>24237832.640000001</v>
      </c>
      <c r="E17" s="9" t="s">
        <v>189</v>
      </c>
      <c r="F17" s="55">
        <v>14000000</v>
      </c>
    </row>
    <row r="18" spans="1:6" ht="50.1" customHeight="1" x14ac:dyDescent="0.2">
      <c r="A18" s="337"/>
      <c r="B18" s="335"/>
      <c r="C18" s="353"/>
      <c r="D18" s="328"/>
      <c r="E18" s="9" t="s">
        <v>9</v>
      </c>
      <c r="F18" s="56">
        <v>10237832.640000001</v>
      </c>
    </row>
    <row r="19" spans="1:6" ht="50.1" customHeight="1" x14ac:dyDescent="0.2">
      <c r="A19" s="331" t="s">
        <v>2</v>
      </c>
      <c r="B19" s="332"/>
      <c r="C19" s="332"/>
      <c r="D19" s="332"/>
      <c r="E19" s="333"/>
      <c r="F19" s="35">
        <f>SUM(F17:F18)</f>
        <v>24237832.640000001</v>
      </c>
    </row>
    <row r="20" spans="1:6" ht="50.1" customHeight="1" x14ac:dyDescent="0.2">
      <c r="A20" s="336">
        <v>2014630000036</v>
      </c>
      <c r="B20" s="348" t="s">
        <v>186</v>
      </c>
      <c r="C20" s="357" t="s">
        <v>265</v>
      </c>
      <c r="D20" s="354">
        <f>SUM(F20:F22)</f>
        <v>36000000</v>
      </c>
      <c r="E20" s="9" t="s">
        <v>9</v>
      </c>
      <c r="F20" s="56">
        <v>7000000</v>
      </c>
    </row>
    <row r="21" spans="1:6" ht="50.1" customHeight="1" x14ac:dyDescent="0.2">
      <c r="A21" s="341"/>
      <c r="B21" s="349"/>
      <c r="C21" s="358"/>
      <c r="D21" s="355"/>
      <c r="E21" s="9" t="s">
        <v>31</v>
      </c>
      <c r="F21" s="56">
        <v>9000000</v>
      </c>
    </row>
    <row r="22" spans="1:6" ht="50.1" customHeight="1" x14ac:dyDescent="0.2">
      <c r="A22" s="337"/>
      <c r="B22" s="350"/>
      <c r="C22" s="359"/>
      <c r="D22" s="356"/>
      <c r="E22" s="9" t="s">
        <v>189</v>
      </c>
      <c r="F22" s="56">
        <v>20000000</v>
      </c>
    </row>
    <row r="23" spans="1:6" ht="50.1" customHeight="1" x14ac:dyDescent="0.2">
      <c r="A23" s="331" t="s">
        <v>2</v>
      </c>
      <c r="B23" s="332"/>
      <c r="C23" s="332"/>
      <c r="D23" s="332"/>
      <c r="E23" s="333"/>
      <c r="F23" s="35">
        <f>SUM(F20:F22)</f>
        <v>36000000</v>
      </c>
    </row>
    <row r="24" spans="1:6" ht="50.1" customHeight="1" x14ac:dyDescent="0.2">
      <c r="A24" s="336">
        <v>2014630000038</v>
      </c>
      <c r="B24" s="334" t="s">
        <v>123</v>
      </c>
      <c r="C24" s="351" t="s">
        <v>265</v>
      </c>
      <c r="D24" s="326">
        <f>SUM(F24:F26)</f>
        <v>47000000</v>
      </c>
      <c r="E24" s="9" t="s">
        <v>9</v>
      </c>
      <c r="F24" s="55">
        <v>14000000</v>
      </c>
    </row>
    <row r="25" spans="1:6" ht="50.1" customHeight="1" x14ac:dyDescent="0.2">
      <c r="A25" s="341"/>
      <c r="B25" s="342"/>
      <c r="C25" s="352"/>
      <c r="D25" s="327"/>
      <c r="E25" s="9" t="s">
        <v>31</v>
      </c>
      <c r="F25" s="55">
        <v>18000000</v>
      </c>
    </row>
    <row r="26" spans="1:6" ht="50.1" customHeight="1" x14ac:dyDescent="0.2">
      <c r="A26" s="337"/>
      <c r="B26" s="335"/>
      <c r="C26" s="353"/>
      <c r="D26" s="328"/>
      <c r="E26" s="9" t="s">
        <v>189</v>
      </c>
      <c r="F26" s="57">
        <v>15000000</v>
      </c>
    </row>
    <row r="27" spans="1:6" ht="50.1" customHeight="1" x14ac:dyDescent="0.2">
      <c r="A27" s="331" t="s">
        <v>2</v>
      </c>
      <c r="B27" s="332"/>
      <c r="C27" s="332"/>
      <c r="D27" s="332"/>
      <c r="E27" s="333"/>
      <c r="F27" s="35">
        <f>SUM(F24:F26)</f>
        <v>47000000</v>
      </c>
    </row>
    <row r="28" spans="1:6" ht="50.1" customHeight="1" x14ac:dyDescent="0.2">
      <c r="A28" s="336">
        <v>2014630000039</v>
      </c>
      <c r="B28" s="281" t="s">
        <v>124</v>
      </c>
      <c r="C28" s="288" t="s">
        <v>265</v>
      </c>
      <c r="D28" s="285">
        <f>SUM(F28:F32)</f>
        <v>100000000</v>
      </c>
      <c r="E28" s="9" t="s">
        <v>164</v>
      </c>
      <c r="F28" s="58">
        <v>1500000</v>
      </c>
    </row>
    <row r="29" spans="1:6" ht="50.1" customHeight="1" x14ac:dyDescent="0.2">
      <c r="A29" s="341"/>
      <c r="B29" s="282"/>
      <c r="C29" s="289"/>
      <c r="D29" s="286"/>
      <c r="E29" s="9" t="s">
        <v>59</v>
      </c>
      <c r="F29" s="58">
        <v>1500000</v>
      </c>
    </row>
    <row r="30" spans="1:6" ht="50.1" customHeight="1" x14ac:dyDescent="0.2">
      <c r="A30" s="341"/>
      <c r="B30" s="282"/>
      <c r="C30" s="289"/>
      <c r="D30" s="286"/>
      <c r="E30" s="9" t="s">
        <v>189</v>
      </c>
      <c r="F30" s="58">
        <v>44400000</v>
      </c>
    </row>
    <row r="31" spans="1:6" ht="50.1" customHeight="1" x14ac:dyDescent="0.2">
      <c r="A31" s="341"/>
      <c r="B31" s="282"/>
      <c r="C31" s="289"/>
      <c r="D31" s="286"/>
      <c r="E31" s="9" t="s">
        <v>31</v>
      </c>
      <c r="F31" s="58">
        <v>42600000</v>
      </c>
    </row>
    <row r="32" spans="1:6" ht="50.1" customHeight="1" x14ac:dyDescent="0.2">
      <c r="A32" s="341"/>
      <c r="B32" s="282"/>
      <c r="C32" s="290"/>
      <c r="D32" s="286"/>
      <c r="E32" s="9" t="s">
        <v>9</v>
      </c>
      <c r="F32" s="58">
        <v>10000000</v>
      </c>
    </row>
    <row r="33" spans="1:6" ht="50.1" customHeight="1" x14ac:dyDescent="0.2">
      <c r="A33" s="331" t="s">
        <v>2</v>
      </c>
      <c r="B33" s="332"/>
      <c r="C33" s="332"/>
      <c r="D33" s="332"/>
      <c r="E33" s="333"/>
      <c r="F33" s="35">
        <f>SUM(F28:F32)</f>
        <v>100000000</v>
      </c>
    </row>
    <row r="34" spans="1:6" ht="50.1" customHeight="1" x14ac:dyDescent="0.2">
      <c r="A34" s="346">
        <v>2014630000040</v>
      </c>
      <c r="B34" s="343" t="s">
        <v>125</v>
      </c>
      <c r="C34" s="351" t="s">
        <v>265</v>
      </c>
      <c r="D34" s="326">
        <f>SUM(F34:F37)</f>
        <v>60000000</v>
      </c>
      <c r="E34" s="9" t="s">
        <v>189</v>
      </c>
      <c r="F34" s="58">
        <v>11600000</v>
      </c>
    </row>
    <row r="35" spans="1:6" ht="50.1" customHeight="1" x14ac:dyDescent="0.2">
      <c r="A35" s="346"/>
      <c r="B35" s="343"/>
      <c r="C35" s="352"/>
      <c r="D35" s="327"/>
      <c r="E35" s="9" t="s">
        <v>31</v>
      </c>
      <c r="F35" s="58">
        <v>42600000</v>
      </c>
    </row>
    <row r="36" spans="1:6" ht="50.1" customHeight="1" x14ac:dyDescent="0.2">
      <c r="A36" s="346"/>
      <c r="B36" s="343"/>
      <c r="C36" s="352"/>
      <c r="D36" s="327"/>
      <c r="E36" s="9" t="s">
        <v>9</v>
      </c>
      <c r="F36" s="58">
        <v>3400000</v>
      </c>
    </row>
    <row r="37" spans="1:6" ht="50.1" customHeight="1" x14ac:dyDescent="0.2">
      <c r="A37" s="346"/>
      <c r="B37" s="343"/>
      <c r="C37" s="353"/>
      <c r="D37" s="328"/>
      <c r="E37" s="9" t="s">
        <v>98</v>
      </c>
      <c r="F37" s="58">
        <v>2400000</v>
      </c>
    </row>
    <row r="38" spans="1:6" ht="50.1" customHeight="1" x14ac:dyDescent="0.2">
      <c r="A38" s="331" t="s">
        <v>2</v>
      </c>
      <c r="B38" s="332"/>
      <c r="C38" s="332"/>
      <c r="D38" s="332"/>
      <c r="E38" s="333"/>
      <c r="F38" s="35">
        <f>SUM(F34:F37)</f>
        <v>60000000</v>
      </c>
    </row>
    <row r="39" spans="1:6" ht="50.1" customHeight="1" x14ac:dyDescent="0.2">
      <c r="A39" s="336">
        <v>2014630000041</v>
      </c>
      <c r="B39" s="281" t="s">
        <v>126</v>
      </c>
      <c r="C39" s="288" t="s">
        <v>265</v>
      </c>
      <c r="D39" s="285">
        <f>SUM(F39:F41)</f>
        <v>10000000</v>
      </c>
      <c r="E39" s="9" t="s">
        <v>98</v>
      </c>
      <c r="F39" s="59">
        <v>2000000</v>
      </c>
    </row>
    <row r="40" spans="1:6" ht="50.1" customHeight="1" x14ac:dyDescent="0.2">
      <c r="A40" s="341"/>
      <c r="B40" s="282"/>
      <c r="C40" s="289"/>
      <c r="D40" s="286"/>
      <c r="E40" s="9" t="s">
        <v>189</v>
      </c>
      <c r="F40" s="59">
        <v>2000000</v>
      </c>
    </row>
    <row r="41" spans="1:6" ht="50.1" customHeight="1" x14ac:dyDescent="0.2">
      <c r="A41" s="337"/>
      <c r="B41" s="294"/>
      <c r="C41" s="290"/>
      <c r="D41" s="287"/>
      <c r="E41" s="9" t="s">
        <v>31</v>
      </c>
      <c r="F41" s="59">
        <v>6000000</v>
      </c>
    </row>
    <row r="42" spans="1:6" ht="50.1" customHeight="1" x14ac:dyDescent="0.2">
      <c r="A42" s="280" t="s">
        <v>2</v>
      </c>
      <c r="B42" s="280"/>
      <c r="C42" s="280"/>
      <c r="D42" s="280"/>
      <c r="E42" s="280"/>
      <c r="F42" s="35">
        <f>SUM(F39:F41)</f>
        <v>10000000</v>
      </c>
    </row>
    <row r="43" spans="1:6" ht="50.1" customHeight="1" x14ac:dyDescent="0.2">
      <c r="A43" s="346">
        <v>2014630000042</v>
      </c>
      <c r="B43" s="347" t="s">
        <v>127</v>
      </c>
      <c r="C43" s="288" t="s">
        <v>265</v>
      </c>
      <c r="D43" s="285">
        <f>SUM(F43:F46)</f>
        <v>1390125000</v>
      </c>
      <c r="E43" s="9" t="s">
        <v>31</v>
      </c>
      <c r="F43" s="60">
        <v>125000000</v>
      </c>
    </row>
    <row r="44" spans="1:6" ht="50.1" customHeight="1" x14ac:dyDescent="0.2">
      <c r="A44" s="346"/>
      <c r="B44" s="347"/>
      <c r="C44" s="289"/>
      <c r="D44" s="286"/>
      <c r="E44" s="9" t="s">
        <v>9</v>
      </c>
      <c r="F44" s="60">
        <v>250000000</v>
      </c>
    </row>
    <row r="45" spans="1:6" ht="50.1" customHeight="1" x14ac:dyDescent="0.2">
      <c r="A45" s="346"/>
      <c r="B45" s="347"/>
      <c r="C45" s="289"/>
      <c r="D45" s="286"/>
      <c r="E45" s="9" t="s">
        <v>98</v>
      </c>
      <c r="F45" s="60">
        <v>45000000</v>
      </c>
    </row>
    <row r="46" spans="1:6" ht="50.1" customHeight="1" x14ac:dyDescent="0.2">
      <c r="A46" s="346"/>
      <c r="B46" s="347"/>
      <c r="C46" s="290"/>
      <c r="D46" s="287"/>
      <c r="E46" s="142" t="s">
        <v>189</v>
      </c>
      <c r="F46" s="60">
        <v>970125000</v>
      </c>
    </row>
    <row r="47" spans="1:6" ht="50.1" customHeight="1" x14ac:dyDescent="0.2">
      <c r="A47" s="331" t="s">
        <v>2</v>
      </c>
      <c r="B47" s="332"/>
      <c r="C47" s="332"/>
      <c r="D47" s="332"/>
      <c r="E47" s="333"/>
      <c r="F47" s="35">
        <f>SUM(F43:F46)</f>
        <v>1390125000</v>
      </c>
    </row>
    <row r="48" spans="1:6" ht="50.1" customHeight="1" x14ac:dyDescent="0.2">
      <c r="A48" s="336">
        <v>2014630000043</v>
      </c>
      <c r="B48" s="334" t="s">
        <v>128</v>
      </c>
      <c r="C48" s="351" t="s">
        <v>265</v>
      </c>
      <c r="D48" s="326">
        <f>SUM(F48:F50)</f>
        <v>10000000</v>
      </c>
      <c r="E48" s="9" t="s">
        <v>189</v>
      </c>
      <c r="F48" s="61">
        <v>3000000</v>
      </c>
    </row>
    <row r="49" spans="1:6" ht="50.1" customHeight="1" x14ac:dyDescent="0.2">
      <c r="A49" s="341"/>
      <c r="B49" s="342"/>
      <c r="C49" s="352"/>
      <c r="D49" s="327"/>
      <c r="E49" s="9" t="s">
        <v>98</v>
      </c>
      <c r="F49" s="59">
        <v>1000000</v>
      </c>
    </row>
    <row r="50" spans="1:6" ht="50.1" customHeight="1" x14ac:dyDescent="0.2">
      <c r="A50" s="337"/>
      <c r="B50" s="335"/>
      <c r="C50" s="353"/>
      <c r="D50" s="328"/>
      <c r="E50" s="9" t="s">
        <v>31</v>
      </c>
      <c r="F50" s="59">
        <v>6000000</v>
      </c>
    </row>
    <row r="51" spans="1:6" ht="50.1" customHeight="1" x14ac:dyDescent="0.2">
      <c r="A51" s="331" t="s">
        <v>2</v>
      </c>
      <c r="B51" s="332"/>
      <c r="C51" s="332"/>
      <c r="D51" s="332"/>
      <c r="E51" s="333"/>
      <c r="F51" s="35">
        <f>SUM(F48:F50)</f>
        <v>10000000</v>
      </c>
    </row>
    <row r="52" spans="1:6" ht="50.1" customHeight="1" x14ac:dyDescent="0.2">
      <c r="A52" s="336">
        <v>2014630000044</v>
      </c>
      <c r="B52" s="334" t="s">
        <v>129</v>
      </c>
      <c r="C52" s="351" t="s">
        <v>265</v>
      </c>
      <c r="D52" s="326">
        <f>SUM(F52:F53)</f>
        <v>10000000</v>
      </c>
      <c r="E52" s="9" t="s">
        <v>31</v>
      </c>
      <c r="F52" s="56">
        <v>9000000</v>
      </c>
    </row>
    <row r="53" spans="1:6" ht="50.1" customHeight="1" x14ac:dyDescent="0.2">
      <c r="A53" s="337"/>
      <c r="B53" s="335"/>
      <c r="C53" s="353"/>
      <c r="D53" s="328"/>
      <c r="E53" s="9" t="s">
        <v>189</v>
      </c>
      <c r="F53" s="62">
        <v>1000000</v>
      </c>
    </row>
    <row r="54" spans="1:6" ht="50.1" customHeight="1" x14ac:dyDescent="0.2">
      <c r="A54" s="331" t="s">
        <v>2</v>
      </c>
      <c r="B54" s="332"/>
      <c r="C54" s="332"/>
      <c r="D54" s="332"/>
      <c r="E54" s="333"/>
      <c r="F54" s="35">
        <f>SUM(F52:F53)</f>
        <v>10000000</v>
      </c>
    </row>
    <row r="55" spans="1:6" ht="50.1" customHeight="1" x14ac:dyDescent="0.2">
      <c r="A55" s="346">
        <v>2014630000045</v>
      </c>
      <c r="B55" s="343" t="s">
        <v>130</v>
      </c>
      <c r="C55" s="351" t="s">
        <v>265</v>
      </c>
      <c r="D55" s="326">
        <f>SUM(F55:F57)</f>
        <v>10000000</v>
      </c>
      <c r="E55" s="9" t="s">
        <v>189</v>
      </c>
      <c r="F55" s="63">
        <v>500000</v>
      </c>
    </row>
    <row r="56" spans="1:6" ht="50.1" customHeight="1" x14ac:dyDescent="0.2">
      <c r="A56" s="346"/>
      <c r="B56" s="343"/>
      <c r="C56" s="352"/>
      <c r="D56" s="327"/>
      <c r="E56" s="9" t="s">
        <v>98</v>
      </c>
      <c r="F56" s="63">
        <v>2000000</v>
      </c>
    </row>
    <row r="57" spans="1:6" ht="50.1" customHeight="1" x14ac:dyDescent="0.2">
      <c r="A57" s="346"/>
      <c r="B57" s="343"/>
      <c r="C57" s="353"/>
      <c r="D57" s="328"/>
      <c r="E57" s="9" t="s">
        <v>31</v>
      </c>
      <c r="F57" s="63">
        <v>7500000</v>
      </c>
    </row>
    <row r="58" spans="1:6" ht="50.1" customHeight="1" x14ac:dyDescent="0.2">
      <c r="A58" s="331" t="s">
        <v>2</v>
      </c>
      <c r="B58" s="332"/>
      <c r="C58" s="332"/>
      <c r="D58" s="332"/>
      <c r="E58" s="333"/>
      <c r="F58" s="35">
        <f>SUM(F55:F57)</f>
        <v>10000000</v>
      </c>
    </row>
    <row r="59" spans="1:6" ht="50.1" customHeight="1" x14ac:dyDescent="0.2">
      <c r="A59" s="336">
        <v>2014630000046</v>
      </c>
      <c r="B59" s="334" t="s">
        <v>131</v>
      </c>
      <c r="C59" s="351" t="s">
        <v>265</v>
      </c>
      <c r="D59" s="326">
        <f>SUM(F59:F61)</f>
        <v>10000000</v>
      </c>
      <c r="E59" s="9" t="s">
        <v>9</v>
      </c>
      <c r="F59" s="64">
        <v>2000000</v>
      </c>
    </row>
    <row r="60" spans="1:6" ht="50.1" customHeight="1" x14ac:dyDescent="0.2">
      <c r="A60" s="341"/>
      <c r="B60" s="342"/>
      <c r="C60" s="352"/>
      <c r="D60" s="327"/>
      <c r="E60" s="9" t="s">
        <v>31</v>
      </c>
      <c r="F60" s="64">
        <v>6000000</v>
      </c>
    </row>
    <row r="61" spans="1:6" ht="50.1" customHeight="1" x14ac:dyDescent="0.2">
      <c r="A61" s="337"/>
      <c r="B61" s="335"/>
      <c r="C61" s="353"/>
      <c r="D61" s="328"/>
      <c r="E61" s="9" t="s">
        <v>98</v>
      </c>
      <c r="F61" s="64">
        <v>2000000</v>
      </c>
    </row>
    <row r="62" spans="1:6" ht="50.1" customHeight="1" x14ac:dyDescent="0.2">
      <c r="A62" s="331" t="s">
        <v>2</v>
      </c>
      <c r="B62" s="332"/>
      <c r="C62" s="332"/>
      <c r="D62" s="332"/>
      <c r="E62" s="333"/>
      <c r="F62" s="35">
        <f>SUM(F59:F61)</f>
        <v>10000000</v>
      </c>
    </row>
    <row r="63" spans="1:6" ht="50.1" customHeight="1" x14ac:dyDescent="0.2">
      <c r="A63" s="336">
        <v>2014630000047</v>
      </c>
      <c r="B63" s="308" t="s">
        <v>132</v>
      </c>
      <c r="C63" s="310" t="s">
        <v>265</v>
      </c>
      <c r="D63" s="302">
        <f>SUM(F63:F66)</f>
        <v>10000000</v>
      </c>
      <c r="E63" s="9" t="s">
        <v>31</v>
      </c>
      <c r="F63" s="55">
        <v>9000000</v>
      </c>
    </row>
    <row r="64" spans="1:6" ht="50.1" customHeight="1" x14ac:dyDescent="0.2">
      <c r="A64" s="341"/>
      <c r="B64" s="309"/>
      <c r="C64" s="311"/>
      <c r="D64" s="303"/>
      <c r="E64" s="9" t="s">
        <v>189</v>
      </c>
      <c r="F64" s="55">
        <v>300000</v>
      </c>
    </row>
    <row r="65" spans="1:6" ht="50.1" customHeight="1" x14ac:dyDescent="0.2">
      <c r="A65" s="341"/>
      <c r="B65" s="309"/>
      <c r="C65" s="311"/>
      <c r="D65" s="303"/>
      <c r="E65" s="9" t="s">
        <v>98</v>
      </c>
      <c r="F65" s="64">
        <v>300000</v>
      </c>
    </row>
    <row r="66" spans="1:6" ht="50.1" customHeight="1" x14ac:dyDescent="0.2">
      <c r="A66" s="337"/>
      <c r="B66" s="324"/>
      <c r="C66" s="312"/>
      <c r="D66" s="304"/>
      <c r="E66" s="9" t="s">
        <v>9</v>
      </c>
      <c r="F66" s="64">
        <v>400000</v>
      </c>
    </row>
    <row r="67" spans="1:6" ht="50.1" customHeight="1" x14ac:dyDescent="0.2">
      <c r="A67" s="331" t="s">
        <v>2</v>
      </c>
      <c r="B67" s="332"/>
      <c r="C67" s="332"/>
      <c r="D67" s="332"/>
      <c r="E67" s="333"/>
      <c r="F67" s="35">
        <f>SUM(F63:F66)</f>
        <v>10000000</v>
      </c>
    </row>
    <row r="68" spans="1:6" ht="50.1" customHeight="1" x14ac:dyDescent="0.2">
      <c r="A68" s="336">
        <v>2014630000048</v>
      </c>
      <c r="B68" s="344" t="s">
        <v>133</v>
      </c>
      <c r="C68" s="360" t="s">
        <v>265</v>
      </c>
      <c r="D68" s="329">
        <f>SUM(F68:F69)</f>
        <v>10000000</v>
      </c>
      <c r="E68" s="9" t="s">
        <v>189</v>
      </c>
      <c r="F68" s="65">
        <v>2000000</v>
      </c>
    </row>
    <row r="69" spans="1:6" ht="50.1" customHeight="1" x14ac:dyDescent="0.2">
      <c r="A69" s="337"/>
      <c r="B69" s="345"/>
      <c r="C69" s="361"/>
      <c r="D69" s="330"/>
      <c r="E69" s="9" t="s">
        <v>31</v>
      </c>
      <c r="F69" s="55">
        <v>8000000</v>
      </c>
    </row>
    <row r="70" spans="1:6" ht="50.1" customHeight="1" x14ac:dyDescent="0.2">
      <c r="A70" s="331" t="s">
        <v>2</v>
      </c>
      <c r="B70" s="332"/>
      <c r="C70" s="332"/>
      <c r="D70" s="332"/>
      <c r="E70" s="333"/>
      <c r="F70" s="35">
        <f>SUM(F68:F69)</f>
        <v>10000000</v>
      </c>
    </row>
    <row r="71" spans="1:6" ht="50.1" customHeight="1" x14ac:dyDescent="0.2">
      <c r="A71" s="336">
        <v>2014630000049</v>
      </c>
      <c r="B71" s="334" t="s">
        <v>134</v>
      </c>
      <c r="C71" s="351" t="s">
        <v>265</v>
      </c>
      <c r="D71" s="326">
        <f>SUM(F71:F72)</f>
        <v>10000000</v>
      </c>
      <c r="E71" s="9" t="s">
        <v>189</v>
      </c>
      <c r="F71" s="56">
        <v>1000000</v>
      </c>
    </row>
    <row r="72" spans="1:6" ht="50.1" customHeight="1" x14ac:dyDescent="0.2">
      <c r="A72" s="337"/>
      <c r="B72" s="335"/>
      <c r="C72" s="353"/>
      <c r="D72" s="328"/>
      <c r="E72" s="9" t="s">
        <v>31</v>
      </c>
      <c r="F72" s="65">
        <v>9000000</v>
      </c>
    </row>
    <row r="73" spans="1:6" ht="50.1" customHeight="1" x14ac:dyDescent="0.2">
      <c r="A73" s="331" t="s">
        <v>2</v>
      </c>
      <c r="B73" s="332"/>
      <c r="C73" s="332"/>
      <c r="D73" s="332"/>
      <c r="E73" s="333"/>
      <c r="F73" s="35">
        <f>SUM(F71:F72)</f>
        <v>10000000</v>
      </c>
    </row>
    <row r="74" spans="1:6" ht="50.1" customHeight="1" x14ac:dyDescent="0.2">
      <c r="A74" s="346">
        <v>2014630000050</v>
      </c>
      <c r="B74" s="343" t="s">
        <v>135</v>
      </c>
      <c r="C74" s="351" t="s">
        <v>265</v>
      </c>
      <c r="D74" s="326">
        <f>SUM(F74:F76)</f>
        <v>10000000</v>
      </c>
      <c r="E74" s="9" t="s">
        <v>98</v>
      </c>
      <c r="F74" s="64">
        <v>1000000</v>
      </c>
    </row>
    <row r="75" spans="1:6" ht="50.1" customHeight="1" x14ac:dyDescent="0.2">
      <c r="A75" s="346"/>
      <c r="B75" s="343"/>
      <c r="C75" s="352"/>
      <c r="D75" s="327"/>
      <c r="E75" s="9" t="s">
        <v>189</v>
      </c>
      <c r="F75" s="64">
        <v>1000000</v>
      </c>
    </row>
    <row r="76" spans="1:6" ht="50.1" customHeight="1" x14ac:dyDescent="0.2">
      <c r="A76" s="346"/>
      <c r="B76" s="343"/>
      <c r="C76" s="353"/>
      <c r="D76" s="328"/>
      <c r="E76" s="9" t="s">
        <v>31</v>
      </c>
      <c r="F76" s="66">
        <v>8000000</v>
      </c>
    </row>
    <row r="77" spans="1:6" ht="50.1" customHeight="1" x14ac:dyDescent="0.2">
      <c r="A77" s="331" t="s">
        <v>2</v>
      </c>
      <c r="B77" s="332"/>
      <c r="C77" s="332"/>
      <c r="D77" s="332"/>
      <c r="E77" s="333"/>
      <c r="F77" s="35">
        <f>SUM(F74:F76)</f>
        <v>10000000</v>
      </c>
    </row>
    <row r="78" spans="1:6" ht="50.1" customHeight="1" x14ac:dyDescent="0.2">
      <c r="A78" s="346">
        <v>2014630000051</v>
      </c>
      <c r="B78" s="343" t="s">
        <v>136</v>
      </c>
      <c r="C78" s="351" t="s">
        <v>265</v>
      </c>
      <c r="D78" s="326">
        <f>SUM(F78:F80)</f>
        <v>2164200000</v>
      </c>
      <c r="E78" s="9" t="s">
        <v>31</v>
      </c>
      <c r="F78" s="58">
        <v>350000000</v>
      </c>
    </row>
    <row r="79" spans="1:6" ht="50.1" customHeight="1" x14ac:dyDescent="0.2">
      <c r="A79" s="346"/>
      <c r="B79" s="343"/>
      <c r="C79" s="352"/>
      <c r="D79" s="327"/>
      <c r="E79" s="9" t="s">
        <v>9</v>
      </c>
      <c r="F79" s="58">
        <v>100000000</v>
      </c>
    </row>
    <row r="80" spans="1:6" ht="50.1" customHeight="1" x14ac:dyDescent="0.2">
      <c r="A80" s="346"/>
      <c r="B80" s="343"/>
      <c r="C80" s="353"/>
      <c r="D80" s="328"/>
      <c r="E80" s="9" t="s">
        <v>189</v>
      </c>
      <c r="F80" s="58">
        <v>1714200000</v>
      </c>
    </row>
    <row r="81" spans="1:6" ht="50.1" customHeight="1" x14ac:dyDescent="0.2">
      <c r="A81" s="331" t="s">
        <v>2</v>
      </c>
      <c r="B81" s="332"/>
      <c r="C81" s="332"/>
      <c r="D81" s="332"/>
      <c r="E81" s="333"/>
      <c r="F81" s="35">
        <f>SUM(F78:F80)</f>
        <v>2164200000</v>
      </c>
    </row>
    <row r="82" spans="1:6" ht="50.1" customHeight="1" x14ac:dyDescent="0.2">
      <c r="A82" s="336">
        <v>2014630000052</v>
      </c>
      <c r="B82" s="334" t="s">
        <v>137</v>
      </c>
      <c r="C82" s="351" t="s">
        <v>265</v>
      </c>
      <c r="D82" s="326">
        <f>SUM(F82:F86)</f>
        <v>2474000000</v>
      </c>
      <c r="E82" s="9" t="s">
        <v>31</v>
      </c>
      <c r="F82" s="55">
        <v>9600000</v>
      </c>
    </row>
    <row r="83" spans="1:6" ht="50.1" customHeight="1" x14ac:dyDescent="0.2">
      <c r="A83" s="341"/>
      <c r="B83" s="342"/>
      <c r="C83" s="352"/>
      <c r="D83" s="327"/>
      <c r="E83" s="9" t="s">
        <v>189</v>
      </c>
      <c r="F83" s="56">
        <v>200000</v>
      </c>
    </row>
    <row r="84" spans="1:6" ht="50.1" customHeight="1" x14ac:dyDescent="0.2">
      <c r="A84" s="341"/>
      <c r="B84" s="342"/>
      <c r="C84" s="352"/>
      <c r="D84" s="327"/>
      <c r="E84" s="9" t="s">
        <v>9</v>
      </c>
      <c r="F84" s="56">
        <v>100000</v>
      </c>
    </row>
    <row r="85" spans="1:6" ht="50.1" customHeight="1" x14ac:dyDescent="0.2">
      <c r="A85" s="341"/>
      <c r="B85" s="342"/>
      <c r="C85" s="352"/>
      <c r="D85" s="327"/>
      <c r="E85" s="9" t="s">
        <v>98</v>
      </c>
      <c r="F85" s="56">
        <v>100000</v>
      </c>
    </row>
    <row r="86" spans="1:6" ht="50.1" customHeight="1" x14ac:dyDescent="0.2">
      <c r="A86" s="337"/>
      <c r="B86" s="335"/>
      <c r="C86" s="353"/>
      <c r="D86" s="328"/>
      <c r="E86" s="9" t="s">
        <v>159</v>
      </c>
      <c r="F86" s="56">
        <v>2464000000</v>
      </c>
    </row>
    <row r="87" spans="1:6" ht="50.1" customHeight="1" x14ac:dyDescent="0.2">
      <c r="A87" s="331" t="s">
        <v>2</v>
      </c>
      <c r="B87" s="332"/>
      <c r="C87" s="332"/>
      <c r="D87" s="332"/>
      <c r="E87" s="333"/>
      <c r="F87" s="35">
        <f>SUM(F82:F86)</f>
        <v>2474000000</v>
      </c>
    </row>
    <row r="88" spans="1:6" ht="50.1" customHeight="1" x14ac:dyDescent="0.2">
      <c r="A88" s="336">
        <v>2014630000053</v>
      </c>
      <c r="B88" s="334" t="s">
        <v>190</v>
      </c>
      <c r="C88" s="351" t="s">
        <v>265</v>
      </c>
      <c r="D88" s="326">
        <f>SUM(F88:F90)</f>
        <v>50000000</v>
      </c>
      <c r="E88" s="9" t="s">
        <v>31</v>
      </c>
      <c r="F88" s="55">
        <v>31200000</v>
      </c>
    </row>
    <row r="89" spans="1:6" ht="50.1" customHeight="1" x14ac:dyDescent="0.2">
      <c r="A89" s="341"/>
      <c r="B89" s="342"/>
      <c r="C89" s="352"/>
      <c r="D89" s="327"/>
      <c r="E89" s="9" t="s">
        <v>98</v>
      </c>
      <c r="F89" s="56">
        <v>2600000</v>
      </c>
    </row>
    <row r="90" spans="1:6" ht="50.1" customHeight="1" x14ac:dyDescent="0.2">
      <c r="A90" s="337"/>
      <c r="B90" s="335"/>
      <c r="C90" s="353"/>
      <c r="D90" s="328"/>
      <c r="E90" s="9" t="s">
        <v>189</v>
      </c>
      <c r="F90" s="55">
        <v>16200000</v>
      </c>
    </row>
    <row r="91" spans="1:6" ht="50.1" customHeight="1" x14ac:dyDescent="0.2">
      <c r="A91" s="331" t="s">
        <v>2</v>
      </c>
      <c r="B91" s="332"/>
      <c r="C91" s="332"/>
      <c r="D91" s="332"/>
      <c r="E91" s="333"/>
      <c r="F91" s="35">
        <f>SUM(F88:F90)</f>
        <v>50000000</v>
      </c>
    </row>
    <row r="92" spans="1:6" ht="50.1" customHeight="1" x14ac:dyDescent="0.2">
      <c r="A92" s="336">
        <v>2014630000054</v>
      </c>
      <c r="B92" s="334" t="s">
        <v>138</v>
      </c>
      <c r="C92" s="351" t="s">
        <v>265</v>
      </c>
      <c r="D92" s="326">
        <f>SUM(F92:F93)</f>
        <v>10000000</v>
      </c>
      <c r="E92" s="9" t="s">
        <v>31</v>
      </c>
      <c r="F92" s="58">
        <v>9000000</v>
      </c>
    </row>
    <row r="93" spans="1:6" ht="50.1" customHeight="1" x14ac:dyDescent="0.2">
      <c r="A93" s="341"/>
      <c r="B93" s="342"/>
      <c r="C93" s="353"/>
      <c r="D93" s="328"/>
      <c r="E93" s="9" t="s">
        <v>189</v>
      </c>
      <c r="F93" s="58">
        <v>1000000</v>
      </c>
    </row>
    <row r="94" spans="1:6" ht="50.1" customHeight="1" x14ac:dyDescent="0.2">
      <c r="A94" s="331" t="s">
        <v>2</v>
      </c>
      <c r="B94" s="332"/>
      <c r="C94" s="332"/>
      <c r="D94" s="332"/>
      <c r="E94" s="333"/>
      <c r="F94" s="98">
        <f>SUM(F92:F93)</f>
        <v>10000000</v>
      </c>
    </row>
    <row r="95" spans="1:6" ht="50.1" customHeight="1" x14ac:dyDescent="0.2">
      <c r="A95" s="338" t="s">
        <v>28</v>
      </c>
      <c r="B95" s="339"/>
      <c r="C95" s="339"/>
      <c r="D95" s="339"/>
      <c r="E95" s="340"/>
      <c r="F95" s="40">
        <f>F8+F12+F16++F19+F23+F27+F33+F38+F42+F47+F51+F54+F58+F62+F67+F70+F73+F77+F81+F87+F91+F94</f>
        <v>6518557993.3199997</v>
      </c>
    </row>
    <row r="98" spans="6:6" x14ac:dyDescent="0.2">
      <c r="F98" s="67"/>
    </row>
    <row r="99" spans="6:6" x14ac:dyDescent="0.2">
      <c r="F99" s="67"/>
    </row>
    <row r="100" spans="6:6" x14ac:dyDescent="0.2">
      <c r="F100" s="67"/>
    </row>
    <row r="101" spans="6:6" x14ac:dyDescent="0.2">
      <c r="F101" s="68"/>
    </row>
    <row r="102" spans="6:6" x14ac:dyDescent="0.2">
      <c r="F102" s="69"/>
    </row>
    <row r="103" spans="6:6" x14ac:dyDescent="0.2">
      <c r="F103" s="69"/>
    </row>
    <row r="104" spans="6:6" x14ac:dyDescent="0.2">
      <c r="F104" s="68"/>
    </row>
    <row r="105" spans="6:6" x14ac:dyDescent="0.2">
      <c r="F105" s="68"/>
    </row>
    <row r="106" spans="6:6" x14ac:dyDescent="0.2">
      <c r="F106" s="68"/>
    </row>
    <row r="107" spans="6:6" x14ac:dyDescent="0.2">
      <c r="F107" s="68"/>
    </row>
    <row r="108" spans="6:6" x14ac:dyDescent="0.2">
      <c r="F108" s="69"/>
    </row>
    <row r="109" spans="6:6" x14ac:dyDescent="0.2">
      <c r="F109" s="69"/>
    </row>
    <row r="110" spans="6:6" x14ac:dyDescent="0.2">
      <c r="F110" s="68"/>
    </row>
    <row r="111" spans="6:6" x14ac:dyDescent="0.2">
      <c r="F111" s="69"/>
    </row>
    <row r="112" spans="6:6" x14ac:dyDescent="0.2">
      <c r="F112" s="70"/>
    </row>
    <row r="113" spans="6:6" x14ac:dyDescent="0.2">
      <c r="F113" s="68"/>
    </row>
    <row r="114" spans="6:6" x14ac:dyDescent="0.2">
      <c r="F114" s="69"/>
    </row>
    <row r="115" spans="6:6" x14ac:dyDescent="0.2">
      <c r="F115" s="69"/>
    </row>
    <row r="116" spans="6:6" x14ac:dyDescent="0.2">
      <c r="F116" s="69"/>
    </row>
    <row r="117" spans="6:6" x14ac:dyDescent="0.2">
      <c r="F117" s="69"/>
    </row>
    <row r="118" spans="6:6" x14ac:dyDescent="0.2">
      <c r="F118" s="69"/>
    </row>
    <row r="119" spans="6:6" x14ac:dyDescent="0.2">
      <c r="F119" s="68"/>
    </row>
    <row r="120" spans="6:6" x14ac:dyDescent="0.2">
      <c r="F120" s="69"/>
    </row>
    <row r="121" spans="6:6" x14ac:dyDescent="0.2">
      <c r="F121" s="69"/>
    </row>
    <row r="122" spans="6:6" x14ac:dyDescent="0.2">
      <c r="F122" s="69"/>
    </row>
    <row r="123" spans="6:6" x14ac:dyDescent="0.2">
      <c r="F123" s="69"/>
    </row>
    <row r="124" spans="6:6" x14ac:dyDescent="0.2">
      <c r="F124" s="68"/>
    </row>
    <row r="125" spans="6:6" x14ac:dyDescent="0.2">
      <c r="F125" s="67"/>
    </row>
    <row r="126" spans="6:6" x14ac:dyDescent="0.2">
      <c r="F126" s="67"/>
    </row>
    <row r="127" spans="6:6" x14ac:dyDescent="0.2">
      <c r="F127" s="67"/>
    </row>
    <row r="128" spans="6:6" x14ac:dyDescent="0.2">
      <c r="F128" s="68"/>
    </row>
    <row r="129" spans="6:6" x14ac:dyDescent="0.2">
      <c r="F129" s="67"/>
    </row>
    <row r="130" spans="6:6" x14ac:dyDescent="0.2">
      <c r="F130" s="67"/>
    </row>
    <row r="131" spans="6:6" x14ac:dyDescent="0.2">
      <c r="F131" s="67"/>
    </row>
    <row r="132" spans="6:6" x14ac:dyDescent="0.2">
      <c r="F132" s="68"/>
    </row>
    <row r="133" spans="6:6" x14ac:dyDescent="0.2">
      <c r="F133" s="67"/>
    </row>
    <row r="134" spans="6:6" x14ac:dyDescent="0.2">
      <c r="F134" s="67"/>
    </row>
    <row r="135" spans="6:6" x14ac:dyDescent="0.2">
      <c r="F135" s="67"/>
    </row>
    <row r="136" spans="6:6" x14ac:dyDescent="0.2">
      <c r="F136" s="68"/>
    </row>
    <row r="137" spans="6:6" x14ac:dyDescent="0.2">
      <c r="F137" s="69"/>
    </row>
    <row r="138" spans="6:6" x14ac:dyDescent="0.2">
      <c r="F138" s="69"/>
    </row>
    <row r="139" spans="6:6" x14ac:dyDescent="0.2">
      <c r="F139" s="68"/>
    </row>
    <row r="140" spans="6:6" x14ac:dyDescent="0.2">
      <c r="F140" s="70"/>
    </row>
    <row r="141" spans="6:6" x14ac:dyDescent="0.2">
      <c r="F141" s="70"/>
    </row>
    <row r="142" spans="6:6" x14ac:dyDescent="0.2">
      <c r="F142" s="70"/>
    </row>
    <row r="143" spans="6:6" x14ac:dyDescent="0.2">
      <c r="F143" s="68"/>
    </row>
    <row r="144" spans="6:6" x14ac:dyDescent="0.2">
      <c r="F144" s="71"/>
    </row>
    <row r="145" spans="6:6" x14ac:dyDescent="0.2">
      <c r="F145" s="71"/>
    </row>
    <row r="146" spans="6:6" x14ac:dyDescent="0.2">
      <c r="F146" s="71"/>
    </row>
    <row r="147" spans="6:6" x14ac:dyDescent="0.2">
      <c r="F147" s="68"/>
    </row>
    <row r="148" spans="6:6" x14ac:dyDescent="0.2">
      <c r="F148" s="69"/>
    </row>
    <row r="149" spans="6:6" x14ac:dyDescent="0.2">
      <c r="F149" s="69"/>
    </row>
    <row r="150" spans="6:6" x14ac:dyDescent="0.2">
      <c r="F150" s="71"/>
    </row>
    <row r="151" spans="6:6" x14ac:dyDescent="0.2">
      <c r="F151" s="71"/>
    </row>
    <row r="152" spans="6:6" x14ac:dyDescent="0.2">
      <c r="F152" s="68"/>
    </row>
    <row r="153" spans="6:6" x14ac:dyDescent="0.2">
      <c r="F153" s="71"/>
    </row>
    <row r="154" spans="6:6" x14ac:dyDescent="0.2">
      <c r="F154" s="69"/>
    </row>
    <row r="155" spans="6:6" x14ac:dyDescent="0.2">
      <c r="F155" s="68"/>
    </row>
    <row r="156" spans="6:6" x14ac:dyDescent="0.2">
      <c r="F156" s="69"/>
    </row>
    <row r="157" spans="6:6" x14ac:dyDescent="0.2">
      <c r="F157" s="71"/>
    </row>
    <row r="158" spans="6:6" x14ac:dyDescent="0.2">
      <c r="F158" s="68"/>
    </row>
    <row r="159" spans="6:6" x14ac:dyDescent="0.2">
      <c r="F159" s="71"/>
    </row>
    <row r="160" spans="6:6" x14ac:dyDescent="0.2">
      <c r="F160" s="71"/>
    </row>
    <row r="161" spans="6:6" x14ac:dyDescent="0.2">
      <c r="F161" s="71"/>
    </row>
    <row r="162" spans="6:6" x14ac:dyDescent="0.2">
      <c r="F162" s="68"/>
    </row>
    <row r="163" spans="6:6" x14ac:dyDescent="0.2">
      <c r="F163" s="69"/>
    </row>
    <row r="164" spans="6:6" x14ac:dyDescent="0.2">
      <c r="F164" s="69"/>
    </row>
    <row r="165" spans="6:6" x14ac:dyDescent="0.2">
      <c r="F165" s="69"/>
    </row>
    <row r="166" spans="6:6" x14ac:dyDescent="0.2">
      <c r="F166" s="68"/>
    </row>
    <row r="167" spans="6:6" x14ac:dyDescent="0.2">
      <c r="F167" s="69"/>
    </row>
    <row r="168" spans="6:6" x14ac:dyDescent="0.2">
      <c r="F168" s="69"/>
    </row>
    <row r="169" spans="6:6" x14ac:dyDescent="0.2">
      <c r="F169" s="69"/>
    </row>
    <row r="170" spans="6:6" x14ac:dyDescent="0.2">
      <c r="F170" s="69"/>
    </row>
    <row r="171" spans="6:6" x14ac:dyDescent="0.2">
      <c r="F171" s="69"/>
    </row>
    <row r="172" spans="6:6" x14ac:dyDescent="0.2">
      <c r="F172" s="68"/>
    </row>
    <row r="173" spans="6:6" x14ac:dyDescent="0.2">
      <c r="F173" s="69"/>
    </row>
    <row r="174" spans="6:6" x14ac:dyDescent="0.2">
      <c r="F174" s="69"/>
    </row>
    <row r="175" spans="6:6" x14ac:dyDescent="0.2">
      <c r="F175" s="69"/>
    </row>
    <row r="176" spans="6:6" x14ac:dyDescent="0.2">
      <c r="F176" s="68"/>
    </row>
    <row r="177" spans="6:6" x14ac:dyDescent="0.2">
      <c r="F177" s="69"/>
    </row>
    <row r="178" spans="6:6" x14ac:dyDescent="0.2">
      <c r="F178" s="69"/>
    </row>
    <row r="179" spans="6:6" x14ac:dyDescent="0.2">
      <c r="F179" s="68"/>
    </row>
    <row r="180" spans="6:6" x14ac:dyDescent="0.2">
      <c r="F180" s="68"/>
    </row>
    <row r="181" spans="6:6" x14ac:dyDescent="0.2">
      <c r="F181" s="71"/>
    </row>
    <row r="182" spans="6:6" x14ac:dyDescent="0.2">
      <c r="F182" s="71"/>
    </row>
    <row r="183" spans="6:6" x14ac:dyDescent="0.2">
      <c r="F183" s="68"/>
    </row>
    <row r="184" spans="6:6" x14ac:dyDescent="0.2">
      <c r="F184" s="71"/>
    </row>
    <row r="185" spans="6:6" x14ac:dyDescent="0.2">
      <c r="F185" s="71"/>
    </row>
    <row r="186" spans="6:6" x14ac:dyDescent="0.2">
      <c r="F186" s="72"/>
    </row>
  </sheetData>
  <mergeCells count="113">
    <mergeCell ref="C63:C66"/>
    <mergeCell ref="C68:C69"/>
    <mergeCell ref="C71:C72"/>
    <mergeCell ref="C74:C76"/>
    <mergeCell ref="C78:C80"/>
    <mergeCell ref="A77:E77"/>
    <mergeCell ref="D78:D80"/>
    <mergeCell ref="D88:D90"/>
    <mergeCell ref="A67:E67"/>
    <mergeCell ref="C5:C7"/>
    <mergeCell ref="C9:C11"/>
    <mergeCell ref="C13:C15"/>
    <mergeCell ref="C17:C18"/>
    <mergeCell ref="C20:C22"/>
    <mergeCell ref="C24:C26"/>
    <mergeCell ref="C28:C32"/>
    <mergeCell ref="C34:C37"/>
    <mergeCell ref="C39:C41"/>
    <mergeCell ref="B92:B93"/>
    <mergeCell ref="A74:A76"/>
    <mergeCell ref="A78:A80"/>
    <mergeCell ref="B78:B80"/>
    <mergeCell ref="A88:A90"/>
    <mergeCell ref="B88:B90"/>
    <mergeCell ref="A87:E87"/>
    <mergeCell ref="A82:A86"/>
    <mergeCell ref="B82:B86"/>
    <mergeCell ref="D82:D86"/>
    <mergeCell ref="C82:C86"/>
    <mergeCell ref="C88:C90"/>
    <mergeCell ref="C92:C93"/>
    <mergeCell ref="A13:A15"/>
    <mergeCell ref="A17:A18"/>
    <mergeCell ref="B17:B18"/>
    <mergeCell ref="D13:D15"/>
    <mergeCell ref="B13:B15"/>
    <mergeCell ref="A16:E16"/>
    <mergeCell ref="A24:A26"/>
    <mergeCell ref="B24:B26"/>
    <mergeCell ref="A19:E19"/>
    <mergeCell ref="A20:A22"/>
    <mergeCell ref="B20:B22"/>
    <mergeCell ref="D17:D18"/>
    <mergeCell ref="D20:D22"/>
    <mergeCell ref="D24:D26"/>
    <mergeCell ref="A23:E23"/>
    <mergeCell ref="B28:B32"/>
    <mergeCell ref="A28:A32"/>
    <mergeCell ref="A34:A37"/>
    <mergeCell ref="B34:B37"/>
    <mergeCell ref="B43:B46"/>
    <mergeCell ref="A43:A46"/>
    <mergeCell ref="A55:A57"/>
    <mergeCell ref="B55:B57"/>
    <mergeCell ref="A47:E47"/>
    <mergeCell ref="A42:E42"/>
    <mergeCell ref="A54:E54"/>
    <mergeCell ref="C43:C46"/>
    <mergeCell ref="C48:C50"/>
    <mergeCell ref="C52:C53"/>
    <mergeCell ref="C55:C57"/>
    <mergeCell ref="A48:A50"/>
    <mergeCell ref="B48:B50"/>
    <mergeCell ref="A27:E27"/>
    <mergeCell ref="A33:E33"/>
    <mergeCell ref="A95:E95"/>
    <mergeCell ref="A94:E94"/>
    <mergeCell ref="A91:E91"/>
    <mergeCell ref="A38:E38"/>
    <mergeCell ref="A62:E62"/>
    <mergeCell ref="A63:A66"/>
    <mergeCell ref="B63:B66"/>
    <mergeCell ref="A51:E51"/>
    <mergeCell ref="A39:A41"/>
    <mergeCell ref="A58:E58"/>
    <mergeCell ref="A59:A61"/>
    <mergeCell ref="B59:B61"/>
    <mergeCell ref="A68:A69"/>
    <mergeCell ref="B74:B76"/>
    <mergeCell ref="B39:B41"/>
    <mergeCell ref="B68:B69"/>
    <mergeCell ref="D39:D41"/>
    <mergeCell ref="D43:D46"/>
    <mergeCell ref="D55:D57"/>
    <mergeCell ref="A52:A53"/>
    <mergeCell ref="C59:C61"/>
    <mergeCell ref="D92:D93"/>
    <mergeCell ref="A81:E81"/>
    <mergeCell ref="A92:A93"/>
    <mergeCell ref="A1:F1"/>
    <mergeCell ref="D28:D32"/>
    <mergeCell ref="D34:D37"/>
    <mergeCell ref="D59:D61"/>
    <mergeCell ref="D63:D66"/>
    <mergeCell ref="D68:D69"/>
    <mergeCell ref="D71:D72"/>
    <mergeCell ref="D74:D76"/>
    <mergeCell ref="A70:E70"/>
    <mergeCell ref="A73:E73"/>
    <mergeCell ref="B71:B72"/>
    <mergeCell ref="A71:A72"/>
    <mergeCell ref="B52:B53"/>
    <mergeCell ref="D48:D50"/>
    <mergeCell ref="D52:D53"/>
    <mergeCell ref="A2:F2"/>
    <mergeCell ref="A12:E12"/>
    <mergeCell ref="A5:A7"/>
    <mergeCell ref="B5:B7"/>
    <mergeCell ref="A8:E8"/>
    <mergeCell ref="B9:B11"/>
    <mergeCell ref="A9:A11"/>
    <mergeCell ref="D5:D7"/>
    <mergeCell ref="D9:D1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C1" workbookViewId="0">
      <selection activeCell="G3" sqref="G1:J1048576"/>
    </sheetView>
  </sheetViews>
  <sheetFormatPr baseColWidth="10" defaultRowHeight="12.75" x14ac:dyDescent="0.2"/>
  <cols>
    <col min="1" max="1" width="15.7109375" customWidth="1"/>
    <col min="2" max="2" width="34.85546875" style="135" customWidth="1"/>
    <col min="3" max="3" width="34.85546875" style="238" customWidth="1"/>
    <col min="4" max="4" width="34.85546875" style="135" customWidth="1"/>
    <col min="5" max="5" width="30.5703125" style="135" customWidth="1"/>
    <col min="6" max="6" width="19.7109375" style="32" customWidth="1"/>
  </cols>
  <sheetData>
    <row r="1" spans="1:6" ht="16.5" customHeight="1" thickBot="1" x14ac:dyDescent="0.3">
      <c r="A1" s="261" t="s">
        <v>267</v>
      </c>
      <c r="B1" s="262"/>
      <c r="C1" s="262"/>
      <c r="D1" s="262"/>
      <c r="E1" s="262"/>
      <c r="F1" s="262"/>
    </row>
    <row r="2" spans="1:6" ht="16.5" thickBot="1" x14ac:dyDescent="0.3">
      <c r="A2" s="385" t="s">
        <v>220</v>
      </c>
      <c r="B2" s="386"/>
      <c r="C2" s="386"/>
      <c r="D2" s="386"/>
      <c r="E2" s="386"/>
      <c r="F2" s="386"/>
    </row>
    <row r="3" spans="1:6" x14ac:dyDescent="0.2">
      <c r="F3" s="33"/>
    </row>
    <row r="4" spans="1:6" ht="50.1" customHeight="1" x14ac:dyDescent="0.2">
      <c r="A4" s="213" t="s">
        <v>0</v>
      </c>
      <c r="B4" s="212" t="s">
        <v>1</v>
      </c>
      <c r="C4" s="212" t="s">
        <v>266</v>
      </c>
      <c r="D4" s="212" t="s">
        <v>256</v>
      </c>
      <c r="E4" s="215" t="s">
        <v>74</v>
      </c>
      <c r="F4" s="210" t="s">
        <v>221</v>
      </c>
    </row>
    <row r="5" spans="1:6" ht="50.1" customHeight="1" x14ac:dyDescent="0.2">
      <c r="A5" s="395" t="s">
        <v>54</v>
      </c>
      <c r="B5" s="388" t="s">
        <v>55</v>
      </c>
      <c r="C5" s="396" t="s">
        <v>265</v>
      </c>
      <c r="D5" s="362">
        <f>SUM(F5:F6)</f>
        <v>20000000</v>
      </c>
      <c r="E5" s="109" t="s">
        <v>14</v>
      </c>
      <c r="F5" s="74">
        <v>18000000</v>
      </c>
    </row>
    <row r="6" spans="1:6" ht="50.1" customHeight="1" x14ac:dyDescent="0.2">
      <c r="A6" s="395"/>
      <c r="B6" s="389"/>
      <c r="C6" s="397"/>
      <c r="D6" s="363"/>
      <c r="E6" s="109" t="s">
        <v>56</v>
      </c>
      <c r="F6" s="75">
        <v>2000000</v>
      </c>
    </row>
    <row r="7" spans="1:6" ht="50.1" customHeight="1" x14ac:dyDescent="0.2">
      <c r="A7" s="371" t="s">
        <v>2</v>
      </c>
      <c r="B7" s="372"/>
      <c r="C7" s="372"/>
      <c r="D7" s="372"/>
      <c r="E7" s="373"/>
      <c r="F7" s="76">
        <f>SUM(F5:F6)</f>
        <v>20000000</v>
      </c>
    </row>
    <row r="8" spans="1:6" ht="50.1" customHeight="1" x14ac:dyDescent="0.2">
      <c r="A8" s="367">
        <v>2014630000056</v>
      </c>
      <c r="B8" s="388" t="s">
        <v>57</v>
      </c>
      <c r="C8" s="396" t="s">
        <v>265</v>
      </c>
      <c r="D8" s="362">
        <f>SUM(F8:F10)</f>
        <v>50000000</v>
      </c>
      <c r="E8" s="10" t="s">
        <v>58</v>
      </c>
      <c r="F8" s="48">
        <v>46000000</v>
      </c>
    </row>
    <row r="9" spans="1:6" ht="50.1" customHeight="1" x14ac:dyDescent="0.2">
      <c r="A9" s="387"/>
      <c r="B9" s="389"/>
      <c r="C9" s="398"/>
      <c r="D9" s="364"/>
      <c r="E9" s="11" t="s">
        <v>56</v>
      </c>
      <c r="F9" s="48">
        <v>2000000</v>
      </c>
    </row>
    <row r="10" spans="1:6" ht="50.1" customHeight="1" x14ac:dyDescent="0.2">
      <c r="A10" s="368"/>
      <c r="B10" s="390"/>
      <c r="C10" s="397"/>
      <c r="D10" s="363"/>
      <c r="E10" s="100" t="s">
        <v>59</v>
      </c>
      <c r="F10" s="48">
        <v>2000000</v>
      </c>
    </row>
    <row r="11" spans="1:6" ht="50.1" customHeight="1" x14ac:dyDescent="0.2">
      <c r="A11" s="391" t="s">
        <v>2</v>
      </c>
      <c r="B11" s="392"/>
      <c r="C11" s="392"/>
      <c r="D11" s="392"/>
      <c r="E11" s="393"/>
      <c r="F11" s="76">
        <f>SUM(F8:F10)</f>
        <v>50000000</v>
      </c>
    </row>
    <row r="12" spans="1:6" ht="50.1" customHeight="1" x14ac:dyDescent="0.2">
      <c r="A12" s="105">
        <v>2014630000060</v>
      </c>
      <c r="B12" s="104" t="s">
        <v>60</v>
      </c>
      <c r="C12" s="246" t="s">
        <v>265</v>
      </c>
      <c r="D12" s="188">
        <f>SUM(F12)</f>
        <v>20000000</v>
      </c>
      <c r="E12" s="104" t="s">
        <v>58</v>
      </c>
      <c r="F12" s="60">
        <v>20000000</v>
      </c>
    </row>
    <row r="13" spans="1:6" ht="50.1" customHeight="1" x14ac:dyDescent="0.2">
      <c r="A13" s="371" t="s">
        <v>2</v>
      </c>
      <c r="B13" s="372"/>
      <c r="C13" s="372"/>
      <c r="D13" s="372"/>
      <c r="E13" s="373"/>
      <c r="F13" s="76">
        <f>SUM(F12)</f>
        <v>20000000</v>
      </c>
    </row>
    <row r="14" spans="1:6" ht="50.1" customHeight="1" x14ac:dyDescent="0.2">
      <c r="A14" s="105">
        <v>2014630000061</v>
      </c>
      <c r="B14" s="104" t="s">
        <v>61</v>
      </c>
      <c r="C14" s="246" t="s">
        <v>265</v>
      </c>
      <c r="D14" s="188">
        <f>SUM(F14)</f>
        <v>10000000</v>
      </c>
      <c r="E14" s="104" t="s">
        <v>58</v>
      </c>
      <c r="F14" s="77">
        <v>10000000</v>
      </c>
    </row>
    <row r="15" spans="1:6" ht="50.1" customHeight="1" x14ac:dyDescent="0.2">
      <c r="A15" s="371" t="s">
        <v>2</v>
      </c>
      <c r="B15" s="372"/>
      <c r="C15" s="372"/>
      <c r="D15" s="372"/>
      <c r="E15" s="373"/>
      <c r="F15" s="76">
        <f>SUM(F14)</f>
        <v>10000000</v>
      </c>
    </row>
    <row r="16" spans="1:6" ht="50.1" customHeight="1" x14ac:dyDescent="0.2">
      <c r="A16" s="394">
        <v>2014630000062</v>
      </c>
      <c r="B16" s="388" t="s">
        <v>62</v>
      </c>
      <c r="C16" s="396" t="s">
        <v>265</v>
      </c>
      <c r="D16" s="362">
        <f>SUM(F16:F18)</f>
        <v>70000000</v>
      </c>
      <c r="E16" s="12" t="s">
        <v>58</v>
      </c>
      <c r="F16" s="48">
        <v>30000000</v>
      </c>
    </row>
    <row r="17" spans="1:6" ht="50.1" customHeight="1" x14ac:dyDescent="0.2">
      <c r="A17" s="394"/>
      <c r="B17" s="389"/>
      <c r="C17" s="398"/>
      <c r="D17" s="364"/>
      <c r="E17" s="41" t="s">
        <v>59</v>
      </c>
      <c r="F17" s="48">
        <v>10000000</v>
      </c>
    </row>
    <row r="18" spans="1:6" ht="50.1" customHeight="1" x14ac:dyDescent="0.2">
      <c r="A18" s="394"/>
      <c r="B18" s="390"/>
      <c r="C18" s="397"/>
      <c r="D18" s="363"/>
      <c r="E18" s="142" t="s">
        <v>4</v>
      </c>
      <c r="F18" s="48">
        <v>30000000</v>
      </c>
    </row>
    <row r="19" spans="1:6" ht="50.1" customHeight="1" x14ac:dyDescent="0.2">
      <c r="A19" s="371" t="s">
        <v>2</v>
      </c>
      <c r="B19" s="372"/>
      <c r="C19" s="372"/>
      <c r="D19" s="372"/>
      <c r="E19" s="373"/>
      <c r="F19" s="78">
        <f>SUM(F16:F18)</f>
        <v>70000000</v>
      </c>
    </row>
    <row r="20" spans="1:6" ht="50.1" customHeight="1" x14ac:dyDescent="0.2">
      <c r="A20" s="105">
        <v>2014630000063</v>
      </c>
      <c r="B20" s="104" t="s">
        <v>64</v>
      </c>
      <c r="C20" s="246" t="s">
        <v>265</v>
      </c>
      <c r="D20" s="188">
        <f>SUM(F20)</f>
        <v>20000000</v>
      </c>
      <c r="E20" s="104" t="s">
        <v>58</v>
      </c>
      <c r="F20" s="60">
        <v>20000000</v>
      </c>
    </row>
    <row r="21" spans="1:6" ht="50.1" customHeight="1" x14ac:dyDescent="0.2">
      <c r="A21" s="371" t="s">
        <v>2</v>
      </c>
      <c r="B21" s="372"/>
      <c r="C21" s="372"/>
      <c r="D21" s="372"/>
      <c r="E21" s="373"/>
      <c r="F21" s="78">
        <f>SUM(F20)</f>
        <v>20000000</v>
      </c>
    </row>
    <row r="22" spans="1:6" ht="50.1" customHeight="1" x14ac:dyDescent="0.2">
      <c r="A22" s="367">
        <v>2014630000065</v>
      </c>
      <c r="B22" s="369" t="s">
        <v>65</v>
      </c>
      <c r="C22" s="381" t="s">
        <v>265</v>
      </c>
      <c r="D22" s="365">
        <f>SUM(F22:F23)</f>
        <v>10000000</v>
      </c>
      <c r="E22" s="10" t="s">
        <v>14</v>
      </c>
      <c r="F22" s="45">
        <v>9000000</v>
      </c>
    </row>
    <row r="23" spans="1:6" ht="50.1" customHeight="1" x14ac:dyDescent="0.2">
      <c r="A23" s="368"/>
      <c r="B23" s="370"/>
      <c r="C23" s="382"/>
      <c r="D23" s="366"/>
      <c r="E23" s="12" t="s">
        <v>56</v>
      </c>
      <c r="F23" s="46">
        <v>1000000</v>
      </c>
    </row>
    <row r="24" spans="1:6" ht="50.1" customHeight="1" x14ac:dyDescent="0.2">
      <c r="A24" s="371" t="s">
        <v>2</v>
      </c>
      <c r="B24" s="372"/>
      <c r="C24" s="372"/>
      <c r="D24" s="372"/>
      <c r="E24" s="373"/>
      <c r="F24" s="76">
        <f>SUM(F22:F23)</f>
        <v>10000000</v>
      </c>
    </row>
    <row r="25" spans="1:6" ht="50.1" customHeight="1" x14ac:dyDescent="0.2">
      <c r="A25" s="367">
        <v>2014630000066</v>
      </c>
      <c r="B25" s="369" t="s">
        <v>66</v>
      </c>
      <c r="C25" s="381" t="s">
        <v>265</v>
      </c>
      <c r="D25" s="365">
        <f>SUM(F25:F26)</f>
        <v>20000000</v>
      </c>
      <c r="E25" s="10" t="s">
        <v>14</v>
      </c>
      <c r="F25" s="45">
        <v>19500000</v>
      </c>
    </row>
    <row r="26" spans="1:6" ht="50.1" customHeight="1" x14ac:dyDescent="0.2">
      <c r="A26" s="368"/>
      <c r="B26" s="370"/>
      <c r="C26" s="382"/>
      <c r="D26" s="366"/>
      <c r="E26" s="10" t="s">
        <v>56</v>
      </c>
      <c r="F26" s="60">
        <v>500000</v>
      </c>
    </row>
    <row r="27" spans="1:6" ht="50.1" customHeight="1" x14ac:dyDescent="0.2">
      <c r="A27" s="371" t="s">
        <v>2</v>
      </c>
      <c r="B27" s="372"/>
      <c r="C27" s="372"/>
      <c r="D27" s="372"/>
      <c r="E27" s="373"/>
      <c r="F27" s="76">
        <f>SUM(F25:F26)</f>
        <v>20000000</v>
      </c>
    </row>
    <row r="28" spans="1:6" ht="50.1" customHeight="1" x14ac:dyDescent="0.2">
      <c r="A28" s="367">
        <v>2014630000067</v>
      </c>
      <c r="B28" s="369" t="s">
        <v>67</v>
      </c>
      <c r="C28" s="381" t="s">
        <v>265</v>
      </c>
      <c r="D28" s="365">
        <f>SUM(F28:F29)</f>
        <v>40000000</v>
      </c>
      <c r="E28" s="10" t="s">
        <v>14</v>
      </c>
      <c r="F28" s="45">
        <v>39500000</v>
      </c>
    </row>
    <row r="29" spans="1:6" ht="50.1" customHeight="1" x14ac:dyDescent="0.2">
      <c r="A29" s="368"/>
      <c r="B29" s="370"/>
      <c r="C29" s="382"/>
      <c r="D29" s="366"/>
      <c r="E29" s="10" t="s">
        <v>56</v>
      </c>
      <c r="F29" s="46">
        <v>500000</v>
      </c>
    </row>
    <row r="30" spans="1:6" ht="50.1" customHeight="1" x14ac:dyDescent="0.2">
      <c r="A30" s="371" t="s">
        <v>2</v>
      </c>
      <c r="B30" s="372"/>
      <c r="C30" s="372"/>
      <c r="D30" s="372"/>
      <c r="E30" s="373"/>
      <c r="F30" s="78">
        <f>SUM(F28:F29)</f>
        <v>40000000</v>
      </c>
    </row>
    <row r="31" spans="1:6" ht="50.1" customHeight="1" x14ac:dyDescent="0.2">
      <c r="A31" s="129">
        <v>2014630000068</v>
      </c>
      <c r="B31" s="130" t="s">
        <v>68</v>
      </c>
      <c r="C31" s="246" t="s">
        <v>265</v>
      </c>
      <c r="D31" s="188">
        <f>SUM(F31)</f>
        <v>200000000</v>
      </c>
      <c r="E31" s="10" t="s">
        <v>9</v>
      </c>
      <c r="F31" s="77">
        <v>200000000</v>
      </c>
    </row>
    <row r="32" spans="1:6" ht="50.1" customHeight="1" x14ac:dyDescent="0.2">
      <c r="A32" s="371" t="s">
        <v>2</v>
      </c>
      <c r="B32" s="372"/>
      <c r="C32" s="372"/>
      <c r="D32" s="372"/>
      <c r="E32" s="373"/>
      <c r="F32" s="78">
        <f>SUM(F31)</f>
        <v>200000000</v>
      </c>
    </row>
    <row r="33" spans="1:6" ht="50.1" customHeight="1" x14ac:dyDescent="0.2">
      <c r="A33" s="377">
        <v>2015630000007</v>
      </c>
      <c r="B33" s="378" t="s">
        <v>240</v>
      </c>
      <c r="C33" s="383" t="s">
        <v>265</v>
      </c>
      <c r="D33" s="379">
        <f>SUM(F33:F34)</f>
        <v>300000000</v>
      </c>
      <c r="E33" s="142" t="s">
        <v>197</v>
      </c>
      <c r="F33" s="45">
        <v>200000000</v>
      </c>
    </row>
    <row r="34" spans="1:6" ht="50.1" customHeight="1" x14ac:dyDescent="0.2">
      <c r="A34" s="377"/>
      <c r="B34" s="378"/>
      <c r="C34" s="384"/>
      <c r="D34" s="380"/>
      <c r="E34" s="142" t="s">
        <v>4</v>
      </c>
      <c r="F34" s="45">
        <v>100000000</v>
      </c>
    </row>
    <row r="35" spans="1:6" ht="50.1" customHeight="1" x14ac:dyDescent="0.2">
      <c r="A35" s="371" t="s">
        <v>2</v>
      </c>
      <c r="B35" s="372"/>
      <c r="C35" s="372"/>
      <c r="D35" s="372"/>
      <c r="E35" s="373"/>
      <c r="F35" s="78">
        <f>SUM(F33:F34)</f>
        <v>300000000</v>
      </c>
    </row>
    <row r="36" spans="1:6" ht="50.1" customHeight="1" x14ac:dyDescent="0.2">
      <c r="A36" s="374" t="s">
        <v>28</v>
      </c>
      <c r="B36" s="375"/>
      <c r="C36" s="375"/>
      <c r="D36" s="375"/>
      <c r="E36" s="376"/>
      <c r="F36" s="79">
        <f>F7+F11+F13+F15+F19+F21+F24+F27+F30+F32+F35</f>
        <v>760000000</v>
      </c>
    </row>
  </sheetData>
  <mergeCells count="42">
    <mergeCell ref="C25:C26"/>
    <mergeCell ref="A24:E24"/>
    <mergeCell ref="A19:E19"/>
    <mergeCell ref="A7:E7"/>
    <mergeCell ref="A8:A10"/>
    <mergeCell ref="B8:B10"/>
    <mergeCell ref="A11:E11"/>
    <mergeCell ref="A13:E13"/>
    <mergeCell ref="A15:E15"/>
    <mergeCell ref="A16:A18"/>
    <mergeCell ref="B16:B18"/>
    <mergeCell ref="C8:C10"/>
    <mergeCell ref="C16:C18"/>
    <mergeCell ref="C22:C23"/>
    <mergeCell ref="D25:D26"/>
    <mergeCell ref="A25:A26"/>
    <mergeCell ref="B25:B26"/>
    <mergeCell ref="A35:E35"/>
    <mergeCell ref="A36:E36"/>
    <mergeCell ref="A27:E27"/>
    <mergeCell ref="A28:A29"/>
    <mergeCell ref="B28:B29"/>
    <mergeCell ref="A30:E30"/>
    <mergeCell ref="A32:E32"/>
    <mergeCell ref="A33:A34"/>
    <mergeCell ref="B33:B34"/>
    <mergeCell ref="D28:D29"/>
    <mergeCell ref="D33:D34"/>
    <mergeCell ref="C28:C29"/>
    <mergeCell ref="C33:C34"/>
    <mergeCell ref="A1:F1"/>
    <mergeCell ref="D5:D6"/>
    <mergeCell ref="D8:D10"/>
    <mergeCell ref="D16:D18"/>
    <mergeCell ref="D22:D23"/>
    <mergeCell ref="A2:F2"/>
    <mergeCell ref="A21:E21"/>
    <mergeCell ref="A22:A23"/>
    <mergeCell ref="B22:B23"/>
    <mergeCell ref="A5:A6"/>
    <mergeCell ref="B5:B6"/>
    <mergeCell ref="C5:C6"/>
  </mergeCells>
  <pageMargins left="0.7" right="0.7" top="0.75" bottom="0.75" header="0.3" footer="0.3"/>
  <ignoredErrors>
    <ignoredError sqref="A5" numberStoredAsText="1"/>
    <ignoredError sqref="F1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C1" workbookViewId="0">
      <selection activeCell="G3" sqref="G1:J1048576"/>
    </sheetView>
  </sheetViews>
  <sheetFormatPr baseColWidth="10" defaultColWidth="11.5703125" defaultRowHeight="12.75" x14ac:dyDescent="0.2"/>
  <cols>
    <col min="1" max="1" width="16.7109375" style="1" customWidth="1"/>
    <col min="2" max="2" width="31.85546875" style="131" customWidth="1"/>
    <col min="3" max="3" width="31.85546875" style="244" customWidth="1"/>
    <col min="4" max="4" width="31.85546875" style="189" customWidth="1"/>
    <col min="5" max="5" width="31.28515625" style="131" customWidth="1"/>
    <col min="6" max="6" width="20" style="42" customWidth="1"/>
    <col min="7" max="16384" width="11.5703125" style="1"/>
  </cols>
  <sheetData>
    <row r="1" spans="1:6" ht="16.5" thickBot="1" x14ac:dyDescent="0.3">
      <c r="A1" s="261" t="s">
        <v>267</v>
      </c>
      <c r="B1" s="262"/>
      <c r="C1" s="262"/>
      <c r="D1" s="262"/>
      <c r="E1" s="262"/>
      <c r="F1" s="262"/>
    </row>
    <row r="2" spans="1:6" ht="16.5" thickBot="1" x14ac:dyDescent="0.3">
      <c r="A2" s="278" t="s">
        <v>222</v>
      </c>
      <c r="B2" s="279"/>
      <c r="C2" s="279"/>
      <c r="D2" s="279"/>
      <c r="E2" s="279"/>
      <c r="F2" s="279"/>
    </row>
    <row r="4" spans="1:6" ht="50.1" customHeight="1" x14ac:dyDescent="0.2">
      <c r="A4" s="213" t="s">
        <v>0</v>
      </c>
      <c r="B4" s="212" t="s">
        <v>1</v>
      </c>
      <c r="C4" s="212" t="s">
        <v>266</v>
      </c>
      <c r="D4" s="216" t="s">
        <v>256</v>
      </c>
      <c r="E4" s="213" t="s">
        <v>74</v>
      </c>
      <c r="F4" s="214" t="s">
        <v>221</v>
      </c>
    </row>
    <row r="5" spans="1:6" ht="50.1" customHeight="1" x14ac:dyDescent="0.2">
      <c r="A5" s="400">
        <v>2014630000069</v>
      </c>
      <c r="B5" s="404" t="s">
        <v>191</v>
      </c>
      <c r="C5" s="297" t="s">
        <v>265</v>
      </c>
      <c r="D5" s="295">
        <f>SUM(F5:F11)</f>
        <v>461284584</v>
      </c>
      <c r="E5" s="28" t="s">
        <v>192</v>
      </c>
      <c r="F5" s="80">
        <v>137896414</v>
      </c>
    </row>
    <row r="6" spans="1:6" ht="50.1" customHeight="1" x14ac:dyDescent="0.2">
      <c r="A6" s="401"/>
      <c r="B6" s="405"/>
      <c r="C6" s="402"/>
      <c r="D6" s="399"/>
      <c r="E6" s="29" t="s">
        <v>143</v>
      </c>
      <c r="F6" s="49">
        <v>6919270</v>
      </c>
    </row>
    <row r="7" spans="1:6" ht="50.1" customHeight="1" x14ac:dyDescent="0.2">
      <c r="A7" s="401"/>
      <c r="B7" s="405"/>
      <c r="C7" s="402"/>
      <c r="D7" s="399"/>
      <c r="E7" s="30" t="s">
        <v>14</v>
      </c>
      <c r="F7" s="49">
        <v>114927015</v>
      </c>
    </row>
    <row r="8" spans="1:6" ht="50.1" customHeight="1" x14ac:dyDescent="0.2">
      <c r="A8" s="401"/>
      <c r="B8" s="405"/>
      <c r="C8" s="402"/>
      <c r="D8" s="399"/>
      <c r="E8" s="30" t="s">
        <v>31</v>
      </c>
      <c r="F8" s="49">
        <v>54154810</v>
      </c>
    </row>
    <row r="9" spans="1:6" ht="50.1" customHeight="1" x14ac:dyDescent="0.2">
      <c r="A9" s="401"/>
      <c r="B9" s="405"/>
      <c r="C9" s="402"/>
      <c r="D9" s="399"/>
      <c r="E9" s="29" t="s">
        <v>139</v>
      </c>
      <c r="F9" s="49">
        <v>24311698</v>
      </c>
    </row>
    <row r="10" spans="1:6" ht="50.1" customHeight="1" x14ac:dyDescent="0.2">
      <c r="A10" s="401"/>
      <c r="B10" s="405"/>
      <c r="C10" s="402"/>
      <c r="D10" s="399"/>
      <c r="E10" s="29" t="s">
        <v>63</v>
      </c>
      <c r="F10" s="49">
        <v>9728494</v>
      </c>
    </row>
    <row r="11" spans="1:6" ht="50.1" customHeight="1" x14ac:dyDescent="0.2">
      <c r="A11" s="401"/>
      <c r="B11" s="405"/>
      <c r="C11" s="298"/>
      <c r="D11" s="296"/>
      <c r="E11" s="29" t="s">
        <v>37</v>
      </c>
      <c r="F11" s="49">
        <v>113346883</v>
      </c>
    </row>
    <row r="12" spans="1:6" ht="50.1" customHeight="1" x14ac:dyDescent="0.2">
      <c r="A12" s="280" t="s">
        <v>2</v>
      </c>
      <c r="B12" s="280"/>
      <c r="C12" s="280"/>
      <c r="D12" s="280"/>
      <c r="E12" s="280"/>
      <c r="F12" s="35">
        <f>SUM(F5:F11)</f>
        <v>461284584</v>
      </c>
    </row>
    <row r="13" spans="1:6" ht="50.1" customHeight="1" x14ac:dyDescent="0.2">
      <c r="A13" s="400">
        <v>2014630000070</v>
      </c>
      <c r="B13" s="299" t="s">
        <v>140</v>
      </c>
      <c r="C13" s="297" t="s">
        <v>265</v>
      </c>
      <c r="D13" s="295">
        <f>SUM(F13:F15)</f>
        <v>400000000</v>
      </c>
      <c r="E13" s="29" t="s">
        <v>241</v>
      </c>
      <c r="F13" s="46">
        <v>100000000</v>
      </c>
    </row>
    <row r="14" spans="1:6" ht="50.1" customHeight="1" x14ac:dyDescent="0.2">
      <c r="A14" s="401"/>
      <c r="B14" s="300"/>
      <c r="C14" s="402"/>
      <c r="D14" s="399"/>
      <c r="E14" s="29" t="s">
        <v>37</v>
      </c>
      <c r="F14" s="46">
        <v>200000000</v>
      </c>
    </row>
    <row r="15" spans="1:6" ht="50.1" customHeight="1" x14ac:dyDescent="0.2">
      <c r="A15" s="401"/>
      <c r="B15" s="300"/>
      <c r="C15" s="298"/>
      <c r="D15" s="296"/>
      <c r="E15" s="29" t="s">
        <v>242</v>
      </c>
      <c r="F15" s="46">
        <v>100000000</v>
      </c>
    </row>
    <row r="16" spans="1:6" ht="50.1" customHeight="1" x14ac:dyDescent="0.2">
      <c r="A16" s="280" t="s">
        <v>2</v>
      </c>
      <c r="B16" s="280"/>
      <c r="C16" s="280"/>
      <c r="D16" s="280"/>
      <c r="E16" s="280"/>
      <c r="F16" s="35">
        <f>SUM(F13:F15)</f>
        <v>400000000</v>
      </c>
    </row>
    <row r="17" spans="1:6" ht="50.1" customHeight="1" x14ac:dyDescent="0.2">
      <c r="A17" s="400">
        <v>2014630000071</v>
      </c>
      <c r="B17" s="299" t="s">
        <v>141</v>
      </c>
      <c r="C17" s="297" t="s">
        <v>265</v>
      </c>
      <c r="D17" s="295">
        <f>SUM(F17:F20)</f>
        <v>921787113</v>
      </c>
      <c r="E17" s="29" t="s">
        <v>192</v>
      </c>
      <c r="F17" s="46">
        <v>531787113</v>
      </c>
    </row>
    <row r="18" spans="1:6" ht="50.1" customHeight="1" x14ac:dyDescent="0.2">
      <c r="A18" s="401"/>
      <c r="B18" s="300"/>
      <c r="C18" s="402"/>
      <c r="D18" s="399"/>
      <c r="E18" s="29" t="s">
        <v>29</v>
      </c>
      <c r="F18" s="46">
        <v>180000000</v>
      </c>
    </row>
    <row r="19" spans="1:6" ht="50.1" customHeight="1" x14ac:dyDescent="0.2">
      <c r="A19" s="401"/>
      <c r="B19" s="300"/>
      <c r="C19" s="402"/>
      <c r="D19" s="399"/>
      <c r="E19" s="29" t="s">
        <v>143</v>
      </c>
      <c r="F19" s="46">
        <v>210000000</v>
      </c>
    </row>
    <row r="20" spans="1:6" ht="50.1" customHeight="1" x14ac:dyDescent="0.2">
      <c r="A20" s="406"/>
      <c r="B20" s="300"/>
      <c r="C20" s="298"/>
      <c r="D20" s="296"/>
      <c r="E20" s="29" t="s">
        <v>144</v>
      </c>
      <c r="F20" s="46">
        <v>0</v>
      </c>
    </row>
    <row r="21" spans="1:6" ht="50.1" customHeight="1" x14ac:dyDescent="0.2">
      <c r="A21" s="280" t="s">
        <v>2</v>
      </c>
      <c r="B21" s="280"/>
      <c r="C21" s="280"/>
      <c r="D21" s="280"/>
      <c r="E21" s="280"/>
      <c r="F21" s="35">
        <f>SUM(F17:F20)</f>
        <v>921787113</v>
      </c>
    </row>
    <row r="22" spans="1:6" ht="50.1" customHeight="1" x14ac:dyDescent="0.2">
      <c r="A22" s="400">
        <v>2014630000072</v>
      </c>
      <c r="B22" s="299" t="s">
        <v>145</v>
      </c>
      <c r="C22" s="297" t="s">
        <v>265</v>
      </c>
      <c r="D22" s="295">
        <f>SUM(F22:F25)</f>
        <v>6650000000</v>
      </c>
      <c r="E22" s="29" t="s">
        <v>192</v>
      </c>
      <c r="F22" s="80">
        <v>4325000000</v>
      </c>
    </row>
    <row r="23" spans="1:6" ht="50.1" customHeight="1" x14ac:dyDescent="0.2">
      <c r="A23" s="401"/>
      <c r="B23" s="300"/>
      <c r="C23" s="402"/>
      <c r="D23" s="399"/>
      <c r="E23" s="29" t="s">
        <v>193</v>
      </c>
      <c r="F23" s="80">
        <v>1375000000</v>
      </c>
    </row>
    <row r="24" spans="1:6" ht="50.1" customHeight="1" x14ac:dyDescent="0.2">
      <c r="A24" s="401"/>
      <c r="B24" s="300"/>
      <c r="C24" s="402"/>
      <c r="D24" s="399"/>
      <c r="E24" s="29" t="s">
        <v>29</v>
      </c>
      <c r="F24" s="80">
        <v>700000000</v>
      </c>
    </row>
    <row r="25" spans="1:6" ht="50.1" customHeight="1" x14ac:dyDescent="0.2">
      <c r="A25" s="401"/>
      <c r="B25" s="300"/>
      <c r="C25" s="298"/>
      <c r="D25" s="296"/>
      <c r="E25" s="29" t="s">
        <v>63</v>
      </c>
      <c r="F25" s="80">
        <v>250000000</v>
      </c>
    </row>
    <row r="26" spans="1:6" ht="50.1" customHeight="1" x14ac:dyDescent="0.2">
      <c r="A26" s="280" t="s">
        <v>2</v>
      </c>
      <c r="B26" s="280"/>
      <c r="C26" s="280"/>
      <c r="D26" s="280"/>
      <c r="E26" s="280"/>
      <c r="F26" s="35">
        <f>SUM(F22:F25)</f>
        <v>6650000000</v>
      </c>
    </row>
    <row r="27" spans="1:6" ht="50.1" customHeight="1" x14ac:dyDescent="0.2">
      <c r="A27" s="400">
        <v>2014630000073</v>
      </c>
      <c r="B27" s="299" t="s">
        <v>146</v>
      </c>
      <c r="C27" s="297" t="s">
        <v>265</v>
      </c>
      <c r="D27" s="295">
        <f>SUM(F27:F29)</f>
        <v>150000000</v>
      </c>
      <c r="E27" s="29" t="s">
        <v>142</v>
      </c>
      <c r="F27" s="46">
        <v>105000000</v>
      </c>
    </row>
    <row r="28" spans="1:6" ht="50.1" customHeight="1" x14ac:dyDescent="0.2">
      <c r="A28" s="401"/>
      <c r="B28" s="300"/>
      <c r="C28" s="402"/>
      <c r="D28" s="399"/>
      <c r="E28" s="29" t="s">
        <v>143</v>
      </c>
      <c r="F28" s="46">
        <v>20000000</v>
      </c>
    </row>
    <row r="29" spans="1:6" ht="50.1" customHeight="1" x14ac:dyDescent="0.2">
      <c r="A29" s="401"/>
      <c r="B29" s="403"/>
      <c r="C29" s="298"/>
      <c r="D29" s="296"/>
      <c r="E29" s="29" t="s">
        <v>29</v>
      </c>
      <c r="F29" s="46">
        <v>25000000</v>
      </c>
    </row>
    <row r="30" spans="1:6" ht="50.1" customHeight="1" x14ac:dyDescent="0.2">
      <c r="A30" s="280" t="s">
        <v>2</v>
      </c>
      <c r="B30" s="280"/>
      <c r="C30" s="280"/>
      <c r="D30" s="280"/>
      <c r="E30" s="280"/>
      <c r="F30" s="35">
        <f>SUM(F27:F29)</f>
        <v>150000000</v>
      </c>
    </row>
    <row r="31" spans="1:6" ht="50.1" customHeight="1" x14ac:dyDescent="0.2">
      <c r="A31" s="400">
        <v>2014630000075</v>
      </c>
      <c r="B31" s="299" t="s">
        <v>147</v>
      </c>
      <c r="C31" s="297" t="s">
        <v>265</v>
      </c>
      <c r="D31" s="295">
        <f>SUM(F31:F37)</f>
        <v>410000000</v>
      </c>
      <c r="E31" s="29" t="s">
        <v>148</v>
      </c>
      <c r="F31" s="80">
        <v>136666666</v>
      </c>
    </row>
    <row r="32" spans="1:6" ht="50.1" customHeight="1" x14ac:dyDescent="0.2">
      <c r="A32" s="401"/>
      <c r="B32" s="300"/>
      <c r="C32" s="402"/>
      <c r="D32" s="399"/>
      <c r="E32" s="29" t="s">
        <v>9</v>
      </c>
      <c r="F32" s="80">
        <v>68333333</v>
      </c>
    </row>
    <row r="33" spans="1:6" ht="50.1" customHeight="1" x14ac:dyDescent="0.2">
      <c r="A33" s="401"/>
      <c r="B33" s="300"/>
      <c r="C33" s="402"/>
      <c r="D33" s="399"/>
      <c r="E33" s="29" t="s">
        <v>193</v>
      </c>
      <c r="F33" s="80">
        <v>0</v>
      </c>
    </row>
    <row r="34" spans="1:6" ht="50.1" customHeight="1" x14ac:dyDescent="0.2">
      <c r="A34" s="401"/>
      <c r="B34" s="300"/>
      <c r="C34" s="402"/>
      <c r="D34" s="399"/>
      <c r="E34" s="29" t="s">
        <v>29</v>
      </c>
      <c r="F34" s="80">
        <v>0</v>
      </c>
    </row>
    <row r="35" spans="1:6" ht="50.1" customHeight="1" x14ac:dyDescent="0.2">
      <c r="A35" s="401"/>
      <c r="B35" s="300"/>
      <c r="C35" s="402"/>
      <c r="D35" s="399"/>
      <c r="E35" s="29" t="s">
        <v>14</v>
      </c>
      <c r="F35" s="80">
        <v>136666667</v>
      </c>
    </row>
    <row r="36" spans="1:6" ht="50.1" customHeight="1" x14ac:dyDescent="0.2">
      <c r="A36" s="401"/>
      <c r="B36" s="300"/>
      <c r="C36" s="402"/>
      <c r="D36" s="399"/>
      <c r="E36" s="29" t="s">
        <v>31</v>
      </c>
      <c r="F36" s="80">
        <v>68333334</v>
      </c>
    </row>
    <row r="37" spans="1:6" ht="50.1" customHeight="1" x14ac:dyDescent="0.2">
      <c r="A37" s="401"/>
      <c r="B37" s="300"/>
      <c r="C37" s="298"/>
      <c r="D37" s="296"/>
      <c r="E37" s="29" t="s">
        <v>243</v>
      </c>
      <c r="F37" s="80">
        <v>0</v>
      </c>
    </row>
    <row r="38" spans="1:6" ht="50.1" customHeight="1" x14ac:dyDescent="0.2">
      <c r="A38" s="280" t="s">
        <v>2</v>
      </c>
      <c r="B38" s="280"/>
      <c r="C38" s="280"/>
      <c r="D38" s="280"/>
      <c r="E38" s="280"/>
      <c r="F38" s="35">
        <f>SUM(F31:F37)</f>
        <v>410000000</v>
      </c>
    </row>
    <row r="39" spans="1:6" ht="50.1" customHeight="1" x14ac:dyDescent="0.2">
      <c r="A39" s="301" t="s">
        <v>28</v>
      </c>
      <c r="B39" s="301"/>
      <c r="C39" s="301"/>
      <c r="D39" s="301"/>
      <c r="E39" s="301"/>
      <c r="F39" s="40">
        <f>F12+F16+F21+F26+F30+F38</f>
        <v>8993071697</v>
      </c>
    </row>
  </sheetData>
  <mergeCells count="33">
    <mergeCell ref="A17:A20"/>
    <mergeCell ref="D5:D11"/>
    <mergeCell ref="D13:D15"/>
    <mergeCell ref="D17:D20"/>
    <mergeCell ref="C5:C11"/>
    <mergeCell ref="C13:C15"/>
    <mergeCell ref="C17:C20"/>
    <mergeCell ref="A39:E39"/>
    <mergeCell ref="B27:B29"/>
    <mergeCell ref="A30:E30"/>
    <mergeCell ref="A38:E38"/>
    <mergeCell ref="A27:A29"/>
    <mergeCell ref="B31:B37"/>
    <mergeCell ref="A31:A37"/>
    <mergeCell ref="D31:D37"/>
    <mergeCell ref="C27:C29"/>
    <mergeCell ref="C31:C37"/>
    <mergeCell ref="A1:F1"/>
    <mergeCell ref="D22:D25"/>
    <mergeCell ref="D27:D29"/>
    <mergeCell ref="A26:E26"/>
    <mergeCell ref="A22:A25"/>
    <mergeCell ref="B22:B25"/>
    <mergeCell ref="C22:C25"/>
    <mergeCell ref="A5:A11"/>
    <mergeCell ref="B5:B11"/>
    <mergeCell ref="A2:F2"/>
    <mergeCell ref="B17:B20"/>
    <mergeCell ref="A21:E21"/>
    <mergeCell ref="A12:E12"/>
    <mergeCell ref="A13:A15"/>
    <mergeCell ref="B13:B15"/>
    <mergeCell ref="A16:E1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D1" zoomScaleNormal="100" workbookViewId="0">
      <selection activeCell="G3" sqref="G1:J1048576"/>
    </sheetView>
  </sheetViews>
  <sheetFormatPr baseColWidth="10" defaultColWidth="11.5703125" defaultRowHeight="12.75" x14ac:dyDescent="0.2"/>
  <cols>
    <col min="1" max="1" width="21.7109375" style="1" bestFit="1" customWidth="1"/>
    <col min="2" max="2" width="36.85546875" style="131" customWidth="1"/>
    <col min="3" max="3" width="36.85546875" style="244" customWidth="1"/>
    <col min="4" max="4" width="36.85546875" style="131" customWidth="1"/>
    <col min="5" max="5" width="30.28515625" style="131" customWidth="1"/>
    <col min="6" max="6" width="21.42578125" style="42" customWidth="1"/>
    <col min="7" max="16384" width="11.5703125" style="1"/>
  </cols>
  <sheetData>
    <row r="1" spans="1:6" ht="16.5" thickBot="1" x14ac:dyDescent="0.3">
      <c r="A1" s="261" t="s">
        <v>267</v>
      </c>
      <c r="B1" s="262"/>
      <c r="C1" s="262"/>
      <c r="D1" s="262"/>
      <c r="E1" s="262"/>
      <c r="F1" s="262"/>
    </row>
    <row r="2" spans="1:6" ht="16.5" thickBot="1" x14ac:dyDescent="0.3">
      <c r="A2" s="278" t="s">
        <v>223</v>
      </c>
      <c r="B2" s="279"/>
      <c r="C2" s="279"/>
      <c r="D2" s="279"/>
      <c r="E2" s="279"/>
      <c r="F2" s="279"/>
    </row>
    <row r="4" spans="1:6" ht="50.1" customHeight="1" x14ac:dyDescent="0.2">
      <c r="A4" s="206" t="s">
        <v>0</v>
      </c>
      <c r="B4" s="212" t="s">
        <v>1</v>
      </c>
      <c r="C4" s="212" t="s">
        <v>266</v>
      </c>
      <c r="D4" s="212" t="s">
        <v>257</v>
      </c>
      <c r="E4" s="208" t="s">
        <v>74</v>
      </c>
      <c r="F4" s="210" t="s">
        <v>224</v>
      </c>
    </row>
    <row r="5" spans="1:6" ht="50.1" customHeight="1" x14ac:dyDescent="0.2">
      <c r="A5" s="153">
        <v>2014630000082</v>
      </c>
      <c r="B5" s="152" t="s">
        <v>3</v>
      </c>
      <c r="C5" s="247" t="s">
        <v>265</v>
      </c>
      <c r="D5" s="190">
        <f>SUM(F5)</f>
        <v>100000000</v>
      </c>
      <c r="E5" s="2" t="s">
        <v>4</v>
      </c>
      <c r="F5" s="48">
        <v>100000000</v>
      </c>
    </row>
    <row r="6" spans="1:6" ht="50.1" customHeight="1" x14ac:dyDescent="0.2">
      <c r="A6" s="407" t="s">
        <v>6</v>
      </c>
      <c r="B6" s="407"/>
      <c r="C6" s="407"/>
      <c r="D6" s="407"/>
      <c r="E6" s="407"/>
      <c r="F6" s="76">
        <f>SUM(F5:F5)</f>
        <v>100000000</v>
      </c>
    </row>
    <row r="7" spans="1:6" ht="50.1" customHeight="1" x14ac:dyDescent="0.2">
      <c r="A7" s="154">
        <v>2014630000083</v>
      </c>
      <c r="B7" s="155" t="s">
        <v>7</v>
      </c>
      <c r="C7" s="248" t="s">
        <v>265</v>
      </c>
      <c r="D7" s="191">
        <f>SUM(F7)</f>
        <v>5000000</v>
      </c>
      <c r="E7" s="16" t="s">
        <v>4</v>
      </c>
      <c r="F7" s="34">
        <v>5000000</v>
      </c>
    </row>
    <row r="8" spans="1:6" ht="50.1" customHeight="1" x14ac:dyDescent="0.2">
      <c r="A8" s="407" t="s">
        <v>6</v>
      </c>
      <c r="B8" s="407"/>
      <c r="C8" s="407"/>
      <c r="D8" s="407"/>
      <c r="E8" s="407"/>
      <c r="F8" s="36">
        <f>SUM(F7:F7)</f>
        <v>5000000</v>
      </c>
    </row>
    <row r="9" spans="1:6" ht="50.1" customHeight="1" x14ac:dyDescent="0.2">
      <c r="A9" s="157">
        <v>2014630000084</v>
      </c>
      <c r="B9" s="156" t="s">
        <v>8</v>
      </c>
      <c r="C9" s="249" t="s">
        <v>265</v>
      </c>
      <c r="D9" s="192">
        <f>SUM(F9)</f>
        <v>5000000</v>
      </c>
      <c r="E9" s="149" t="s">
        <v>10</v>
      </c>
      <c r="F9" s="58">
        <v>5000000</v>
      </c>
    </row>
    <row r="10" spans="1:6" ht="50.1" customHeight="1" x14ac:dyDescent="0.2">
      <c r="A10" s="407" t="s">
        <v>6</v>
      </c>
      <c r="B10" s="407"/>
      <c r="C10" s="407"/>
      <c r="D10" s="407"/>
      <c r="E10" s="407"/>
      <c r="F10" s="81">
        <f>SUM(F9:F9)</f>
        <v>5000000</v>
      </c>
    </row>
    <row r="11" spans="1:6" ht="50.1" customHeight="1" x14ac:dyDescent="0.2">
      <c r="A11" s="154">
        <v>2014630000085</v>
      </c>
      <c r="B11" s="155" t="s">
        <v>11</v>
      </c>
      <c r="C11" s="248" t="s">
        <v>265</v>
      </c>
      <c r="D11" s="191">
        <f>SUM(F11)</f>
        <v>5000000</v>
      </c>
      <c r="E11" s="133" t="s">
        <v>12</v>
      </c>
      <c r="F11" s="47">
        <v>5000000</v>
      </c>
    </row>
    <row r="12" spans="1:6" ht="50.1" customHeight="1" x14ac:dyDescent="0.2">
      <c r="A12" s="407" t="s">
        <v>6</v>
      </c>
      <c r="B12" s="407"/>
      <c r="C12" s="407"/>
      <c r="D12" s="407"/>
      <c r="E12" s="407"/>
      <c r="F12" s="81">
        <f>SUM(F11:F11)</f>
        <v>5000000</v>
      </c>
    </row>
    <row r="13" spans="1:6" ht="50.1" customHeight="1" x14ac:dyDescent="0.2">
      <c r="A13" s="154">
        <v>2014630000086</v>
      </c>
      <c r="B13" s="155" t="s">
        <v>13</v>
      </c>
      <c r="C13" s="248" t="s">
        <v>265</v>
      </c>
      <c r="D13" s="191">
        <f>SUM(F13)</f>
        <v>5000000</v>
      </c>
      <c r="E13" s="16" t="s">
        <v>14</v>
      </c>
      <c r="F13" s="48">
        <v>5000000</v>
      </c>
    </row>
    <row r="14" spans="1:6" ht="50.1" customHeight="1" x14ac:dyDescent="0.2">
      <c r="A14" s="411" t="s">
        <v>6</v>
      </c>
      <c r="B14" s="411"/>
      <c r="C14" s="411"/>
      <c r="D14" s="411"/>
      <c r="E14" s="411"/>
      <c r="F14" s="76">
        <f>SUM(F13:F13)</f>
        <v>5000000</v>
      </c>
    </row>
    <row r="15" spans="1:6" ht="50.1" customHeight="1" x14ac:dyDescent="0.2">
      <c r="A15" s="106">
        <v>2014630000087</v>
      </c>
      <c r="B15" s="107" t="s">
        <v>15</v>
      </c>
      <c r="C15" s="248" t="s">
        <v>265</v>
      </c>
      <c r="D15" s="191">
        <f>SUM(F15)</f>
        <v>5000000</v>
      </c>
      <c r="E15" s="133" t="s">
        <v>16</v>
      </c>
      <c r="F15" s="47">
        <v>5000000</v>
      </c>
    </row>
    <row r="16" spans="1:6" ht="50.1" customHeight="1" x14ac:dyDescent="0.2">
      <c r="A16" s="407" t="s">
        <v>6</v>
      </c>
      <c r="B16" s="407"/>
      <c r="C16" s="407"/>
      <c r="D16" s="407"/>
      <c r="E16" s="407"/>
      <c r="F16" s="81">
        <f>SUM(F15)</f>
        <v>5000000</v>
      </c>
    </row>
    <row r="17" spans="1:6" ht="50.1" customHeight="1" x14ac:dyDescent="0.2">
      <c r="A17" s="158">
        <v>2014630000088</v>
      </c>
      <c r="B17" s="151" t="s">
        <v>17</v>
      </c>
      <c r="C17" s="246" t="s">
        <v>265</v>
      </c>
      <c r="D17" s="188">
        <f>SUM(F17)</f>
        <v>5000000</v>
      </c>
      <c r="E17" s="137" t="s">
        <v>16</v>
      </c>
      <c r="F17" s="60">
        <v>5000000</v>
      </c>
    </row>
    <row r="18" spans="1:6" ht="50.1" customHeight="1" x14ac:dyDescent="0.2">
      <c r="A18" s="407" t="s">
        <v>6</v>
      </c>
      <c r="B18" s="407"/>
      <c r="C18" s="407"/>
      <c r="D18" s="407"/>
      <c r="E18" s="407"/>
      <c r="F18" s="76">
        <f>SUM(F17:F17)</f>
        <v>5000000</v>
      </c>
    </row>
    <row r="19" spans="1:6" ht="50.1" customHeight="1" x14ac:dyDescent="0.2">
      <c r="A19" s="153">
        <v>2014630000089</v>
      </c>
      <c r="B19" s="152" t="s">
        <v>18</v>
      </c>
      <c r="C19" s="247" t="s">
        <v>265</v>
      </c>
      <c r="D19" s="190">
        <f>SUM(F19)</f>
        <v>520833767.63999999</v>
      </c>
      <c r="E19" s="136" t="s">
        <v>19</v>
      </c>
      <c r="F19" s="60">
        <v>520833767.63999999</v>
      </c>
    </row>
    <row r="20" spans="1:6" ht="50.1" customHeight="1" x14ac:dyDescent="0.2">
      <c r="A20" s="407" t="s">
        <v>6</v>
      </c>
      <c r="B20" s="407"/>
      <c r="C20" s="407"/>
      <c r="D20" s="407"/>
      <c r="E20" s="407"/>
      <c r="F20" s="76">
        <f>SUM(F19:F19)</f>
        <v>520833767.63999999</v>
      </c>
    </row>
    <row r="21" spans="1:6" ht="50.1" customHeight="1" x14ac:dyDescent="0.2">
      <c r="A21" s="153">
        <v>2014630000090</v>
      </c>
      <c r="B21" s="152" t="s">
        <v>20</v>
      </c>
      <c r="C21" s="247" t="s">
        <v>265</v>
      </c>
      <c r="D21" s="190">
        <f>SUM(F21)</f>
        <v>5000000</v>
      </c>
      <c r="E21" s="16" t="s">
        <v>19</v>
      </c>
      <c r="F21" s="48">
        <v>5000000</v>
      </c>
    </row>
    <row r="22" spans="1:6" ht="50.1" customHeight="1" x14ac:dyDescent="0.2">
      <c r="A22" s="407" t="s">
        <v>6</v>
      </c>
      <c r="B22" s="407"/>
      <c r="C22" s="407"/>
      <c r="D22" s="407"/>
      <c r="E22" s="407"/>
      <c r="F22" s="76">
        <f>SUM(F21:F21)</f>
        <v>5000000</v>
      </c>
    </row>
    <row r="23" spans="1:6" ht="50.1" customHeight="1" x14ac:dyDescent="0.2">
      <c r="A23" s="153">
        <v>2014630000091</v>
      </c>
      <c r="B23" s="152" t="s">
        <v>21</v>
      </c>
      <c r="C23" s="247" t="s">
        <v>265</v>
      </c>
      <c r="D23" s="190">
        <f>SUM(F23)</f>
        <v>5000000</v>
      </c>
      <c r="E23" s="16" t="s">
        <v>19</v>
      </c>
      <c r="F23" s="48">
        <v>5000000</v>
      </c>
    </row>
    <row r="24" spans="1:6" ht="50.1" customHeight="1" x14ac:dyDescent="0.2">
      <c r="A24" s="407" t="s">
        <v>6</v>
      </c>
      <c r="B24" s="407"/>
      <c r="C24" s="407"/>
      <c r="D24" s="407"/>
      <c r="E24" s="407"/>
      <c r="F24" s="76">
        <f>SUM(F23:F23)</f>
        <v>5000000</v>
      </c>
    </row>
    <row r="25" spans="1:6" ht="50.1" customHeight="1" x14ac:dyDescent="0.2">
      <c r="A25" s="153">
        <v>2014630000092</v>
      </c>
      <c r="B25" s="152" t="s">
        <v>22</v>
      </c>
      <c r="C25" s="247" t="s">
        <v>265</v>
      </c>
      <c r="D25" s="190">
        <f>SUM(F25)</f>
        <v>5000000</v>
      </c>
      <c r="E25" s="16" t="s">
        <v>27</v>
      </c>
      <c r="F25" s="48">
        <v>5000000</v>
      </c>
    </row>
    <row r="26" spans="1:6" ht="50.1" customHeight="1" x14ac:dyDescent="0.2">
      <c r="A26" s="407" t="s">
        <v>6</v>
      </c>
      <c r="B26" s="407"/>
      <c r="C26" s="407"/>
      <c r="D26" s="407"/>
      <c r="E26" s="407"/>
      <c r="F26" s="76">
        <f>SUM(F25:F25)</f>
        <v>5000000</v>
      </c>
    </row>
    <row r="27" spans="1:6" ht="50.1" customHeight="1" x14ac:dyDescent="0.2">
      <c r="A27" s="153">
        <v>2014630000093</v>
      </c>
      <c r="B27" s="152" t="s">
        <v>23</v>
      </c>
      <c r="C27" s="247" t="s">
        <v>265</v>
      </c>
      <c r="D27" s="190">
        <f>SUM(F27)</f>
        <v>5000000</v>
      </c>
      <c r="E27" s="16" t="s">
        <v>12</v>
      </c>
      <c r="F27" s="48">
        <v>5000000</v>
      </c>
    </row>
    <row r="28" spans="1:6" ht="50.1" customHeight="1" x14ac:dyDescent="0.2">
      <c r="A28" s="407" t="s">
        <v>6</v>
      </c>
      <c r="B28" s="407"/>
      <c r="C28" s="407"/>
      <c r="D28" s="407"/>
      <c r="E28" s="407"/>
      <c r="F28" s="76">
        <f>SUM(F27:F27)</f>
        <v>5000000</v>
      </c>
    </row>
    <row r="29" spans="1:6" ht="50.1" customHeight="1" x14ac:dyDescent="0.2">
      <c r="A29" s="153">
        <v>2014630000094</v>
      </c>
      <c r="B29" s="152" t="s">
        <v>24</v>
      </c>
      <c r="C29" s="247" t="s">
        <v>265</v>
      </c>
      <c r="D29" s="190">
        <f>SUM(F29)</f>
        <v>5000000</v>
      </c>
      <c r="E29" s="16" t="s">
        <v>4</v>
      </c>
      <c r="F29" s="48">
        <v>5000000</v>
      </c>
    </row>
    <row r="30" spans="1:6" ht="50.1" customHeight="1" x14ac:dyDescent="0.2">
      <c r="A30" s="407" t="s">
        <v>6</v>
      </c>
      <c r="B30" s="407"/>
      <c r="C30" s="407"/>
      <c r="D30" s="407"/>
      <c r="E30" s="407"/>
      <c r="F30" s="76">
        <f>SUM(F29:F29)</f>
        <v>5000000</v>
      </c>
    </row>
    <row r="31" spans="1:6" ht="50.1" customHeight="1" x14ac:dyDescent="0.2">
      <c r="A31" s="154">
        <v>2014630000095</v>
      </c>
      <c r="B31" s="155" t="s">
        <v>25</v>
      </c>
      <c r="C31" s="248" t="s">
        <v>265</v>
      </c>
      <c r="D31" s="191">
        <f>SUM(F31)</f>
        <v>5000000</v>
      </c>
      <c r="E31" s="16" t="s">
        <v>4</v>
      </c>
      <c r="F31" s="48">
        <v>5000000</v>
      </c>
    </row>
    <row r="32" spans="1:6" ht="50.1" customHeight="1" x14ac:dyDescent="0.2">
      <c r="A32" s="407" t="s">
        <v>6</v>
      </c>
      <c r="B32" s="407"/>
      <c r="C32" s="407"/>
      <c r="D32" s="407"/>
      <c r="E32" s="407"/>
      <c r="F32" s="76">
        <f>SUM(F31:F31)</f>
        <v>5000000</v>
      </c>
    </row>
    <row r="33" spans="1:6" ht="50.1" customHeight="1" x14ac:dyDescent="0.2">
      <c r="A33" s="154">
        <v>2014630000097</v>
      </c>
      <c r="B33" s="155" t="s">
        <v>26</v>
      </c>
      <c r="C33" s="248" t="s">
        <v>265</v>
      </c>
      <c r="D33" s="191">
        <f>SUM(F33)</f>
        <v>5000000</v>
      </c>
      <c r="E33" s="133" t="s">
        <v>12</v>
      </c>
      <c r="F33" s="48">
        <v>5000000</v>
      </c>
    </row>
    <row r="34" spans="1:6" ht="50.1" customHeight="1" x14ac:dyDescent="0.2">
      <c r="A34" s="407" t="s">
        <v>2</v>
      </c>
      <c r="B34" s="407"/>
      <c r="C34" s="407"/>
      <c r="D34" s="407"/>
      <c r="E34" s="407"/>
      <c r="F34" s="76">
        <f>SUM(F33)</f>
        <v>5000000</v>
      </c>
    </row>
    <row r="35" spans="1:6" ht="50.1" customHeight="1" x14ac:dyDescent="0.2">
      <c r="A35" s="408" t="s">
        <v>28</v>
      </c>
      <c r="B35" s="409"/>
      <c r="C35" s="409"/>
      <c r="D35" s="409"/>
      <c r="E35" s="410"/>
      <c r="F35" s="50">
        <f>F6+F8+F10+F12+F14+F16+F18+F20+F22+F24+F26+F28+F30+F32+F34</f>
        <v>685833767.63999999</v>
      </c>
    </row>
    <row r="39" spans="1:6" x14ac:dyDescent="0.2">
      <c r="F39" s="82"/>
    </row>
  </sheetData>
  <mergeCells count="18">
    <mergeCell ref="A35:E35"/>
    <mergeCell ref="A34:E34"/>
    <mergeCell ref="A32:E32"/>
    <mergeCell ref="A30:E30"/>
    <mergeCell ref="A18:E18"/>
    <mergeCell ref="A22:E22"/>
    <mergeCell ref="A24:E24"/>
    <mergeCell ref="A1:F1"/>
    <mergeCell ref="A26:E26"/>
    <mergeCell ref="A20:E20"/>
    <mergeCell ref="A28:E28"/>
    <mergeCell ref="A10:E10"/>
    <mergeCell ref="A16:E16"/>
    <mergeCell ref="A2:F2"/>
    <mergeCell ref="A8:E8"/>
    <mergeCell ref="A6:E6"/>
    <mergeCell ref="A14:E14"/>
    <mergeCell ref="A12:E12"/>
  </mergeCells>
  <pageMargins left="0.7" right="0.7" top="0.75" bottom="0.75" header="0.3" footer="0.3"/>
  <pageSetup orientation="portrait" r:id="rId1"/>
  <ignoredErrors>
    <ignoredError sqref="F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D1" workbookViewId="0">
      <selection activeCell="G3" sqref="G1:J1048576"/>
    </sheetView>
  </sheetViews>
  <sheetFormatPr baseColWidth="10" defaultRowHeight="12.75" x14ac:dyDescent="0.2"/>
  <cols>
    <col min="1" max="1" width="15.7109375" customWidth="1"/>
    <col min="2" max="2" width="37.5703125" style="135" customWidth="1"/>
    <col min="3" max="3" width="37.5703125" style="238" customWidth="1"/>
    <col min="4" max="4" width="37.5703125" style="135" customWidth="1"/>
    <col min="5" max="5" width="32.5703125" style="135" customWidth="1"/>
    <col min="6" max="6" width="17.7109375" style="87" customWidth="1"/>
  </cols>
  <sheetData>
    <row r="1" spans="1:6" ht="16.5" thickBot="1" x14ac:dyDescent="0.3">
      <c r="A1" s="261" t="s">
        <v>267</v>
      </c>
      <c r="B1" s="262"/>
      <c r="C1" s="262"/>
      <c r="D1" s="262"/>
      <c r="E1" s="262"/>
      <c r="F1" s="262"/>
    </row>
    <row r="2" spans="1:6" ht="16.149999999999999" customHeight="1" thickBot="1" x14ac:dyDescent="0.25">
      <c r="A2" s="432" t="s">
        <v>225</v>
      </c>
      <c r="B2" s="433"/>
      <c r="C2" s="433"/>
      <c r="D2" s="433"/>
      <c r="E2" s="433"/>
      <c r="F2" s="433"/>
    </row>
    <row r="3" spans="1:6" x14ac:dyDescent="0.2">
      <c r="A3" s="13"/>
      <c r="B3" s="138"/>
      <c r="C3" s="251"/>
      <c r="D3" s="138"/>
      <c r="E3" s="139"/>
      <c r="F3" s="83"/>
    </row>
    <row r="4" spans="1:6" ht="50.1" customHeight="1" x14ac:dyDescent="0.2">
      <c r="A4" s="215" t="s">
        <v>0</v>
      </c>
      <c r="B4" s="217" t="s">
        <v>1</v>
      </c>
      <c r="C4" s="217" t="s">
        <v>266</v>
      </c>
      <c r="D4" s="217" t="s">
        <v>256</v>
      </c>
      <c r="E4" s="215" t="s">
        <v>74</v>
      </c>
      <c r="F4" s="218" t="s">
        <v>226</v>
      </c>
    </row>
    <row r="5" spans="1:6" ht="50.1" customHeight="1" x14ac:dyDescent="0.2">
      <c r="A5" s="414">
        <v>2014630000098</v>
      </c>
      <c r="B5" s="416" t="s">
        <v>75</v>
      </c>
      <c r="C5" s="429" t="s">
        <v>265</v>
      </c>
      <c r="D5" s="421">
        <f>SUM(F5:F7)</f>
        <v>5000000</v>
      </c>
      <c r="E5" s="8" t="s">
        <v>76</v>
      </c>
      <c r="F5" s="84">
        <v>2000000</v>
      </c>
    </row>
    <row r="6" spans="1:6" ht="50.1" customHeight="1" x14ac:dyDescent="0.2">
      <c r="A6" s="428"/>
      <c r="B6" s="420"/>
      <c r="C6" s="430"/>
      <c r="D6" s="423"/>
      <c r="E6" s="8" t="s">
        <v>32</v>
      </c>
      <c r="F6" s="84">
        <v>2000000</v>
      </c>
    </row>
    <row r="7" spans="1:6" ht="50.1" customHeight="1" x14ac:dyDescent="0.2">
      <c r="A7" s="415"/>
      <c r="B7" s="417"/>
      <c r="C7" s="431"/>
      <c r="D7" s="422"/>
      <c r="E7" s="14" t="s">
        <v>210</v>
      </c>
      <c r="F7" s="84">
        <v>1000000</v>
      </c>
    </row>
    <row r="8" spans="1:6" ht="50.1" customHeight="1" x14ac:dyDescent="0.2">
      <c r="A8" s="412" t="s">
        <v>78</v>
      </c>
      <c r="B8" s="412"/>
      <c r="C8" s="412"/>
      <c r="D8" s="412"/>
      <c r="E8" s="412"/>
      <c r="F8" s="85">
        <f>SUM(F5:F7)</f>
        <v>5000000</v>
      </c>
    </row>
    <row r="9" spans="1:6" ht="50.1" customHeight="1" x14ac:dyDescent="0.2">
      <c r="A9" s="414">
        <v>2014630000099</v>
      </c>
      <c r="B9" s="416" t="s">
        <v>79</v>
      </c>
      <c r="C9" s="429" t="s">
        <v>265</v>
      </c>
      <c r="D9" s="421">
        <f>SUM(F9:F11)</f>
        <v>5000000</v>
      </c>
      <c r="E9" s="14" t="s">
        <v>80</v>
      </c>
      <c r="F9" s="84">
        <v>1800000</v>
      </c>
    </row>
    <row r="10" spans="1:6" ht="50.1" customHeight="1" x14ac:dyDescent="0.2">
      <c r="A10" s="428"/>
      <c r="B10" s="420"/>
      <c r="C10" s="430"/>
      <c r="D10" s="423"/>
      <c r="E10" s="14" t="s">
        <v>81</v>
      </c>
      <c r="F10" s="84">
        <v>200000</v>
      </c>
    </row>
    <row r="11" spans="1:6" ht="50.1" customHeight="1" x14ac:dyDescent="0.2">
      <c r="A11" s="415"/>
      <c r="B11" s="417"/>
      <c r="C11" s="431"/>
      <c r="D11" s="422"/>
      <c r="E11" s="14" t="s">
        <v>76</v>
      </c>
      <c r="F11" s="84">
        <v>3000000</v>
      </c>
    </row>
    <row r="12" spans="1:6" ht="50.1" customHeight="1" x14ac:dyDescent="0.2">
      <c r="A12" s="412" t="s">
        <v>78</v>
      </c>
      <c r="B12" s="412"/>
      <c r="C12" s="412"/>
      <c r="D12" s="412"/>
      <c r="E12" s="412"/>
      <c r="F12" s="85">
        <f>SUM(F9:F11)</f>
        <v>5000000</v>
      </c>
    </row>
    <row r="13" spans="1:6" ht="50.1" customHeight="1" x14ac:dyDescent="0.2">
      <c r="A13" s="15">
        <v>2014630000100</v>
      </c>
      <c r="B13" s="9" t="s">
        <v>82</v>
      </c>
      <c r="C13" s="250" t="s">
        <v>265</v>
      </c>
      <c r="D13" s="193">
        <f>SUM(F13)</f>
        <v>5000000</v>
      </c>
      <c r="E13" s="14" t="s">
        <v>77</v>
      </c>
      <c r="F13" s="48">
        <v>5000000</v>
      </c>
    </row>
    <row r="14" spans="1:6" ht="50.1" customHeight="1" x14ac:dyDescent="0.2">
      <c r="A14" s="412" t="s">
        <v>78</v>
      </c>
      <c r="B14" s="412"/>
      <c r="C14" s="412"/>
      <c r="D14" s="412"/>
      <c r="E14" s="412"/>
      <c r="F14" s="85">
        <f>SUM(F13)</f>
        <v>5000000</v>
      </c>
    </row>
    <row r="15" spans="1:6" ht="50.1" customHeight="1" x14ac:dyDescent="0.2">
      <c r="A15" s="160">
        <v>2014630000101</v>
      </c>
      <c r="B15" s="161" t="s">
        <v>83</v>
      </c>
      <c r="C15" s="252" t="s">
        <v>265</v>
      </c>
      <c r="D15" s="202">
        <f>SUM(F15:F15)</f>
        <v>1926175000</v>
      </c>
      <c r="E15" s="140" t="s">
        <v>32</v>
      </c>
      <c r="F15" s="84">
        <v>1926175000</v>
      </c>
    </row>
    <row r="16" spans="1:6" ht="50.1" customHeight="1" x14ac:dyDescent="0.2">
      <c r="A16" s="412" t="s">
        <v>78</v>
      </c>
      <c r="B16" s="412"/>
      <c r="C16" s="412"/>
      <c r="D16" s="412"/>
      <c r="E16" s="412"/>
      <c r="F16" s="85">
        <f>SUM(F15:F15)</f>
        <v>1926175000</v>
      </c>
    </row>
    <row r="17" spans="1:6" ht="50.1" customHeight="1" x14ac:dyDescent="0.2">
      <c r="A17" s="160">
        <v>2014630000102</v>
      </c>
      <c r="B17" s="159" t="s">
        <v>84</v>
      </c>
      <c r="C17" s="250" t="s">
        <v>265</v>
      </c>
      <c r="D17" s="193">
        <f>SUM(F17)</f>
        <v>5000000</v>
      </c>
      <c r="E17" s="140" t="s">
        <v>76</v>
      </c>
      <c r="F17" s="84">
        <v>5000000</v>
      </c>
    </row>
    <row r="18" spans="1:6" ht="50.1" customHeight="1" x14ac:dyDescent="0.2">
      <c r="A18" s="412" t="s">
        <v>78</v>
      </c>
      <c r="B18" s="412"/>
      <c r="C18" s="412"/>
      <c r="D18" s="412"/>
      <c r="E18" s="412"/>
      <c r="F18" s="85">
        <f>SUM(F17)</f>
        <v>5000000</v>
      </c>
    </row>
    <row r="19" spans="1:6" ht="50.1" customHeight="1" x14ac:dyDescent="0.2">
      <c r="A19" s="434">
        <v>2014630000103</v>
      </c>
      <c r="B19" s="416" t="s">
        <v>85</v>
      </c>
      <c r="C19" s="429" t="s">
        <v>265</v>
      </c>
      <c r="D19" s="421">
        <f>SUM(F19:F20)</f>
        <v>5000000</v>
      </c>
      <c r="E19" s="14" t="s">
        <v>77</v>
      </c>
      <c r="F19" s="84">
        <v>3500000</v>
      </c>
    </row>
    <row r="20" spans="1:6" ht="50.1" customHeight="1" x14ac:dyDescent="0.2">
      <c r="A20" s="434"/>
      <c r="B20" s="420"/>
      <c r="C20" s="431"/>
      <c r="D20" s="422"/>
      <c r="E20" s="140" t="s">
        <v>76</v>
      </c>
      <c r="F20" s="84">
        <v>1500000</v>
      </c>
    </row>
    <row r="21" spans="1:6" ht="50.1" customHeight="1" x14ac:dyDescent="0.2">
      <c r="A21" s="412" t="s">
        <v>78</v>
      </c>
      <c r="B21" s="412"/>
      <c r="C21" s="412"/>
      <c r="D21" s="412"/>
      <c r="E21" s="412"/>
      <c r="F21" s="85">
        <f>SUM(F19:F20)</f>
        <v>5000000</v>
      </c>
    </row>
    <row r="22" spans="1:6" ht="50.1" customHeight="1" x14ac:dyDescent="0.2">
      <c r="A22" s="434">
        <v>2014630000104</v>
      </c>
      <c r="B22" s="435" t="s">
        <v>86</v>
      </c>
      <c r="C22" s="396" t="s">
        <v>265</v>
      </c>
      <c r="D22" s="362">
        <f>SUM(F22:F23)</f>
        <v>5000000</v>
      </c>
      <c r="E22" s="14" t="s">
        <v>87</v>
      </c>
      <c r="F22" s="86">
        <v>2500000</v>
      </c>
    </row>
    <row r="23" spans="1:6" ht="50.1" customHeight="1" x14ac:dyDescent="0.2">
      <c r="A23" s="434"/>
      <c r="B23" s="435"/>
      <c r="C23" s="397"/>
      <c r="D23" s="363"/>
      <c r="E23" s="14" t="s">
        <v>32</v>
      </c>
      <c r="F23" s="86">
        <v>2500000</v>
      </c>
    </row>
    <row r="24" spans="1:6" ht="50.1" customHeight="1" x14ac:dyDescent="0.2">
      <c r="A24" s="412" t="s">
        <v>78</v>
      </c>
      <c r="B24" s="412"/>
      <c r="C24" s="412"/>
      <c r="D24" s="412"/>
      <c r="E24" s="412"/>
      <c r="F24" s="85">
        <f>SUM(F22:F23)</f>
        <v>5000000</v>
      </c>
    </row>
    <row r="25" spans="1:6" ht="50.1" customHeight="1" x14ac:dyDescent="0.2">
      <c r="A25" s="418">
        <v>20146300000107</v>
      </c>
      <c r="B25" s="416" t="s">
        <v>88</v>
      </c>
      <c r="C25" s="429" t="s">
        <v>265</v>
      </c>
      <c r="D25" s="421">
        <f>SUM(F25:F27)</f>
        <v>100000000</v>
      </c>
      <c r="E25" s="14" t="s">
        <v>95</v>
      </c>
      <c r="F25" s="84">
        <v>70000000</v>
      </c>
    </row>
    <row r="26" spans="1:6" ht="50.1" customHeight="1" x14ac:dyDescent="0.2">
      <c r="A26" s="419"/>
      <c r="B26" s="420"/>
      <c r="C26" s="430"/>
      <c r="D26" s="423"/>
      <c r="E26" s="14" t="s">
        <v>89</v>
      </c>
      <c r="F26" s="84">
        <v>20000000</v>
      </c>
    </row>
    <row r="27" spans="1:6" ht="50.1" customHeight="1" x14ac:dyDescent="0.2">
      <c r="A27" s="419"/>
      <c r="B27" s="420"/>
      <c r="C27" s="431"/>
      <c r="D27" s="422"/>
      <c r="E27" s="14" t="s">
        <v>9</v>
      </c>
      <c r="F27" s="84">
        <v>10000000</v>
      </c>
    </row>
    <row r="28" spans="1:6" ht="50.1" customHeight="1" x14ac:dyDescent="0.2">
      <c r="A28" s="412" t="s">
        <v>78</v>
      </c>
      <c r="B28" s="412"/>
      <c r="C28" s="412"/>
      <c r="D28" s="412"/>
      <c r="E28" s="412"/>
      <c r="F28" s="76">
        <f>SUM(F25:F27)</f>
        <v>100000000</v>
      </c>
    </row>
    <row r="29" spans="1:6" ht="50.1" customHeight="1" x14ac:dyDescent="0.2">
      <c r="A29" s="15">
        <v>2014630000108</v>
      </c>
      <c r="B29" s="9" t="s">
        <v>90</v>
      </c>
      <c r="C29" s="253" t="s">
        <v>265</v>
      </c>
      <c r="D29" s="194">
        <f>SUM(F29)</f>
        <v>5000000</v>
      </c>
      <c r="E29" s="140" t="s">
        <v>76</v>
      </c>
      <c r="F29" s="84">
        <v>5000000</v>
      </c>
    </row>
    <row r="30" spans="1:6" ht="50.1" customHeight="1" x14ac:dyDescent="0.2">
      <c r="A30" s="412" t="s">
        <v>78</v>
      </c>
      <c r="B30" s="412"/>
      <c r="C30" s="412"/>
      <c r="D30" s="412"/>
      <c r="E30" s="412"/>
      <c r="F30" s="76">
        <f>SUM(F29)</f>
        <v>5000000</v>
      </c>
    </row>
    <row r="31" spans="1:6" ht="50.1" customHeight="1" x14ac:dyDescent="0.2">
      <c r="A31" s="434">
        <v>2014630000109</v>
      </c>
      <c r="B31" s="435" t="s">
        <v>91</v>
      </c>
      <c r="C31" s="396" t="s">
        <v>265</v>
      </c>
      <c r="D31" s="362">
        <f>SUM(F31:F32)</f>
        <v>5000000</v>
      </c>
      <c r="E31" s="140" t="s">
        <v>14</v>
      </c>
      <c r="F31" s="48">
        <v>4000000</v>
      </c>
    </row>
    <row r="32" spans="1:6" ht="50.1" customHeight="1" x14ac:dyDescent="0.2">
      <c r="A32" s="434"/>
      <c r="B32" s="435"/>
      <c r="C32" s="397"/>
      <c r="D32" s="363"/>
      <c r="E32" s="9" t="s">
        <v>92</v>
      </c>
      <c r="F32" s="48">
        <v>1000000</v>
      </c>
    </row>
    <row r="33" spans="1:6" ht="50.1" customHeight="1" x14ac:dyDescent="0.2">
      <c r="A33" s="412" t="s">
        <v>78</v>
      </c>
      <c r="B33" s="412"/>
      <c r="C33" s="412"/>
      <c r="D33" s="412"/>
      <c r="E33" s="412"/>
      <c r="F33" s="76">
        <f>SUM(F31:F32)</f>
        <v>5000000</v>
      </c>
    </row>
    <row r="34" spans="1:6" ht="50.1" customHeight="1" x14ac:dyDescent="0.2">
      <c r="A34" s="424">
        <v>2014630000110</v>
      </c>
      <c r="B34" s="425" t="s">
        <v>259</v>
      </c>
      <c r="C34" s="436" t="s">
        <v>265</v>
      </c>
      <c r="D34" s="426">
        <f>SUM(F34:F35)</f>
        <v>11715319.5</v>
      </c>
      <c r="E34" s="140" t="s">
        <v>261</v>
      </c>
      <c r="F34" s="48">
        <v>5000000</v>
      </c>
    </row>
    <row r="35" spans="1:6" ht="50.1" customHeight="1" x14ac:dyDescent="0.2">
      <c r="A35" s="424"/>
      <c r="B35" s="425"/>
      <c r="C35" s="437"/>
      <c r="D35" s="427"/>
      <c r="E35" s="9" t="s">
        <v>262</v>
      </c>
      <c r="F35" s="48">
        <v>6715319.5</v>
      </c>
    </row>
    <row r="36" spans="1:6" ht="50.1" customHeight="1" x14ac:dyDescent="0.2">
      <c r="A36" s="412" t="s">
        <v>78</v>
      </c>
      <c r="B36" s="412"/>
      <c r="C36" s="412"/>
      <c r="D36" s="412"/>
      <c r="E36" s="412"/>
      <c r="F36" s="76">
        <f>SUM(F34:F35)</f>
        <v>11715319.5</v>
      </c>
    </row>
    <row r="37" spans="1:6" ht="50.1" customHeight="1" x14ac:dyDescent="0.2">
      <c r="A37" s="15">
        <v>20146300000111</v>
      </c>
      <c r="B37" s="9" t="s">
        <v>93</v>
      </c>
      <c r="C37" s="253" t="s">
        <v>265</v>
      </c>
      <c r="D37" s="194">
        <f>SUM(F37)</f>
        <v>5000000</v>
      </c>
      <c r="E37" s="140" t="s">
        <v>76</v>
      </c>
      <c r="F37" s="84">
        <v>5000000</v>
      </c>
    </row>
    <row r="38" spans="1:6" ht="50.1" customHeight="1" x14ac:dyDescent="0.2">
      <c r="A38" s="412" t="s">
        <v>78</v>
      </c>
      <c r="B38" s="412"/>
      <c r="C38" s="412"/>
      <c r="D38" s="412"/>
      <c r="E38" s="412"/>
      <c r="F38" s="76">
        <f>SUM(F37)</f>
        <v>5000000</v>
      </c>
    </row>
    <row r="39" spans="1:6" ht="50.1" customHeight="1" x14ac:dyDescent="0.2">
      <c r="A39" s="15">
        <v>20146300000112</v>
      </c>
      <c r="B39" s="9" t="s">
        <v>94</v>
      </c>
      <c r="C39" s="253" t="s">
        <v>265</v>
      </c>
      <c r="D39" s="194">
        <f>SUM(F39)</f>
        <v>5000000</v>
      </c>
      <c r="E39" s="9" t="s">
        <v>95</v>
      </c>
      <c r="F39" s="84">
        <v>5000000</v>
      </c>
    </row>
    <row r="40" spans="1:6" ht="50.1" customHeight="1" x14ac:dyDescent="0.2">
      <c r="A40" s="412" t="s">
        <v>78</v>
      </c>
      <c r="B40" s="412"/>
      <c r="C40" s="412"/>
      <c r="D40" s="412"/>
      <c r="E40" s="412"/>
      <c r="F40" s="76">
        <f>SUM(F39)</f>
        <v>5000000</v>
      </c>
    </row>
    <row r="41" spans="1:6" ht="50.1" customHeight="1" x14ac:dyDescent="0.2">
      <c r="A41" s="414">
        <v>2014630000113</v>
      </c>
      <c r="B41" s="416" t="s">
        <v>96</v>
      </c>
      <c r="C41" s="429" t="s">
        <v>265</v>
      </c>
      <c r="D41" s="421">
        <f>SUM(F41:F42)</f>
        <v>5000000</v>
      </c>
      <c r="E41" s="140" t="s">
        <v>76</v>
      </c>
      <c r="F41" s="84">
        <v>2500000</v>
      </c>
    </row>
    <row r="42" spans="1:6" ht="50.1" customHeight="1" x14ac:dyDescent="0.2">
      <c r="A42" s="415"/>
      <c r="B42" s="417"/>
      <c r="C42" s="431"/>
      <c r="D42" s="422"/>
      <c r="E42" s="9" t="s">
        <v>95</v>
      </c>
      <c r="F42" s="84">
        <v>2500000</v>
      </c>
    </row>
    <row r="43" spans="1:6" ht="50.1" customHeight="1" x14ac:dyDescent="0.2">
      <c r="A43" s="412" t="s">
        <v>78</v>
      </c>
      <c r="B43" s="412"/>
      <c r="C43" s="412"/>
      <c r="D43" s="412"/>
      <c r="E43" s="412"/>
      <c r="F43" s="76">
        <f>SUM(F41:F42)</f>
        <v>5000000</v>
      </c>
    </row>
    <row r="44" spans="1:6" ht="50.1" customHeight="1" x14ac:dyDescent="0.2">
      <c r="A44" s="418">
        <v>2014630000114</v>
      </c>
      <c r="B44" s="416" t="s">
        <v>97</v>
      </c>
      <c r="C44" s="429" t="s">
        <v>265</v>
      </c>
      <c r="D44" s="421">
        <f>SUM(F44:F46)</f>
        <v>5000000</v>
      </c>
      <c r="E44" s="9" t="s">
        <v>98</v>
      </c>
      <c r="F44" s="84">
        <v>2000000</v>
      </c>
    </row>
    <row r="45" spans="1:6" ht="50.1" customHeight="1" x14ac:dyDescent="0.2">
      <c r="A45" s="419"/>
      <c r="B45" s="420"/>
      <c r="C45" s="430"/>
      <c r="D45" s="423"/>
      <c r="E45" s="9" t="s">
        <v>5</v>
      </c>
      <c r="F45" s="84">
        <v>1000000</v>
      </c>
    </row>
    <row r="46" spans="1:6" ht="50.1" customHeight="1" x14ac:dyDescent="0.2">
      <c r="A46" s="419"/>
      <c r="B46" s="420"/>
      <c r="C46" s="431"/>
      <c r="D46" s="422"/>
      <c r="E46" s="9" t="s">
        <v>29</v>
      </c>
      <c r="F46" s="84">
        <v>2000000</v>
      </c>
    </row>
    <row r="47" spans="1:6" ht="50.1" customHeight="1" x14ac:dyDescent="0.2">
      <c r="A47" s="412" t="s">
        <v>78</v>
      </c>
      <c r="B47" s="412"/>
      <c r="C47" s="412"/>
      <c r="D47" s="412"/>
      <c r="E47" s="412"/>
      <c r="F47" s="76">
        <f>SUM(F44:F46)</f>
        <v>5000000</v>
      </c>
    </row>
    <row r="48" spans="1:6" ht="50.1" customHeight="1" x14ac:dyDescent="0.2">
      <c r="A48" s="413" t="s">
        <v>99</v>
      </c>
      <c r="B48" s="413"/>
      <c r="C48" s="413"/>
      <c r="D48" s="413"/>
      <c r="E48" s="413"/>
      <c r="F48" s="79">
        <f>F8+F12+F14+F16+F18+F21+F24+F28+F30+F33+F38+F40+F43+F47+F36</f>
        <v>2097890319.5</v>
      </c>
    </row>
  </sheetData>
  <mergeCells count="54">
    <mergeCell ref="C41:C42"/>
    <mergeCell ref="C44:C46"/>
    <mergeCell ref="A28:E28"/>
    <mergeCell ref="A30:E30"/>
    <mergeCell ref="A31:A32"/>
    <mergeCell ref="B31:B32"/>
    <mergeCell ref="D31:D32"/>
    <mergeCell ref="A2:F2"/>
    <mergeCell ref="A24:E24"/>
    <mergeCell ref="A12:E12"/>
    <mergeCell ref="A14:E14"/>
    <mergeCell ref="A16:E16"/>
    <mergeCell ref="A18:E18"/>
    <mergeCell ref="A19:A20"/>
    <mergeCell ref="B19:B20"/>
    <mergeCell ref="A21:E21"/>
    <mergeCell ref="A22:A23"/>
    <mergeCell ref="B22:B23"/>
    <mergeCell ref="A5:A7"/>
    <mergeCell ref="B5:B7"/>
    <mergeCell ref="A8:E8"/>
    <mergeCell ref="D5:D7"/>
    <mergeCell ref="C5:C7"/>
    <mergeCell ref="A36:E36"/>
    <mergeCell ref="A9:A11"/>
    <mergeCell ref="B9:B11"/>
    <mergeCell ref="A25:A27"/>
    <mergeCell ref="B25:B27"/>
    <mergeCell ref="D9:D11"/>
    <mergeCell ref="D19:D20"/>
    <mergeCell ref="D22:D23"/>
    <mergeCell ref="D25:D27"/>
    <mergeCell ref="C9:C11"/>
    <mergeCell ref="C19:C20"/>
    <mergeCell ref="C22:C23"/>
    <mergeCell ref="C25:C27"/>
    <mergeCell ref="C31:C32"/>
    <mergeCell ref="C34:C35"/>
    <mergeCell ref="A1:F1"/>
    <mergeCell ref="A47:E47"/>
    <mergeCell ref="A48:E48"/>
    <mergeCell ref="A33:E33"/>
    <mergeCell ref="A38:E38"/>
    <mergeCell ref="A40:E40"/>
    <mergeCell ref="A41:A42"/>
    <mergeCell ref="B41:B42"/>
    <mergeCell ref="A43:E43"/>
    <mergeCell ref="A44:A46"/>
    <mergeCell ref="B44:B46"/>
    <mergeCell ref="D41:D42"/>
    <mergeCell ref="D44:D46"/>
    <mergeCell ref="A34:A35"/>
    <mergeCell ref="B34:B35"/>
    <mergeCell ref="D34:D3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D1" workbookViewId="0">
      <selection activeCell="G3" sqref="G1:J1048576"/>
    </sheetView>
  </sheetViews>
  <sheetFormatPr baseColWidth="10" defaultRowHeight="12.75" x14ac:dyDescent="0.2"/>
  <cols>
    <col min="1" max="1" width="15.85546875" customWidth="1"/>
    <col min="2" max="2" width="37.7109375" style="135" customWidth="1"/>
    <col min="3" max="3" width="37.7109375" style="241" customWidth="1"/>
    <col min="4" max="4" width="37.7109375" style="195" customWidth="1"/>
    <col min="5" max="5" width="35.140625" style="135" customWidth="1"/>
    <col min="6" max="6" width="18.7109375" style="73" customWidth="1"/>
  </cols>
  <sheetData>
    <row r="1" spans="1:6" ht="16.5" thickBot="1" x14ac:dyDescent="0.3">
      <c r="A1" s="261" t="s">
        <v>267</v>
      </c>
      <c r="B1" s="262"/>
      <c r="C1" s="262"/>
      <c r="D1" s="262"/>
      <c r="E1" s="262"/>
      <c r="F1" s="262"/>
    </row>
    <row r="2" spans="1:6" ht="16.149999999999999" customHeight="1" thickBot="1" x14ac:dyDescent="0.3">
      <c r="A2" s="261" t="s">
        <v>227</v>
      </c>
      <c r="B2" s="262"/>
      <c r="C2" s="262"/>
      <c r="D2" s="262"/>
      <c r="E2" s="262"/>
      <c r="F2" s="262"/>
    </row>
    <row r="3" spans="1:6" x14ac:dyDescent="0.2">
      <c r="E3" s="141"/>
      <c r="F3" s="204"/>
    </row>
    <row r="4" spans="1:6" ht="50.1" customHeight="1" x14ac:dyDescent="0.2">
      <c r="A4" s="213" t="s">
        <v>0</v>
      </c>
      <c r="B4" s="212" t="s">
        <v>1</v>
      </c>
      <c r="C4" s="212" t="s">
        <v>266</v>
      </c>
      <c r="D4" s="216" t="s">
        <v>256</v>
      </c>
      <c r="E4" s="213" t="s">
        <v>74</v>
      </c>
      <c r="F4" s="219" t="s">
        <v>48</v>
      </c>
    </row>
    <row r="5" spans="1:6" ht="50.1" customHeight="1" x14ac:dyDescent="0.2">
      <c r="A5" s="438">
        <v>2014630000115</v>
      </c>
      <c r="B5" s="441" t="s">
        <v>69</v>
      </c>
      <c r="C5" s="451" t="s">
        <v>265</v>
      </c>
      <c r="D5" s="446">
        <f>SUM(F5:F7)</f>
        <v>200000000</v>
      </c>
      <c r="E5" s="142" t="s">
        <v>70</v>
      </c>
      <c r="F5" s="88">
        <v>83000000</v>
      </c>
    </row>
    <row r="6" spans="1:6" ht="50.1" customHeight="1" x14ac:dyDescent="0.2">
      <c r="A6" s="439"/>
      <c r="B6" s="442"/>
      <c r="C6" s="452"/>
      <c r="D6" s="447"/>
      <c r="E6" s="142" t="s">
        <v>71</v>
      </c>
      <c r="F6" s="88">
        <v>63000000</v>
      </c>
    </row>
    <row r="7" spans="1:6" ht="50.1" customHeight="1" x14ac:dyDescent="0.2">
      <c r="A7" s="440"/>
      <c r="B7" s="443"/>
      <c r="C7" s="453"/>
      <c r="D7" s="448"/>
      <c r="E7" s="143" t="s">
        <v>72</v>
      </c>
      <c r="F7" s="88">
        <v>54000000</v>
      </c>
    </row>
    <row r="8" spans="1:6" ht="50.1" customHeight="1" x14ac:dyDescent="0.2">
      <c r="A8" s="411" t="s">
        <v>2</v>
      </c>
      <c r="B8" s="411"/>
      <c r="C8" s="411"/>
      <c r="D8" s="411"/>
      <c r="E8" s="411"/>
      <c r="F8" s="89">
        <f>SUM(F5:F7)</f>
        <v>200000000</v>
      </c>
    </row>
    <row r="9" spans="1:6" ht="50.1" customHeight="1" x14ac:dyDescent="0.2">
      <c r="A9" s="438">
        <v>2014630000116</v>
      </c>
      <c r="B9" s="444" t="s">
        <v>73</v>
      </c>
      <c r="C9" s="454" t="s">
        <v>265</v>
      </c>
      <c r="D9" s="449">
        <f>SUM(F9:F10)</f>
        <v>200000000</v>
      </c>
      <c r="E9" s="143" t="s">
        <v>32</v>
      </c>
      <c r="F9" s="90">
        <v>100000000</v>
      </c>
    </row>
    <row r="10" spans="1:6" ht="50.1" customHeight="1" x14ac:dyDescent="0.2">
      <c r="A10" s="439"/>
      <c r="B10" s="445"/>
      <c r="C10" s="455"/>
      <c r="D10" s="450"/>
      <c r="E10" s="142" t="s">
        <v>71</v>
      </c>
      <c r="F10" s="90">
        <v>100000000</v>
      </c>
    </row>
    <row r="11" spans="1:6" ht="50.1" customHeight="1" x14ac:dyDescent="0.2">
      <c r="A11" s="411" t="s">
        <v>2</v>
      </c>
      <c r="B11" s="411"/>
      <c r="C11" s="411"/>
      <c r="D11" s="411"/>
      <c r="E11" s="411"/>
      <c r="F11" s="180">
        <f>SUM(F9:F10)</f>
        <v>200000000</v>
      </c>
    </row>
    <row r="12" spans="1:6" ht="50.1" customHeight="1" x14ac:dyDescent="0.2">
      <c r="A12" s="408" t="s">
        <v>28</v>
      </c>
      <c r="B12" s="409"/>
      <c r="C12" s="409"/>
      <c r="D12" s="409"/>
      <c r="E12" s="410"/>
      <c r="F12" s="205">
        <f>F8+F11</f>
        <v>400000000</v>
      </c>
    </row>
  </sheetData>
  <mergeCells count="13">
    <mergeCell ref="A1:F1"/>
    <mergeCell ref="A2:F2"/>
    <mergeCell ref="A11:E11"/>
    <mergeCell ref="A12:E12"/>
    <mergeCell ref="A5:A7"/>
    <mergeCell ref="B5:B7"/>
    <mergeCell ref="A8:E8"/>
    <mergeCell ref="A9:A10"/>
    <mergeCell ref="B9:B10"/>
    <mergeCell ref="D5:D7"/>
    <mergeCell ref="D9:D10"/>
    <mergeCell ref="C5:C7"/>
    <mergeCell ref="C9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EDUCACION</vt:lpstr>
      <vt:lpstr>CULTURA</vt:lpstr>
      <vt:lpstr>INTERIOR</vt:lpstr>
      <vt:lpstr>FAMILIA </vt:lpstr>
      <vt:lpstr>PLANEACION</vt:lpstr>
      <vt:lpstr>INFRAESTRUCTURA</vt:lpstr>
      <vt:lpstr>AGRICULTURA</vt:lpstr>
      <vt:lpstr>TURISMO</vt:lpstr>
      <vt:lpstr>PRIVADA</vt:lpstr>
      <vt:lpstr>ADMINISTRATIVA</vt:lpstr>
      <vt:lpstr>HACIENDA</vt:lpstr>
      <vt:lpstr>JURIDICA</vt:lpstr>
      <vt:lpstr>REPRES. JUDICIAL</vt:lpstr>
      <vt:lpstr>SALUD</vt:lpstr>
      <vt:lpstr>PROMOTORA</vt:lpstr>
      <vt:lpstr>INDEPORTES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cuatro</dc:creator>
  <cp:lastModifiedBy>NataliaGG</cp:lastModifiedBy>
  <cp:lastPrinted>2013-09-17T15:38:38Z</cp:lastPrinted>
  <dcterms:created xsi:type="dcterms:W3CDTF">2010-01-19T15:29:41Z</dcterms:created>
  <dcterms:modified xsi:type="dcterms:W3CDTF">2016-01-30T12:14:08Z</dcterms:modified>
</cp:coreProperties>
</file>