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E:\CARGAR DOCUMENTOS\FAMILIA\DISCAPACIDAD\2022\"/>
    </mc:Choice>
  </mc:AlternateContent>
  <xr:revisionPtr revIDLastSave="0" documentId="13_ncr:1_{7010755F-7E54-44A6-ABE3-87C5E49361D1}" xr6:coauthVersionLast="47" xr6:coauthVersionMax="47" xr10:uidLastSave="{00000000-0000-0000-0000-000000000000}"/>
  <bookViews>
    <workbookView xWindow="20370" yWindow="-120" windowWidth="20730" windowHeight="11160" xr2:uid="{00000000-000D-0000-FFFF-FFFF00000000}"/>
  </bookViews>
  <sheets>
    <sheet name="PLAN DECENAL PC DISCAPACIDAD" sheetId="1" r:id="rId1"/>
    <sheet name="SEMF 2016-2017-2018" sheetId="2" r:id="rId2"/>
  </sheets>
  <externalReferences>
    <externalReference r:id="rId3"/>
  </externalReferences>
  <definedNames>
    <definedName name="_xlnm._FilterDatabase" localSheetId="0" hidden="1">'PLAN DECENAL PC DISCAPACIDAD'!$L$2:$L$170</definedName>
    <definedName name="_xlnm.Print_Titles" localSheetId="0">'PLAN DECENAL PC DISCAPACIDAD'!$2:$4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12" i="2" l="1"/>
  <c r="AS12" i="2"/>
  <c r="AR12" i="2"/>
  <c r="AQ12" i="2"/>
  <c r="AP12" i="2"/>
  <c r="AU11" i="2"/>
  <c r="AU10" i="2"/>
  <c r="AU9" i="2"/>
  <c r="AU8" i="2"/>
  <c r="AU7" i="2"/>
  <c r="AU12" i="2" l="1"/>
  <c r="AN12" i="2" l="1"/>
  <c r="AM12" i="2"/>
  <c r="AL12" i="2"/>
  <c r="AK12" i="2"/>
  <c r="AJ12" i="2"/>
  <c r="AO11" i="2"/>
  <c r="AO10" i="2"/>
  <c r="AO9" i="2"/>
  <c r="AO8" i="2"/>
  <c r="AO7" i="2"/>
  <c r="AO12" i="2" l="1"/>
  <c r="AH12" i="2"/>
  <c r="AG12" i="2"/>
  <c r="AF12" i="2"/>
  <c r="AE12" i="2"/>
  <c r="AD12" i="2"/>
  <c r="AI11" i="2"/>
  <c r="AI10" i="2"/>
  <c r="AI9" i="2"/>
  <c r="AI8" i="2"/>
  <c r="AI7" i="2"/>
  <c r="AI12" i="2" l="1"/>
  <c r="AB12" i="2"/>
  <c r="AA12" i="2"/>
  <c r="Z12" i="2"/>
  <c r="Y12" i="2"/>
  <c r="X12" i="2"/>
  <c r="AC11" i="2"/>
  <c r="AC10" i="2"/>
  <c r="AC9" i="2"/>
  <c r="AC8" i="2"/>
  <c r="AC7" i="2"/>
  <c r="AC12" i="2" l="1"/>
  <c r="AH137" i="1"/>
  <c r="S95" i="1" l="1"/>
  <c r="S93" i="1"/>
  <c r="S81" i="1"/>
  <c r="S79" i="1"/>
  <c r="S78" i="1"/>
  <c r="S77" i="1"/>
  <c r="S76" i="1"/>
  <c r="S38" i="1"/>
  <c r="S37" i="1"/>
  <c r="S36" i="1"/>
  <c r="S29" i="1"/>
  <c r="S23" i="1"/>
  <c r="S18" i="1"/>
  <c r="S17" i="1"/>
  <c r="L163" i="1"/>
  <c r="L162" i="1"/>
  <c r="L161" i="1"/>
  <c r="L160" i="1"/>
  <c r="L159" i="1"/>
  <c r="L158" i="1"/>
  <c r="L157" i="1"/>
  <c r="L156" i="1"/>
  <c r="L153" i="1"/>
  <c r="L152" i="1"/>
  <c r="L149" i="1"/>
  <c r="L148" i="1"/>
  <c r="L147" i="1"/>
  <c r="L146" i="1"/>
  <c r="L144" i="1"/>
  <c r="L143" i="1"/>
  <c r="L142" i="1"/>
  <c r="L141" i="1"/>
  <c r="L139" i="1"/>
  <c r="L138" i="1"/>
  <c r="L137" i="1"/>
  <c r="L136" i="1"/>
  <c r="L135" i="1"/>
  <c r="L134" i="1"/>
  <c r="L132" i="1"/>
  <c r="L130" i="1"/>
  <c r="L129" i="1"/>
  <c r="L127" i="1"/>
  <c r="L124" i="1"/>
  <c r="L122" i="1"/>
  <c r="L121" i="1"/>
  <c r="L118" i="1"/>
  <c r="L117" i="1"/>
  <c r="L115" i="1"/>
  <c r="L114" i="1"/>
  <c r="L113" i="1"/>
  <c r="L112" i="1"/>
  <c r="L110" i="1"/>
  <c r="L109" i="1"/>
  <c r="L108" i="1"/>
  <c r="L107" i="1"/>
  <c r="L105" i="1"/>
  <c r="L102" i="1"/>
  <c r="L101" i="1"/>
  <c r="L100" i="1"/>
  <c r="L99" i="1"/>
  <c r="L98" i="1"/>
  <c r="L97" i="1"/>
  <c r="L95" i="1"/>
  <c r="L93" i="1"/>
  <c r="L90" i="1"/>
  <c r="L89" i="1"/>
  <c r="L87" i="1"/>
  <c r="L86" i="1"/>
  <c r="L82" i="1"/>
  <c r="L81" i="1"/>
  <c r="L79" i="1"/>
  <c r="L78" i="1"/>
  <c r="L76" i="1"/>
  <c r="L75" i="1"/>
  <c r="L72" i="1"/>
  <c r="L70" i="1"/>
  <c r="L69" i="1"/>
  <c r="L64" i="1"/>
  <c r="L63" i="1"/>
  <c r="L62" i="1"/>
  <c r="L60" i="1"/>
  <c r="L59" i="1"/>
  <c r="L56" i="1"/>
  <c r="L55" i="1"/>
  <c r="L53" i="1"/>
  <c r="L48" i="1"/>
  <c r="L47" i="1"/>
  <c r="L46" i="1"/>
  <c r="L45" i="1"/>
  <c r="L44" i="1"/>
  <c r="L7" i="1"/>
  <c r="L38" i="1"/>
  <c r="L35" i="1"/>
  <c r="AM65" i="1" l="1"/>
  <c r="V12" i="2" l="1"/>
  <c r="U12" i="2"/>
  <c r="T12" i="2"/>
  <c r="S12" i="2"/>
  <c r="R12" i="2"/>
  <c r="W12" i="2"/>
  <c r="O156" i="1"/>
  <c r="O134" i="1"/>
  <c r="O129" i="1"/>
  <c r="O119" i="1"/>
  <c r="O103" i="1"/>
  <c r="O91" i="1"/>
  <c r="O70" i="1"/>
  <c r="O54" i="1"/>
  <c r="O46" i="1"/>
  <c r="O44" i="1"/>
  <c r="L41" i="1"/>
  <c r="L40" i="1"/>
  <c r="O39" i="1"/>
  <c r="L36" i="1"/>
  <c r="O35" i="1"/>
  <c r="O33" i="1"/>
  <c r="L33" i="1"/>
  <c r="L32" i="1"/>
  <c r="L30" i="1"/>
  <c r="O29" i="1"/>
  <c r="L29" i="1"/>
  <c r="L28" i="1"/>
  <c r="L27" i="1"/>
  <c r="L25" i="1"/>
  <c r="L24" i="1"/>
  <c r="O23" i="1"/>
  <c r="L23" i="1"/>
  <c r="L22" i="1"/>
  <c r="L21" i="1"/>
  <c r="L20" i="1"/>
  <c r="L18" i="1"/>
  <c r="L17" i="1"/>
  <c r="O12" i="1"/>
  <c r="L11" i="1"/>
  <c r="L10" i="1"/>
  <c r="L9" i="1"/>
  <c r="L8" i="1"/>
  <c r="S7" i="1"/>
  <c r="S8" i="1"/>
  <c r="S9" i="1"/>
  <c r="S10" i="1"/>
  <c r="S12" i="1"/>
  <c r="S14" i="1"/>
  <c r="S20" i="1"/>
  <c r="S21" i="1"/>
  <c r="S22" i="1"/>
  <c r="S25" i="1"/>
  <c r="S31" i="1"/>
  <c r="S32" i="1"/>
  <c r="S33" i="1"/>
  <c r="S35" i="1"/>
  <c r="S40" i="1"/>
  <c r="S41" i="1"/>
  <c r="S43" i="1"/>
  <c r="S45" i="1"/>
  <c r="S46" i="1"/>
  <c r="S48" i="1"/>
  <c r="S55" i="1"/>
  <c r="S59" i="1"/>
  <c r="S62" i="1"/>
  <c r="S64" i="1"/>
  <c r="S67" i="1"/>
  <c r="S86" i="1"/>
  <c r="S87" i="1"/>
  <c r="S90" i="1"/>
  <c r="S99" i="1"/>
  <c r="S100" i="1"/>
  <c r="S102" i="1"/>
  <c r="S105" i="1"/>
  <c r="S107" i="1"/>
  <c r="S108" i="1"/>
  <c r="S109" i="1"/>
  <c r="S113" i="1"/>
  <c r="S114" i="1"/>
  <c r="S115" i="1"/>
  <c r="S117" i="1"/>
  <c r="S118" i="1"/>
  <c r="S121" i="1"/>
  <c r="S122" i="1"/>
  <c r="S124" i="1"/>
  <c r="S126" i="1"/>
  <c r="S129" i="1"/>
  <c r="S130" i="1"/>
  <c r="S131" i="1"/>
  <c r="S132" i="1"/>
  <c r="S134" i="1"/>
  <c r="S136" i="1"/>
  <c r="S137" i="1"/>
  <c r="S138" i="1"/>
  <c r="S142" i="1"/>
  <c r="S143" i="1"/>
  <c r="S144" i="1"/>
  <c r="S146" i="1"/>
  <c r="S147" i="1"/>
  <c r="S149" i="1"/>
  <c r="S152" i="1"/>
  <c r="S156" i="1"/>
  <c r="S157" i="1"/>
  <c r="S158" i="1"/>
  <c r="S159" i="1"/>
  <c r="S161" i="1"/>
  <c r="K7" i="2"/>
  <c r="Q7" i="2"/>
  <c r="K8" i="2"/>
  <c r="Q8" i="2"/>
  <c r="K9" i="2"/>
  <c r="Q9" i="2"/>
  <c r="K10" i="2"/>
  <c r="Q10" i="2"/>
  <c r="K11" i="2"/>
  <c r="Q11" i="2"/>
  <c r="F12" i="2"/>
  <c r="G12" i="2"/>
  <c r="I12" i="2"/>
  <c r="J12" i="2"/>
  <c r="L12" i="2"/>
  <c r="M12" i="2"/>
  <c r="N12" i="2"/>
  <c r="O12" i="2"/>
  <c r="P12" i="2"/>
  <c r="K12" i="2" l="1"/>
  <c r="Q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USUARIO WINDOWS</author>
  </authors>
  <commentList>
    <comment ref="K7" authorId="0" shapeId="0" xr:uid="{00000000-0006-0000-0000-000001000000}">
      <text>
        <r>
          <rPr>
            <b/>
            <sz val="9"/>
            <color indexed="81"/>
            <rFont val="Tahoma"/>
            <family val="2"/>
          </rPr>
          <t xml:space="preserve">CALIFIQUE DE 1 A 10 </t>
        </r>
      </text>
    </comment>
    <comment ref="K8" authorId="0" shapeId="0" xr:uid="{00000000-0006-0000-0000-000002000000}">
      <text>
        <r>
          <rPr>
            <b/>
            <sz val="9"/>
            <color indexed="81"/>
            <rFont val="Tahoma"/>
            <family val="2"/>
          </rPr>
          <t xml:space="preserve">CALIFIQUE DE 1 A 33,33
</t>
        </r>
      </text>
    </comment>
    <comment ref="L8" authorId="0" shapeId="0" xr:uid="{00000000-0006-0000-0000-000003000000}">
      <text>
        <r>
          <rPr>
            <b/>
            <sz val="9"/>
            <color indexed="81"/>
            <rFont val="Tahoma"/>
            <family val="2"/>
          </rPr>
          <t xml:space="preserve">CALIFIQUE DE 1 A 33,33
</t>
        </r>
      </text>
    </comment>
    <comment ref="K12" authorId="0" shapeId="0" xr:uid="{00000000-0006-0000-0000-000004000000}">
      <text>
        <r>
          <rPr>
            <b/>
            <sz val="9"/>
            <color indexed="81"/>
            <rFont val="Tahoma"/>
            <family val="2"/>
          </rPr>
          <t xml:space="preserve">CALIFIQUE DE 1 A 15 </t>
        </r>
      </text>
    </comment>
    <comment ref="L12" authorId="0" shapeId="0" xr:uid="{00000000-0006-0000-0000-000005000000}">
      <text>
        <r>
          <rPr>
            <b/>
            <sz val="9"/>
            <color indexed="81"/>
            <rFont val="Tahoma"/>
            <family val="2"/>
          </rPr>
          <t xml:space="preserve">CALIFIQUE DE 1 A 15 </t>
        </r>
      </text>
    </comment>
    <comment ref="K24" authorId="0" shapeId="0" xr:uid="{00000000-0006-0000-0000-000006000000}">
      <text>
        <r>
          <rPr>
            <b/>
            <sz val="9"/>
            <color indexed="81"/>
            <rFont val="Tahoma"/>
            <family val="2"/>
          </rPr>
          <t>CALIFIQUE DE 0 A 1  EL AVANCE PUEDE UTILIZAR DECIMALES</t>
        </r>
      </text>
    </comment>
    <comment ref="L24" authorId="0" shapeId="0" xr:uid="{00000000-0006-0000-0000-000007000000}">
      <text>
        <r>
          <rPr>
            <b/>
            <sz val="9"/>
            <color indexed="81"/>
            <rFont val="Tahoma"/>
            <family val="2"/>
          </rPr>
          <t>CALIFIQUE DE 0 A 1  EL AVANCE PUEDE UTILIZAR DECIMALES</t>
        </r>
      </text>
    </comment>
    <comment ref="J28" authorId="0" shapeId="0" xr:uid="{00000000-0006-0000-0000-000008000000}">
      <text>
        <r>
          <rPr>
            <b/>
            <sz val="9"/>
            <color indexed="81"/>
            <rFont val="Tahoma"/>
            <family val="2"/>
          </rPr>
          <t>CALIFIQUE ENTRE 1 Y 80</t>
        </r>
      </text>
    </comment>
    <comment ref="F29" authorId="1" shapeId="0" xr:uid="{00000000-0006-0000-0000-000009000000}">
      <text>
        <r>
          <rPr>
            <b/>
            <sz val="9"/>
            <color indexed="81"/>
            <rFont val="Tahoma"/>
            <family val="2"/>
          </rPr>
          <t>cambiar a 80% plan indicativo</t>
        </r>
      </text>
    </comment>
    <comment ref="K45" authorId="0" shapeId="0" xr:uid="{00000000-0006-0000-0000-00000A000000}">
      <text>
        <r>
          <rPr>
            <b/>
            <sz val="9"/>
            <color indexed="81"/>
            <rFont val="Tahoma"/>
            <family val="2"/>
          </rPr>
          <t>CALIFIQUE DE 0 A 1  EL AVANCE PUEDE UTILIZAR DECIMALES</t>
        </r>
      </text>
    </comment>
    <comment ref="K46" authorId="0" shapeId="0" xr:uid="{00000000-0006-0000-0000-00000B000000}">
      <text>
        <r>
          <rPr>
            <b/>
            <sz val="9"/>
            <color indexed="81"/>
            <rFont val="Tahoma"/>
            <family val="2"/>
          </rPr>
          <t>CALIFIQUE DE 0 A 1  EL AVANCE PUEDE UTILIZAR DECIMALES</t>
        </r>
      </text>
    </comment>
    <comment ref="L46" authorId="0" shapeId="0" xr:uid="{00000000-0006-0000-0000-00000C000000}">
      <text>
        <r>
          <rPr>
            <b/>
            <sz val="9"/>
            <color indexed="81"/>
            <rFont val="Tahoma"/>
            <family val="2"/>
          </rPr>
          <t>CALIFIQUE DE 0 A 1  EL AVANCE PUEDE UTILIZAR DECIMALES</t>
        </r>
      </text>
    </comment>
    <comment ref="K47" authorId="0" shapeId="0" xr:uid="{00000000-0006-0000-0000-00000D000000}">
      <text>
        <r>
          <rPr>
            <b/>
            <sz val="9"/>
            <color indexed="81"/>
            <rFont val="Tahoma"/>
            <family val="2"/>
          </rPr>
          <t>CALIFIQUE DE 0 A 1  EL AVANCE PUEDE UTILIZAR DECIMALES</t>
        </r>
      </text>
    </comment>
    <comment ref="L47" authorId="0" shapeId="0" xr:uid="{00000000-0006-0000-0000-00000E000000}">
      <text>
        <r>
          <rPr>
            <b/>
            <sz val="9"/>
            <color indexed="81"/>
            <rFont val="Tahoma"/>
            <family val="2"/>
          </rPr>
          <t>CALIFIQUE DE 0 A 1  EL AVANCE PUEDE UTILIZAR DECIMALES</t>
        </r>
      </text>
    </comment>
  </commentList>
</comments>
</file>

<file path=xl/sharedStrings.xml><?xml version="1.0" encoding="utf-8"?>
<sst xmlns="http://schemas.openxmlformats.org/spreadsheetml/2006/main" count="2372" uniqueCount="1826">
  <si>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</si>
  <si>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</si>
  <si>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</si>
  <si>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</si>
  <si>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</si>
  <si>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</si>
  <si>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</si>
  <si>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</si>
  <si>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</si>
  <si>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</si>
  <si>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</si>
  <si>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</si>
  <si>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</si>
  <si>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</si>
  <si>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</si>
  <si>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</si>
  <si>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Numero de Sitios Virtuales públicos operando</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</si>
  <si>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</si>
  <si>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</si>
  <si>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</si>
  <si>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</si>
  <si>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</si>
  <si>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</si>
  <si>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</si>
  <si>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</si>
  <si>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</si>
  <si>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</si>
  <si>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</si>
  <si>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</si>
  <si>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</si>
  <si>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</si>
  <si>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</si>
  <si>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</si>
  <si>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</si>
  <si>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</si>
  <si>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</si>
  <si>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</si>
  <si>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</si>
  <si>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</si>
  <si>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</si>
  <si>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</si>
  <si>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</si>
  <si>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</si>
  <si>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</si>
  <si>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</si>
  <si>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</si>
  <si>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</si>
  <si>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</si>
  <si>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</si>
  <si>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</si>
  <si>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</si>
  <si>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</si>
  <si>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</si>
  <si>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</si>
  <si>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</si>
  <si>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Numero de Campañas para la disminución de la Homofobia y la descriminación por enfoque étnico y condición especil.</t>
  </si>
  <si>
    <t>Campañas para disminuir la homofobia y la discriminación por sexo, género o condición</t>
  </si>
  <si>
    <t>Numero de Campañas en contra de la homfobia y la discriminación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</si>
  <si>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</si>
  <si>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</si>
  <si>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</si>
  <si>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</si>
  <si>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</si>
  <si>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</si>
  <si>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</si>
  <si>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</si>
  <si>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</si>
  <si>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</si>
  <si>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</si>
  <si>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</si>
  <si>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</si>
  <si>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</si>
  <si>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</si>
  <si>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</si>
  <si>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</si>
  <si>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</si>
  <si>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</si>
  <si>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</si>
  <si>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</si>
  <si>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</si>
  <si>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</si>
  <si>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</si>
  <si>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</si>
  <si>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</si>
  <si>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</si>
  <si>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</si>
  <si>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</si>
  <si>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</si>
  <si>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</si>
  <si>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Numero de Espacios y Escenarios Culturales adecuados con criterios de accesibilidad en el Departamento del Quindío.</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</si>
  <si>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</si>
  <si>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</si>
  <si>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</si>
  <si>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</si>
  <si>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</si>
  <si>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</si>
  <si>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</si>
  <si>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</si>
  <si>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</si>
  <si>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</si>
  <si>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</si>
  <si>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</si>
  <si>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</si>
  <si>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</si>
  <si>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</si>
  <si>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</si>
  <si>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</si>
  <si>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</si>
  <si>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</si>
  <si>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</si>
  <si>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</si>
  <si>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</si>
  <si>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</si>
  <si>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</si>
  <si>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</si>
  <si>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</si>
  <si>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Numero de Gestores formados y vinculados a procesos culturales en los 12 municipios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</si>
  <si>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</si>
  <si>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</si>
  <si>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</si>
  <si>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</si>
  <si>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</si>
  <si>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</si>
  <si>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</si>
  <si>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</si>
  <si>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</si>
  <si>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Numero de Escenarios Deportivos y Recreativos adecuados con criterios de accesibilidad en el Departamento del Quindío</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</si>
  <si>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</si>
  <si>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</si>
  <si>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</si>
  <si>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</si>
  <si>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</si>
  <si>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</si>
  <si>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</si>
  <si>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</si>
  <si>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</si>
  <si>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</si>
  <si>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</si>
  <si>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</si>
  <si>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</si>
  <si>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</si>
  <si>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</si>
  <si>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</si>
  <si>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</si>
  <si>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</si>
  <si>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</si>
  <si>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</si>
  <si>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</si>
  <si>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</si>
  <si>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</si>
  <si>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</si>
  <si>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</si>
  <si>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</si>
  <si>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</si>
  <si>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</si>
  <si>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</si>
  <si>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</si>
  <si>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</si>
  <si>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</si>
  <si>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</si>
  <si>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</si>
  <si>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</si>
  <si>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</si>
  <si>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</si>
  <si>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</si>
  <si>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</si>
  <si>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</si>
  <si>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</si>
  <si>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</si>
  <si>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</si>
  <si>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</si>
  <si>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Numero de Campañas ejecutadas en Trabajo Decente y Digno</t>
  </si>
  <si>
    <t>Trabajo digno y decente</t>
  </si>
  <si>
    <t>Creación de microempresas asociativas para las personas con discapacidad, cuidadores y sus familias</t>
  </si>
  <si>
    <t>Reporte de las microempresas asociativas y actas de creación y de los apoyos ofrecidos</t>
  </si>
  <si>
    <t>Numero de Microempresas Asociativas creadas y apoyadas conformadas por PCD, Cuidadores y Familias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</si>
  <si>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</si>
  <si>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</si>
  <si>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</si>
  <si>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</si>
  <si>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</si>
  <si>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</si>
  <si>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</si>
  <si>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</si>
  <si>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</si>
  <si>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</si>
  <si>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</si>
  <si>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</si>
  <si>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</si>
  <si>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</si>
  <si>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</si>
  <si>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</si>
  <si>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</si>
  <si>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</si>
  <si>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</si>
  <si>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</si>
  <si>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</si>
  <si>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</si>
  <si>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</si>
  <si>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</si>
  <si>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</si>
  <si>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</si>
  <si>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</si>
  <si>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</si>
  <si>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</si>
  <si>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</si>
  <si>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</si>
  <si>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Numero de ESE con ruta de atención integral en salud  implementando la estrategia RBC en el Departamento del Quindío</t>
  </si>
  <si>
    <t>Diseño e implementación de un programa de Rehabilitación Basada en Comunidad</t>
  </si>
  <si>
    <t>Reporte de los 12 municipios de la operacionalización de la estrategia RBC</t>
  </si>
  <si>
    <t>Numero de municipios con Estrategia RBC operando</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</si>
  <si>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</si>
  <si>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</si>
  <si>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</si>
  <si>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</si>
  <si>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Numero de Municipios con programas municipales de fomento y protección de patrones alimentarios para NNA con Discapacidad</t>
  </si>
  <si>
    <t>Fortalecer las condiciones nutricionales para NNA en CD</t>
  </si>
  <si>
    <t>Desarrollar procesos de investigación para determinar las causas de los diferentes tipos de discapacidad</t>
  </si>
  <si>
    <t>Investigaciones realizadas</t>
  </si>
  <si>
    <t>Numero de Investigaciones realizadas para detección temprana</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</si>
  <si>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</si>
  <si>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</si>
  <si>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</si>
  <si>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</si>
  <si>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</si>
  <si>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</si>
  <si>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</si>
  <si>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</si>
  <si>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</si>
  <si>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</si>
  <si>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</si>
  <si>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</si>
  <si>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</si>
  <si>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</si>
  <si>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</si>
  <si>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</si>
  <si>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</si>
  <si>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</si>
  <si>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</si>
  <si>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</si>
  <si>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</si>
  <si>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</si>
  <si>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</si>
  <si>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</si>
  <si>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</si>
  <si>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</si>
  <si>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</si>
  <si>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</si>
  <si>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</si>
  <si>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</si>
  <si>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</si>
  <si>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</si>
  <si>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</si>
  <si>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</si>
  <si>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</si>
  <si>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</si>
  <si>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</si>
  <si>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</si>
  <si>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</si>
  <si>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</si>
  <si>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</si>
  <si>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Numero de Investigaciones en Prevalencia de la Discapacidad realizadas.</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</si>
  <si>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</si>
  <si>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</si>
  <si>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</si>
  <si>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</si>
  <si>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</si>
  <si>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</si>
  <si>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</si>
  <si>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</si>
  <si>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</si>
  <si>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</si>
  <si>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</si>
  <si>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</si>
  <si>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</si>
  <si>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</si>
  <si>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</si>
  <si>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</si>
  <si>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</si>
  <si>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</si>
  <si>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</si>
  <si>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</si>
  <si>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</si>
  <si>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</si>
  <si>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</si>
  <si>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</si>
  <si>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</si>
  <si>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</si>
  <si>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</si>
  <si>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</si>
  <si>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</si>
  <si>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</si>
  <si>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</si>
  <si>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</si>
  <si>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</si>
  <si>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</si>
  <si>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</si>
  <si>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</si>
  <si>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</si>
  <si>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</si>
  <si>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</si>
  <si>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</si>
  <si>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</si>
  <si>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</si>
  <si>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</si>
  <si>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Numero de Proyectos Pedagógicos para detercción temprana de Necesidades Educativas Especiales en el Departamento del Quindío</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</si>
  <si>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</si>
  <si>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</si>
  <si>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</si>
  <si>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</si>
  <si>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</si>
  <si>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</si>
  <si>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Numero de metodologías flexibles implementadas en los 12 muncipios del Departamento</t>
  </si>
  <si>
    <t>Fortalecer programas de adaptación curricular y los modelos de enseñanza  ya existentes para facilitar el aprendizaje y permanencia en la educación de las personas con discapacidad.</t>
  </si>
  <si>
    <t>Proyectos pedagogicos implementados, actas, informes técnicos</t>
  </si>
  <si>
    <t>Numero de Proyectos Pedagógicos bajo modelos flexibles que faciliten el aprendizaje y permanencia de Niños y Niñas con Discapacidad en el Departamento del Quindío.</t>
  </si>
  <si>
    <t>Promover la accesibilidad a la educación superior</t>
  </si>
  <si>
    <t>Reporte de cobertura por parte de las IES y de la secretaría de educación departamental</t>
  </si>
  <si>
    <t>1 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</si>
  <si>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</si>
  <si>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</si>
  <si>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</si>
  <si>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</si>
  <si>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Numero de Instituciones Educativas capacitadas y formadas en Educación Inclusiva</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</si>
  <si>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</si>
  <si>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</si>
  <si>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</si>
  <si>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</si>
  <si>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</si>
  <si>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</si>
  <si>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</si>
  <si>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Numero de municipios con estrategia RBC como instrumento de participación implementado y mantenido</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</si>
  <si>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</si>
  <si>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</si>
  <si>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</si>
  <si>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</si>
  <si>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</si>
  <si>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</si>
  <si>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</si>
  <si>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</si>
  <si>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</si>
  <si>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</si>
  <si>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</si>
  <si>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</si>
  <si>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Numero de Comités Departamental y Municipales en funcionamiento y fortalecidos.</t>
  </si>
  <si>
    <t>Fortalecimiento de los Comités Municipales y Departamental de Discapacidad</t>
  </si>
  <si>
    <t>Línea 3.3 Capacidad sin Límites desde la Participación.</t>
  </si>
  <si>
    <t>Promoción y fortalecimiento de organizaciones de personas con discapacidad y sus familias</t>
  </si>
  <si>
    <t xml:space="preserve">Número de organizaciones conformadas y fortalecidas  trababando con y para PCD,  cuidadores y sus familias </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</si>
  <si>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</si>
  <si>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</si>
  <si>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</si>
  <si>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Red de apoyo la discapacidad fortalecida y funcionando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</si>
  <si>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</si>
  <si>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</si>
  <si>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</si>
  <si>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</si>
  <si>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Numero de Conmemoraciones realizadas</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</si>
  <si>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</si>
  <si>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</si>
  <si>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</si>
  <si>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</si>
  <si>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</si>
  <si>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</si>
  <si>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</si>
  <si>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</si>
  <si>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</si>
  <si>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</si>
  <si>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</si>
  <si>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</si>
  <si>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</si>
  <si>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</si>
  <si>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</si>
  <si>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</si>
  <si>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</si>
  <si>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</si>
  <si>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</si>
  <si>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</si>
  <si>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</si>
  <si>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</si>
  <si>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</si>
  <si>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</si>
  <si>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</si>
  <si>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</si>
  <si>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</si>
  <si>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</si>
  <si>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Programa implementado a PCD Víctimas del Conflicto Armado en el Departamento del Quindío.</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</si>
  <si>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</si>
  <si>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</si>
  <si>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</si>
  <si>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</si>
  <si>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</si>
  <si>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</si>
  <si>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</si>
  <si>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</si>
  <si>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Sistema de monitoreo y seguimiento a las Denuncias operando</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</si>
  <si>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</si>
  <si>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</si>
  <si>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</si>
  <si>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Numero de Municipios con Programa de promoción, prevención y atención para la erradicación del maltrato, la explotación y el abuso sexual implementado.</t>
  </si>
  <si>
    <t>Estrategia para la erradicación del maltrato , la expoltación y el abuso sexual de PCD</t>
  </si>
  <si>
    <t>Programa para la protección de las mujeres gestantes</t>
  </si>
  <si>
    <t>Registro de participantes y reporte de los informes de protección</t>
  </si>
  <si>
    <t>Numero de Programas implementados para la protección de las mujeres gestantes en el Departamento del Quindío.</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</si>
  <si>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</si>
  <si>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</si>
  <si>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</si>
  <si>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</si>
  <si>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</si>
  <si>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</si>
  <si>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</si>
  <si>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</si>
  <si>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</si>
  <si>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</si>
  <si>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</si>
  <si>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</si>
  <si>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</si>
  <si>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</si>
  <si>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</si>
  <si>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</si>
  <si>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</si>
  <si>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</si>
  <si>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</si>
  <si>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</si>
  <si>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</si>
  <si>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</si>
  <si>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</si>
  <si>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</si>
  <si>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</si>
  <si>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</si>
  <si>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</si>
  <si>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</si>
  <si>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</si>
  <si>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Realizar seminarios, talleres donde se socializa la normatividad.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</si>
  <si>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</si>
  <si>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</si>
  <si>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</si>
  <si>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</si>
  <si>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</si>
  <si>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</si>
  <si>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</si>
  <si>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</si>
  <si>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</si>
  <si>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</si>
  <si>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</si>
  <si>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</si>
  <si>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</si>
  <si>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</si>
  <si>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</si>
  <si>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</si>
  <si>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</si>
  <si>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</si>
  <si>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</si>
  <si>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</si>
  <si>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</si>
  <si>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</si>
  <si>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Secretaría de Salud, Alcaldías, Secretaría de Familia., Comités Municipales</t>
  </si>
  <si>
    <t>Implementar programas de formación en el lenguaje en los diferentes ciclos vitales con discapacidad visual y auditiva.</t>
  </si>
  <si>
    <t>Registros actualizados de interpretes certificados</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</si>
  <si>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</si>
  <si>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</si>
  <si>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</si>
  <si>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</si>
  <si>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</si>
  <si>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</si>
  <si>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</si>
  <si>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</si>
  <si>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</si>
  <si>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</si>
  <si>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</si>
  <si>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</si>
  <si>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</si>
  <si>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</si>
  <si>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</si>
  <si>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</si>
  <si>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Proyectos y convenios firmados</t>
  </si>
  <si>
    <t>Diseñar y construir de manera concertada la malla de oferta institucional con los diferentes actores</t>
  </si>
  <si>
    <t>Documento técnico con la oferta institucional</t>
  </si>
  <si>
    <t>Oferta Institucional diseñada e implementada</t>
  </si>
  <si>
    <t xml:space="preserve">Línea 1.1. Capacidad sin Límites a través de  la  Gestión administrativa
</t>
  </si>
  <si>
    <t>Eje 1: 
Transformación de 
lo público</t>
  </si>
  <si>
    <t>LÍNEAS DE ACCIÓN</t>
  </si>
  <si>
    <t>EJES ESTRATÉGICOS</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</si>
  <si>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</si>
  <si>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</si>
  <si>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</si>
  <si>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</si>
  <si>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</si>
  <si>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</si>
  <si>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</si>
  <si>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</si>
  <si>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</si>
  <si>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</si>
  <si>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</si>
  <si>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</si>
  <si>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</si>
  <si>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</si>
  <si>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</si>
  <si>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</si>
  <si>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</si>
  <si>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</si>
  <si>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</si>
  <si>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</si>
  <si>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</si>
  <si>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</si>
  <si>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</si>
  <si>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</si>
  <si>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</si>
  <si>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</si>
  <si>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</si>
  <si>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</si>
  <si>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</si>
  <si>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</si>
  <si>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</si>
  <si>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</si>
  <si>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</si>
  <si>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</si>
  <si>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</si>
  <si>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</si>
  <si>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</si>
  <si>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</si>
  <si>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</si>
  <si>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</si>
  <si>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</si>
  <si>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</si>
  <si>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</si>
  <si>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</si>
  <si>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</si>
  <si>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</si>
  <si>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</si>
  <si>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ESTRATEGIA PROPUESTA </t>
  </si>
  <si>
    <t xml:space="preserve">NOMBRE DEL INDICADOR </t>
  </si>
  <si>
    <t xml:space="preserve">MODOS DE VERIFICACION </t>
  </si>
  <si>
    <t xml:space="preserve">ACCIONES PROPUESTAS </t>
  </si>
  <si>
    <t>RESPONSABLE</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</si>
  <si>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</si>
  <si>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</si>
  <si>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</si>
  <si>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</si>
  <si>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</si>
  <si>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</si>
  <si>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</si>
  <si>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</si>
  <si>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</si>
  <si>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</si>
  <si>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</si>
  <si>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</si>
  <si>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</si>
  <si>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</si>
  <si>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las bibliotecas publicas y de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</si>
  <si>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</si>
  <si>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</si>
  <si>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</si>
  <si>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</si>
  <si>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</si>
  <si>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</si>
  <si>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</si>
  <si>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</si>
  <si>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</si>
  <si>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</si>
  <si>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</si>
  <si>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</si>
  <si>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</si>
  <si>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</si>
  <si>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</si>
  <si>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</si>
  <si>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</si>
  <si>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</si>
  <si>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</si>
  <si>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</si>
  <si>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</si>
  <si>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</si>
  <si>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</si>
  <si>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Sistema creado y operando  que tenga el acceso a los libros en braille, macro tipo, hablados y/o electrónicos.</t>
  </si>
  <si>
    <t>Formar el total de los niños con discapcidad desde la edad inicial en los sistemas de lectoescritura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</si>
  <si>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</si>
  <si>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</si>
  <si>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</si>
  <si>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</si>
  <si>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</si>
  <si>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</si>
  <si>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</si>
  <si>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</si>
  <si>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</si>
  <si>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</si>
  <si>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</si>
  <si>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</si>
  <si>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</si>
  <si>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</si>
  <si>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</si>
  <si>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</si>
  <si>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</si>
  <si>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</si>
  <si>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</si>
  <si>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</si>
  <si>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</si>
  <si>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</si>
  <si>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</si>
  <si>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</si>
  <si>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</si>
  <si>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</si>
  <si>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</si>
  <si>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</si>
  <si>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</si>
  <si>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</si>
  <si>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</si>
  <si>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</si>
  <si>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</si>
  <si>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</si>
  <si>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CRITICO</t>
  </si>
  <si>
    <t>BAJO</t>
  </si>
  <si>
    <t>MEDIO</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</si>
  <si>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</si>
  <si>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</si>
  <si>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</si>
  <si>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</si>
  <si>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</si>
  <si>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</si>
  <si>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</si>
  <si>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</si>
  <si>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</si>
  <si>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</si>
  <si>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</si>
  <si>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</si>
  <si>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</si>
  <si>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</si>
  <si>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</si>
  <si>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 Familia y la Dirección de Adulto Mayor se relizará mesa de trabajo con entidades de justicia para retomar los compromisos de 2017 y realizar articulación interinstitucional</t>
  </si>
  <si>
    <t>Desde la Secretaría de Familia y la Dirección de Adulto Mayor se relizará mesa de trabajo con entidades de justicia para retomar los compromisos de 2017 y realizar articulación interinstitucional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</si>
  <si>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</si>
  <si>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SECRETARÍA DE FAMILIA  por medio de la Jefatura de infancia i adolecencia se promueve una canpaña en contra de las peores formas de explotación infantil en donde se incluyen todas las poblaciones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</si>
  <si>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</si>
  <si>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</si>
  <si>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</si>
  <si>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</si>
  <si>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</si>
  <si>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</si>
  <si>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</si>
  <si>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</si>
  <si>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</si>
  <si>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t>Secretaría de Salud realizó elección de representante de la asociación de usuarios para el comité departamental de discapacidad</t>
  </si>
  <si>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</si>
  <si>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</si>
  <si>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</si>
  <si>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</si>
  <si>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una veduría conformada y funcionando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</si>
  <si>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</si>
  <si>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</si>
  <si>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</si>
  <si>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</si>
  <si>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</si>
  <si>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</si>
  <si>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Desde la Secretaría de Familia por medio del  programa de LGTVI se adelantan campañas en contra de la no discriminación a esta población incluida las personas con discapacidad.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</si>
  <si>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</si>
  <si>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</si>
  <si>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EL IDTQ  realiza campañas en educación vial, campañas en normas de transporte, campañas a empresas de transporte publico de pasajeros y campañas a la comunidad en general en conocimiento de la movilidad reducida en el 2018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</si>
  <si>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</si>
  <si>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</si>
  <si>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</si>
  <si>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SALENTO, Se recibe correo del SENA (Dra. Edith perdomo en el cual no es posible acceder a la solicitud de realización del curso del curso de lengua de señas en el municipio para esta vigencia 2018). SALENTO, 1.</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</si>
  <si>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</si>
  <si>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</si>
  <si>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</si>
  <si>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FILANDIA, Plan de acción de la PP en etapa de implementación y desarrollo. FILANDIA, Subprograma.</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</si>
  <si>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</si>
  <si>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</si>
  <si>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</si>
  <si>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</si>
  <si>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</si>
  <si>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SECRETARÍA DE SALUD DEPARTAMENTAL, Mediante la Estrategia de RBC contrada con las IPS publicas por el PIC.</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</si>
  <si>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</si>
  <si>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</si>
  <si>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</si>
  <si>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</si>
  <si>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</si>
  <si>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</si>
  <si>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</si>
  <si>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</si>
  <si>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</si>
  <si>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</si>
  <si>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SALENTO, Conformación de grupos de familias de PcD que conformaran unidades productivas en los sectores de chaguala, palogrande, canaan y la explaneación.</t>
  </si>
  <si>
    <t>CALARCA, realizar capacitaciones con el SENA con el fin de brindar herramientas laborales y productiva en la poblacion con discapacidad. CALARCA, 250.</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</si>
  <si>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</si>
  <si>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SALENTO, Propuestas registrada en el plan de acción del comité municipal de discapacidad para la creación de microempresa con la PcD consistente en taller de artes y oficios para la vigencia 2019.</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</si>
  <si>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</si>
  <si>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SALENTO, Asistencia semanal en el liceo quindío de indeportes quindio en apoyo a la recreación y el deporte con la PcD escolarizada.</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</si>
  <si>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</si>
  <si>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</si>
  <si>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</si>
  <si>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</si>
  <si>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</si>
  <si>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</si>
  <si>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FILANDIA, Educación para la población con respecto a los tipos de discapacidad. FILANDIA, actividad del subprograma discapacidad ejecutada.</t>
  </si>
  <si>
    <t>CORDOBA, Grupo chirimia inclusivo 50% integrantes PcD. FILANDIA, Funcionamiento escuelas 1) Música, danzas teatro y artes plasticas. CORDOBA, 1. FILANDIA, Actividades del programa del sector cultural ejecutadas.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</si>
  <si>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</si>
  <si>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FILANDIA, Educación para la población con respecto a los tipos de discapacidad.</t>
  </si>
  <si>
    <t>CORDOBA, En el mes de Septiembre se realizó  charla sobre abuso para los PcD y sus cuidadores por parte de Comisaría de Familia. CORDOBA, Charlas, Capacitaciones y encuentros Para la erradicaciòn del maltrato, la explotaciòn y el abuso sexual del PcD.</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</si>
  <si>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</si>
  <si>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</si>
  <si>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</si>
  <si>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FILANDIA, convenio con la asociacion abriendo caminos con amor. FILANDIA, programa convenio abriendo caminos con amor firmado y en ejecucion.</t>
  </si>
  <si>
    <t>SECRETARÍA DE SALUD DEPARTAMENTAL, Seminario de actualizacion en  Inclusion Social dirigido a estudiantes de pre grado del Departamento del Quindio en articulacion con el SENA.</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</si>
  <si>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</si>
  <si>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</si>
  <si>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SALENTO, Se inicia gestiones con joven con discapacidad auditiva bachiller para ingreso a la universidad que permita apoyos económicos comó subsidios y otros (Francy Damaris Ríos).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</si>
  <si>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</si>
  <si>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0"/>
        <color rgb="FFFF0000"/>
        <rFont val="Arial"/>
        <family val="2"/>
      </rPr>
      <t xml:space="preserve">    </t>
    </r>
    <r>
      <rPr>
        <sz val="10"/>
        <color theme="1"/>
        <rFont val="Arial"/>
        <family val="2"/>
      </rPr>
      <t xml:space="preserve">                                                                                                                                                                    
 </t>
    </r>
  </si>
  <si>
    <t>META FISICA 2016</t>
  </si>
  <si>
    <t>Se inician diálogos con la casa delegada Quindío para la realización de reunión virtual que permita articular acciones para conformar el comité de cooperación internacional.</t>
  </si>
  <si>
    <t>Se realizó cambio de secretaria  de desarrollo social a secretaria de familia, con una dirección de discapacidad que genera acciones sociales pensadas desde la familia. Y se encuentra con enlaces de discapacidad en cada una de las secretarias</t>
  </si>
  <si>
    <t>Director de adulto mayor y discapacidad</t>
  </si>
  <si>
    <t>Se cuenta con los enlaces de cada una de las secretarias y entes descentralizados,  y las actas de subcomités se encuentran en el archivo de la dirección de adulto mayor y discapacidad</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</si>
  <si>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</si>
  <si>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Hay material en braille, macro tipo y audiolibros</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</si>
  <si>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</si>
  <si>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Meta de mantenimiento</t>
  </si>
  <si>
    <t>Pendiente de priorización, ya que no se ha tenido avance</t>
  </si>
  <si>
    <t xml:space="preserve">Acercamientos con miembros del comité departamental y comités municipales. </t>
  </si>
  <si>
    <t>Pendiente de priorización acercamientos con empresas privadas</t>
  </si>
  <si>
    <t>Se realizaron acciones por la oficina de la mujer, atención a grupos étnicos, afro, a pesar que no se priorizó programa en el 2016</t>
  </si>
  <si>
    <t>Se hace acompañamiento a las pcd en tema de derechos en las mesas de participación, además de brindar la orientación para interponer acciones de tutela y derechos de petición a través de las entidades competentes</t>
  </si>
  <si>
    <t>0.01P.P x debajo de la Tasa Nacional</t>
  </si>
  <si>
    <t>Desde la oficina de la mujer se realizaron acercamientos a las comunidades de los 12 municipios del departamento para capacitar sobre rutas de atención y la ley 1268</t>
  </si>
  <si>
    <t>Desde la Secretaría de Familia se realizó el programa piloto Semillas Infantiles orientado a madres gestantes y menores de 5 años</t>
  </si>
  <si>
    <t>Desde la secretaría de salud no se manejan programas para erradicación del maltrato, explotación y abuso sexual, brindan al identificar los casos acciones y orientación para la garantía de atención integral de las víctimas de dichos flagelos</t>
  </si>
  <si>
    <t>Se realiza por demanda  desde la secretaría de salud departamental</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</si>
  <si>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</si>
  <si>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Pendiente de priorizacion para 2017., para cumplir conla meta</t>
  </si>
  <si>
    <t>Pendiente de priorizacion ., ya que no ha generado avance</t>
  </si>
  <si>
    <t>Se dieron talleres en las organizaciones de base y para personas con discapacidad-talleres en manejo de autoestima, derechos y deberes, autocuidado y cuidado</t>
  </si>
  <si>
    <t>Se hace acompañamiento a las pcd en tema de derechos en las mesas de participación - sec interior</t>
  </si>
  <si>
    <t>Contraloría realizó diplomado "control social" en convenio con la esap-se abrió el espacio en el comité de discapacidad para que participarán de un escenario política.</t>
  </si>
  <si>
    <t xml:space="preserve">0.1% de la Linea Base </t>
  </si>
  <si>
    <t>Se activaron los 12 comités municipales y el comité departamental de discapacidad, diplomado en veedurías públicos</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</si>
  <si>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</si>
  <si>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Se conmemoro el día nacional de la discapacidad con actividad en el parque nacional del café</t>
  </si>
  <si>
    <t>Se acompañaron en las áreas administrativas, manejo libros contables, apoyo a asambleas generales</t>
  </si>
  <si>
    <t>Se han fortalecido grupo unafa  y lazos humanos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</si>
  <si>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</si>
  <si>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Formación en mecanismos de participación, está por priorizar la formación de líderes en las comunas</t>
  </si>
  <si>
    <t>Socialización del programa de rbc en los 12 municipios</t>
  </si>
  <si>
    <t xml:space="preserve">Diseñar e implementar un plan para la caracterización y atención de la población en condiciones especiales y excepcionales del departamento. </t>
  </si>
  <si>
    <t>Se cuenta en los municipios de: Calarcá, Génova, Montenegro la Tebaida y Quimbaya con 10 interprete de los cuales 4 son de modelo lingüístico y 6 son interpretes</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</si>
  <si>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</si>
  <si>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Esta meta ya se cumplió, ya que no depende de la implementación de la política publica de discapacidad,  si no de la obligación en el cumplimiento de la  de la política de inclusión educativa esta meta es de mantenimiento.</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</si>
  <si>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</si>
  <si>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Todas las instituciones educativas del departamento hacen seguimiento mensual y envían un reporte a la Secretaria de educación</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</si>
  <si>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</si>
  <si>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Las instituciones educativas cuentan con ayudas técnica comunicativa para la atención a personas con discapacidad. También con recurso pedagógicos y materiales actualizados. Meta de mantenimiento</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</si>
  <si>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</si>
  <si>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Pendient de priorizacon, ya que no se ha generado avance</t>
  </si>
  <si>
    <r>
      <t>Se cumple con la dotación necesaria para las actividades dirigidas a pcd. Meta de mantenimiento</t>
    </r>
    <r>
      <rPr>
        <sz val="10"/>
        <rFont val="Calibri"/>
        <family val="2"/>
        <scheme val="minor"/>
      </rPr>
      <t xml:space="preserve">. </t>
    </r>
  </si>
  <si>
    <t>Vigilancia seguimiento desde salud oral y cronicas, VEEDURIAS Y EPS</t>
  </si>
  <si>
    <t>1% ESE, 2% IPS Privadas y Mixtas 100% de Entidades Administradoras de Planes de Beneficio EAPB subsidiadas y contributivas.</t>
  </si>
  <si>
    <t xml:space="preserve"> LOS RECURSOS SON DE LOS FONDOS LOCALES DE SALUD, PENDIENTE DE PRIORIZACIÓN </t>
  </si>
  <si>
    <t>Se realizó desde contraloría 3 veedurías</t>
  </si>
  <si>
    <t>Pendiente de ajuste este indicador</t>
  </si>
  <si>
    <t>Vigilancia y seuimiento desde salud y responsabilidad de eps y  DE LAS IPS</t>
  </si>
  <si>
    <t>Las eps se hacen responsables de este tipo de programas</t>
  </si>
  <si>
    <t>Se ha solicitado información a cada uno de los entes encargados. Vigilancia y seguimiento desde salud y responsabilidad de eps y  de las ips</t>
  </si>
  <si>
    <t>Pendiente priorizacion, ya que  no se ha generado avance</t>
  </si>
  <si>
    <t>Pendiente de priorización para el próximo año en programa semillas infantiles</t>
  </si>
  <si>
    <t>Pendiente de priorización, al 2017</t>
  </si>
  <si>
    <t>Existe la estrategia pero no se ha implementado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</si>
  <si>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</si>
  <si>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fortalecieron unidades productivas. Se dan charlas y capacitaciones con  los subcomités </t>
  </si>
  <si>
    <t>Hay acciones pero no se contaron con los insumos suficientes para generar avance</t>
  </si>
  <si>
    <t>Centros funcionando, ciclos agro comerciales, programa de seguridad alimentaria en alianza con mercados campesinos y las alcaldías esto beneficia toda la población</t>
  </si>
  <si>
    <t>Pendiente priorizacion</t>
  </si>
  <si>
    <t>Se realizaron talleres en artes y oficios en Montenegro, Armenia y Filandia</t>
  </si>
  <si>
    <t>Se impulsó a través de talleres de artes y oficios en Montenegro, armenia y filandia la creación de microempresas asociativas, sin embargo, no hubo empresas creadas</t>
  </si>
  <si>
    <t>Secretaría del interior identificó en mesas de participación</t>
  </si>
  <si>
    <t>Se priorizará para  el 2017 un programa  de empleo que fortalezca los procesos labores de las pcd, para tener un trabajo digno y decente y tener mayor participación en diferentes escenarios</t>
  </si>
  <si>
    <t>Desde Indeportes no se vienen fortaleciendo gestores deportivos para discapacidad</t>
  </si>
  <si>
    <t>Escuelas deportivas que se mantienen: se tiene natación - futbool- tennis-  y se realiza conformación de clubes deportivos según discapacidad</t>
  </si>
  <si>
    <t>Deportistas apoyados, se cuenta con 10 pcd beneficiarios de estímulos a nivel generaL</t>
  </si>
  <si>
    <t>Juegos apoyados, se realizan actividades recreativas y deportivas en los 12 municipios del departamento.</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</si>
  <si>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</si>
  <si>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</si>
  <si>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Personas formadas como gestores culturales por el departamento</t>
  </si>
  <si>
    <t>pendiente de priorización, al 2017</t>
  </si>
  <si>
    <t>Se realizaron en los municipios de Quimbaya y armenia a través de dos festivales con personas con discapacidad, además de festival de tango y encuentro nacional de salseros  promovido desde la secretaría de cultura</t>
  </si>
  <si>
    <t>Apoyadas organizaciones sede paz y semillas del arte</t>
  </si>
  <si>
    <t>pendiente de priorización</t>
  </si>
  <si>
    <t>Eventos y campañas para romper paradigmas frente al tema de la discapacidad, tal como ayúdame para movernos juntos</t>
  </si>
  <si>
    <t>Se apoyaron desde secretaria de cultura proyectos en los que participaron personas con discapacidad en diferentes municipios del Quindío</t>
  </si>
  <si>
    <t>Adecuaciones a diferentes escenarios para que las personas con discapacidad accedan a eventos de discapacidad</t>
  </si>
  <si>
    <t>Oficina para recepción de pqrs en temas de salud, eliminación de barreras con las ips y eps</t>
  </si>
  <si>
    <t>Se han acompañado cuidadores desde el comité de discapacidad a los subcomités</t>
  </si>
  <si>
    <t>Si promovió el derecho a la igualdad y la no discriminación</t>
  </si>
  <si>
    <t>Desde la oficina de la mujer se realizó la socialización de la ley 1257 contra la violencia contra la mujer, además de la prevención difundiendo las rutas de atención para mujeres violentadas.</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</si>
  <si>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</si>
  <si>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Campañas desde la dirección de poblaciones para la disminución de la homofobia en la gobernación del Quindío atendiendo la comunidad en general.</t>
  </si>
  <si>
    <t>Se impulsó la atención preferencial</t>
  </si>
  <si>
    <t xml:space="preserve">Señalizado terminal de transporte como espacio público, teatros, casas de la cultura, bibliotecas municipales, </t>
  </si>
  <si>
    <t>Avances frente a paraderos accesibles, terminal de transportes señalizados</t>
  </si>
  <si>
    <t>Campaña ayúdanos a movernos juntos</t>
  </si>
  <si>
    <t>Se construyeron y acondicionaron espacios para accesibilidad</t>
  </si>
  <si>
    <t>Se incorporaron los parámetros de accesibilidad en la construcción de los pot</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</si>
  <si>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</si>
  <si>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Se inicia proceso con dirección tic del departamento para implementar pluggin en la página web y permitir la accesibilidad de personas con discapacidad visual</t>
  </si>
  <si>
    <t>Observatorio de desarrollo humano operando</t>
  </si>
  <si>
    <t>META FINANCIERA</t>
  </si>
  <si>
    <t xml:space="preserve">META FISICA </t>
  </si>
  <si>
    <t>META FISICA AÑ0 2018</t>
  </si>
  <si>
    <t>0.5 P.P x debajo de la Tasa Nacional</t>
  </si>
  <si>
    <t xml:space="preserve">4% de la Linea Base </t>
  </si>
  <si>
    <t>50% ESE, 30% IPS Privadas y Mixtas 100% de Entidades Administradoras de Planes de Beneficio EAPB subsidiadas y contributivas.</t>
  </si>
  <si>
    <t xml:space="preserve">SECRETARÍA DE SALUD: XII jornada de capacitación de la vigencia 2019  de RLCPD)No de asistentes 26 personas                                                                                                                                                                                                                              XIII jornada de capacitación de la vigencia 2019 de RLCPD) 
No de asistentes 1 persona                                                                                                                                                                                                                                                                                                         MUNICIPIO DE BUENAVISTA:se realizaron encuentros deportivos y culturales en los cuales se realiza el registro y actualización de datos personales                    MUNICIPIO DE FILANDIA: 1. Visitas puerta a puerta por los diferentes sectores del municipío de Filandia, en zona rural y urbana, para el registro o la actualización de datos de las personas con discapacidad. 2. Realizar perifoneo y difusión de información sobre la importancia del RLCPD y que las personas con discapacidad, sus cuidadores o familiares se acerquen a la oficina del plan territorial de salud ara el registro o actualización de sus datos.            MUNICIPIO DE CIRCASIA: Aplicación del RLCPCD PARA EL INGRESO DE LAS PERSONAS NUEVAS. Actualizaciones de las bases de datos de personas registradas. Apoyo a la sociatividad con acciones comunitaria realizadaas. Acciones de apoyo y orientacion permanente mediante visitas periodicas segun las agendas concertadas con la misma poblacion. Revision de la SIAU, base de datos de personas con discapacidad.            MUNICIPIO DE CORDOBA: *SE APLICA EL RLCPD PARA LA INCLUSIÓN DE NUEVOS REGISTROS.                                                                                                         *SE REALIZA VISITAS DOMICILIARIAS PARA REALIZAR REGISTROS                                                                                                          *SE ENTREGAN TIQUETES A PCD DESTINO CORDOBA-ARMENIA, ARMENIA CORDOBA PARA CITAS, TERAPIAS  Y CONTROLES EN SALUD.    MUNICIPIO DE GENOVA: Se realizaron 16 nuevos registros en la plataforma del programa RLCPD.      MUNICIPIO DE PIJAO: registro permanente,actividades realizadas con la PCD, , las entidades prestadoras de servicio en salud en el municipio mantiene activa el registro de pcd. MUNICIPIO DE QUIMBAYA: Canalizacion de personas con discapacidad para el registro  </t>
  </si>
  <si>
    <t xml:space="preserve">MUNICIPIO DE FILANDIA: jornada de registro localizacion y caracterizacion de personas con discapacidad en la zona urbana, en el  parque principal.          MUNICIPIO DE CORDOBA: *SE REALIZAN VISITAS DOMICILIARIAS PARA HACER ACTUALIZACIONES                                                                                         * SE CUENTA CON UN ENLACE DE DISCAPACIDAD QUE ATIENDE DE MANERA PERMANENTE A LA POBLACIÓN.           MUNICIPIO DE LA TEBAIDA REGISTRAR Y ACTUALIZAR DATOS DE LA PCD.  </t>
  </si>
  <si>
    <t xml:space="preserve">MUNICIPIO DE LA TEBAIDA:  SOCIALIZAR LA RUTA DE ATENCIÓN DE LA OFERTA INSTITUCIONAL PÚBLICA Y PRIVADA EN EL MUNICIPIO DE LA TEBAIDA .       SECRETARÍA DE FAMILIA: Diseñar , construir  y difundir  de manera concertada la malla de oferta institucional con los diferentes actores
CALARCA: Socializar la rutas de atención a personas en condición de discapacidad( instituciones educativas, fundaciones).         
  FILANDIA: mantener oferta institucional actualizada y dar a conocer dicha oferta a la población con discapacidad mediante medios como radio, páginas web, Facebook y medios físicos.            
MONTENEGRO: aumentar la participación en 5 % de la población vulnerable  en procesos y servicios de la administración municipal.         
SALENTO :Diseñar y construir de manera concertada la malla de oferta institucional con los diferentes actores.         
PIJAO: las instituciones del municipio, de ambos sectores público y privado para la atención a la poblacion con Discapacidad   2- Elaboración y socialización de la ruta de atención                                                                      3-  Disponibilidad del documento en Alcaldía, hospital entre otras entidades.
</t>
  </si>
  <si>
    <t>CIRCASIA: Capacitar a la PcD , en realizacion de proyectos</t>
  </si>
  <si>
    <t xml:space="preserve"> 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proyectos.MUNICIPIO DE PIJAO digitación  elaboración  y formulación  de la política pública para el municipio de pijao</t>
  </si>
  <si>
    <t>SECRETARÍA DE FAMILIA: A través de la Dirección de Adulto Mayor y Discapacidad de la Secretaría de Familia y los enlaces de las secretarías  y  entes descentralizados que conforman el subcomité de Discapacidad como instancia técnica para la formulación de proyectos y programas, además de seguimiento al plan de acción de la Política Pública de Discapacidad de forma trimestral. Desde cada municipio también se posee un enlace para la atención e implementación de la Política Pública a través de la asistencia técnica brindada desde la Secretaría de Familia como Secretaría técnica del Comité Departamental de discapacidad</t>
  </si>
  <si>
    <t xml:space="preserve">MUNICIPIO DE FILANDIA: instituciones como el SENA y la secretaria departamental de salud del Quindío para: 1) Realizar las capacitaciones a personas con discapacidad en temas ocupacionales y para el manejo de su discapacidad. 2) se realiza capacitación a la IPS Municipal y a las EPS sobre la caracterización y registro de personas con discapacidad. </t>
  </si>
  <si>
    <t xml:space="preserve">MUNICIPIO DE BUENAVISTA: capacitación funcionarios Administración Municipal.         SECRETARÍA DE SALUD: capacitación en 11 IPS Públicas del departamento, en el manejo y utilización de centro de relevo e interpretación en línea y Jawss
MONTENEGRO 32 personas 
ARMENIA 8 personas
BUENAVISTA 10 personas 
PIJAO 9 personas 
CALARCÁ 22 personas 
SALENTO 9 personas 
CIRCASIA 13 personas 
CÓRDOBA 12 personas 
GENOVA 13 personas 
Red Salud 32 personas
LA TEBAIDA 9 PERSONAS
QUIMBAYA 7 PERSONAS
FILANDIA 7 PERSONAS
Total: 174 personas 
</t>
  </si>
  <si>
    <t>ALCALDIA DE FILANDIA:  una ) Solicitud al Sena para realizar las capacitaciones a los funcionarios de la alcaldía.            UNIVERSIDAD DEL QUINDIO:se oriento a la comunidad estudiantil curso de lengua de señas colombianas por un interprete en compañía de una estudiante sorda.</t>
  </si>
  <si>
    <t xml:space="preserve">MUNICIPIO DE FILANDIA:  capacitación del equipo de talento humano en el proceso de implementacion de jaws, en los computadores del punto vive digital para las personas con discapacidad visual.             SECRETARÍA DE EDUCACIÓN: SE CONTINUA CON EL AULA  AULA BICULTURAL EN LA IE INSTITUTO CALARCA. </t>
  </si>
  <si>
    <t xml:space="preserve">UNIVERSIDAD DEL QUINDIO :taller de lengua de señas para el personal administrativo de diferentes dependencias de la universidad del Quindío..  ALCALDIA DE FILANDIA:  proceso de implementación de Jaws en los computadores del punto vive digital para las personas con discapacidad visual      
SENA: Actualmente contamos con una formación complementaria "Informática Básica mediada por JAWS para personas con  limitaciones  visuales", la cual pueden realizar las personas con este tipo de discapacidad.   
SECRETARÍA DE EDUCACIÓN SE CUENTA CON TRES IE EN LAS CUALES SE CUENTA CON SOFWARE PARA ESTUDIANTES CON DISCAPACIDAD VISUAL.
ALCALDIA DE BUENAVISTA: Garantizar cobertura en educación a 1 menor en Condición de Discapacidad que se encuentra en el Municipio, mediante docente de apoyo por la institución Educativa Instituto Buenavista  
</t>
  </si>
  <si>
    <t xml:space="preserve">MUNICIPIO DE CORDOBA: SE TIENE   un profesor DE AULA DE APOYO LA CUAL ATIENDE EN LA CIUDADELA DE LUNES A VIERNES EN HORARIO ESCOLAR.          SECRETARÍA DESALUD:  MONTENEGRO 32 personas 
ARMENIA 8 personas
BUENAVISTA 10 personas 
PIJAO 9 personas 
CALARCÁ 22 personas 
SALENTO 9 personas 
CIRCASIA 13 personas 
CÓRDOBA 12 personas 
GENOVA 13 personas 
Red Salud 32 personas
LA TEBAIDA 9 PERSONAS
QUIMBAYA 7 PERSONAS
FILANDIA 7 PERSONAS, Dentro de las visitas de asistencia tecnica, seguimiento a las 13 EAPBS se solicito que la EAPBS haga uso de las herramientas tecnológicas tanto JAWSS con SIEL y además socialicen con su red prestadora dichas herramientas y que sea un requisito para la contratación del año 2020
</t>
  </si>
  <si>
    <t xml:space="preserve">MUNICIPIO DE BUENAVISTA: capacitar a las personas de la comunidad de diferentes ciclos vitales sobre lectura en braille.           Municipio de filandia: r implementar  capacitaciones en escuelas, colegios, fundaciones y escuelas de cultura, para que las personas con discapacidad y sus familias se vean mas beneficiados por  nuevas tecnologias, dotaciones y dotaciones locativas.           SECRETARÍA DE EDUCACIÓN: SE CUENTA CON 3 IE EN LAS CUALES SE CUENTA CON SOFWARE PARA ESTUDIANTES CON DISCAPACIDAD VISUAL.  </t>
  </si>
  <si>
    <t xml:space="preserve">MUNICIPIO DE BUENAVISTA: capacitar a las personas de la comunidad de diferentes ciclos vitales sobre lectura en braille.          MUNICIPIO DE LA TEBAIDA:  PROMOVER  ACCESIBILIDAD  A  LAS  PERSONAS EN CONDICION  DISCAPACIDAD A LAS  TECNOLOGIAS DE LA INFORMACION  Y LA COMUNICACIÓN .    </t>
  </si>
  <si>
    <t xml:space="preserve">ALCALDIA DE FILANDIA: orientar a escuelas, colegios, fundaciones y escuelas de cultura, para que las personas con discapacidad y sus familias se vean más beneficiados por estas nuevas redes y dotaciones.ALCALDIA DE ARMENIA: Implementación del botón de discapacidad en la página del municipio para que las personas con discapacidad puedan acceder de mejor forma sin ningún tipo de 
ALCALDÍA DE  SALENTO:*EDUCACION INCLUSIVA CON ACCESO Y permanencia PARA LAS POBLACIONES CON DISCAPACIDAD. 
</t>
  </si>
  <si>
    <t xml:space="preserve">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</si>
  <si>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CORDOBA publicacion de informacion
en cartelera de la administracion, hospital, paginas web, wasap.          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</si>
  <si>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QUIMBAYA  Se apoya en la asistencia a la emisora  a la Asociación municipal ASODISQUIMEn el municipio de Génova se encuentra la emisora comunitaria llamada Manantial Estéreo la cual es manejada por una persona con discapacidad que a la vez es el representante de las personas con discapacidad víctimas.ALCALDIA DE ARMENIA: se realiza articulacion con las organizaciones que necesiten el apoyon de la administracion municipal en cualquier tipo de evento                                                                  </t>
  </si>
  <si>
    <t xml:space="preserve">MUNICIPIO DE FILANDIA: capacitacion sobre los derechos y deberes de la poblacion con discapacidad a invitados al comité de discapacidad municipal e integrantes y funcionarios de la alcaldia.         MINISTERIO DE TRABAJO: El 08 de Noviembre de 2019, se llevó a cabo Capacitación en Derechos y Deberes para la atención de personas con Discapacidad, para los fucnionarios de la Dirección Territorial Quindío, en el marco de la Política pública de Discapacidad, orientada por la Doctora Luz Nelly Merchán Caicedo, Contratista de la Secretaría de Familia de la gobernación del Quindío.        EN EL MUNICIPIO DE  MONTENEGRO SE   localizo y  caracterizó la población con discapacidad del.        SECRETARÍA DE SALUD  Capacitacion de asociaciones de usuarios de EAPBS Sanitas, Medimas, COOMEVA, Salud Vida, Nueva EPS, Cosmitet, Salud Total, Policía Nacional, Fuerzas Armadas.
 Capacitaciones certificacion de discapacidad EAPBS- IPS- Asociaciones de usuarios EAPBS
 Capacitaciones dirigidas a Asociaciones de personas con discapacidad de los 12 Municipios del Departamento 
 Formación equipos certificadores profesionales de la salud: 1 Jornada, No de profesionales formados 34 personas.
 Capacitacion asociaciones de usuarios de IPS publicas de los 12 Municipios en normativa en salud de personas con discapacidad, Capacitacion Municipios en Normativa y RES 583.            SECRETARÍA DE EDUCACIÓN: EL LOS MESES DE OCTUBRE, FINALIZANDO CALENDARIO ESCOLAR EN EL MES NOVIEMBRE SE CULMINARON CON LAS ACTIVIDADES DE LOS PROFESIONALES DE APOYO PEDAGOGICO  CON EL CONSOLIDADO DEL AÑO 2019 Y PROYECCIONES PARA EL AÑO 2020. </t>
  </si>
  <si>
    <t xml:space="preserve">SECRETARÍA DE EDUCACIÓN: DESDE LA SED HA CONTINUADO CON LA ASISTENCIA TECNICA EN LAS IE DEL DEPARTAMENTO EN LA SOCIALIZACION DE LA NORMATIVIDAD VIGENTE DEL 1421 DE 2017 Y LAS ESTRATEGIAS PEDAGOGICAS PARA CON LOS ESTUDIANTES CON DISCAPACIDAD, CAPACIDADES Y TALENTOS EXCEPCIONALES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</si>
  <si>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</si>
  <si>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</si>
  <si>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SALENTO: Realizacion de talleres con la poblacion, en Promocion de D.H desde el Comité de Derechos Humanos Municipal.          CIRCASIA: gestionar capaciataciones juridicas relacionadas con discapacidad </t>
  </si>
  <si>
    <t xml:space="preserve">FILANDIA: dar a conocer en los comites municipales de discapacidad y demas comites municipales, las leyes, decretos y resoluciones que amparan a las personas con discapacidad.      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</si>
  <si>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CALARCA: Sensibilización a través de talleres, jornadas u otras estrategias  a las  entidades de justicia para  promover la igual de derechos.  </t>
  </si>
  <si>
    <t>ICBF El ICBF lídero la Estrategia Nacional de Prevención de Violencias en todos los cursos de vida y con enfoque diferencial, proceso que desarrollo al interior de todos los programas misionales establecidos para la vigencia 2019.</t>
  </si>
  <si>
    <t>SALENTO: campañas para la protección de la mujerSALENTO: campañas para la protección de la mujer</t>
  </si>
  <si>
    <t xml:space="preserve">ICBF Las acciones de promoción, prevención y atención para la erradicación del maltrato, la explotación y el abuso sexual se tiene contemplado de manera transversal en la ejecución de todos los programas misionales de primera infancia, niñez y adolescencia, familia y comunidades.          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                                                                                                                                                                                                                                                                                 Asistencia técnica a los municipios en el abordaje integral de las violencias de género y violencias sexuales; en el marco del Comite Departamental.
Seguimiento a las acciones intersectoriales establecidas para la prevención de la violencia de género, con énfasis en las violencias sexuales y la atención integral de las violencias.
Seguimiento a los casos notificados en el SIVIGILA para el evento de violencia sexual. </t>
  </si>
  <si>
    <t xml:space="preserve">SECRETARÍA DE SALUD: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</si>
  <si>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 SECRETARÍA DEL INTERIOR:  Realización de capacitaciones en la prevención de vulneraciones de DDHH, DIH, LEY 1257 y ruta de protección  en los doce (12) municipios, en Instituciones Educativas, entidades públicas, Juntas de Acción Comunal, mesas de participación y víctimasMUNICIPIO DE CORDOBA:apoyo del ente gubernamental
en el desarrollo de actividades de poblacion victima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</si>
  <si>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5 victimas del conflicto aramado en la mesa departamental de victimas, aplica enfoque diferencial. </t>
  </si>
  <si>
    <t xml:space="preserve">MUNICIPIO DE LA TEBAIDA *EJECUCION DE PROGRAMAS RADIALES INFORMATIVOS                                         *REALIZACION DE TALLERES ENFOCADOS A LA PROMOCION DEL SER HUMANO CON DISCAPCIDAD.        MUNICIPIO DE MONTENEGRO: EDUCAR EN DERECHOS Y DEBERES.       SECRETARÍA DEL INTERIOR Capacitación de derechos humanos.   </t>
  </si>
  <si>
    <t xml:space="preserve">MUNICIPIO DE CORDOBA: capacitacion por partede la comisaria y 
personeria en tema de deberes y derechos a la poblacion.           MONTENEGRO: AUMENTAR LA PARTICIPACION EN 5 % DE LA POBLACIÓN VULNERABLE  EN PROCESOS Y SERVICIOS DE LA ADMINISTRACIÓN MUNICIPAL </t>
  </si>
  <si>
    <t xml:space="preserve">SECRETARÍA   DEL INTERIOR:  Implementar un programa de formación para las  familias de personas con discapacidad en desarrollo humano para orientar y fortalecer una vida independiente.      SECRETARÍA DE FAMILIA:Capacitar en el cuidado y manejo de la Discapacidad a Cuidadoras, Cuidadores y Familias </t>
  </si>
  <si>
    <t>SECRETARÍA DEL INTERIOR El Consejo Departamental de Paz, Reconciliación, Convivencia, DDHH y DIH, cuenta con un integrante de carácter permanente en cual es representante de las personas en condición de discapacidad</t>
  </si>
  <si>
    <t xml:space="preserve">SECRETARÍA DEL INTERIOR: Capacitación en control social, formación política y veedurías en los comités municipales de Montenegro, La Tebaida y Circasia.  ALCALDÍA DE CORDOBA: Creación y fortalecimiento de mecanismos de control social con participación de personas con discapacidad, organizaciones no gubernamentales, y/o cuidadores.  Promover el derecho a participar en los escenarios políticos y generar los espacios necesarios para la formación política de las personas con discapacidad.         </t>
  </si>
  <si>
    <t xml:space="preserve">SECRETARÍA  DEL INTERIOR Capacitación en escenarios políticos a la comunidad en condición de discapacidad en los comités municipales de Montenegro, La Tebaida y Circasia.  </t>
  </si>
  <si>
    <t xml:space="preserve">SECRETARÍA DEL INTERIOR: Promoción del control social de las personas con discapacidad desde el Presupuesto Participativo </t>
  </si>
  <si>
    <t xml:space="preserve">MUNICIPIO DE CORDOBA:   Conmemoración día  internacional de  la discapacidad.        MUNICIPIO DE LA TEBAIDA:  CONMEMORAR EL DIA NACIONAL DE LA DISCAPACIDAD DIC 2019.     MUNICIPIO DE    MONTENEGRO  se vinculó a la población con discapacidad a las diferentes celebraciones que   realizo el municipio para ellos.  </t>
  </si>
  <si>
    <t>SECRETARÍA DE SALUD: Capacitaciones personas con discapacidad y familias en los 12 Municipios del departamento</t>
  </si>
  <si>
    <t xml:space="preserve">SECRETARÍA DE SALUD: Se lleva a cabo capacitacion en normativa y certificacion de discapacidad en 
I capacitacion Coomeva EPS el dia 6 de agosto, lugar sala SIP NO de asistentes 4 personas
2 Capacitacion Hospital PIO X el dia 8 de agosto No de asistentes 8 personas 
3 Capacitacion COOMEVA EPS el dia      de agosto NO de asistentes: 5 personas.
Se expide Circular No 169 de agosto 8 de 2019 asunto Programación Jornada de socialización Res 583 de 2018, Circular 009, Ruta para acceder a la certificacion de discapacidad, Registro de localización caracterización de personas con discapacidad, normativa en salud vigente, se remite a las EAPBS presentes en el departamento con el fin de solicitar informacion de las fechas de reunión de las asociaciones de usuarios para programar las jornadas de capacitacion, se solicita la informacion en 3 oportunidades, responden COOMEVA- SALUD TOTAL,, POLICIA, SANITAS Y COSMITET.
Este ultimo refiere que no cuenta con asociación de usuarios.                                                                                                                                                                                                                                                             Quimbaya 8 de Julio No de personas 21                                                                                                                                                                                                                                                                                                        La Tebaida Julio 11 No de personas 7                                                                                                                                                                                                                                                                                                            Calarca Julio 12 No de personas 27                                                                                                                                                                                                                                                                                                              Salento Julio 25 No de personas 8                                                                                                                                                                                                                                                                                                                 Armenia Julio 26 No de personas 24                                                                                                                                                                                                                                                                                                             Filandia Agosto 14 No de personas 10                                                                                                                                                                                                                                                                                                         Genova Agosto 28 No de personas 5                                                                                                                                                                                                                                                                                                         Montenegro: Subcomite de Justicia Transicional, Fecha Septiembre 17 de 2019.
No de participantes: 12 personas. 
Circasia: 
Fecha Septiembre 23 de 2019
No de participantes 26 personas.
Filandia: 
Fecha Septiembre 27 de 2019
No de participantes 13 personas.
                                                                                                                                                                                                                                                                                      CALARCA: Acompañamiento con asesoría técnica a las organizaciones.
* Apoyo con insumos que permitan el fortalecimiento de las organizaciones y este dentro de los parámetros de la Ley.            FILANDIA: Promover y fortalecer la creación de Organizaciones que trabajan con y para las personas con discapacidad, Cuidadores y Cuidadoras y sus Familias en el municipio.           ARMENIA: Desarrollar de la cartilla basada en el Decreto 1350 de 2012 para tener representatividad de las organizaciones que representan a las personas con discapacidad en el municpio.            QUIMBAYA: Apoyar, acompañra y fortalecer una Asociación municipal de personas con discapacidad.           SECRETARÍA DE FAMILIA: Promover  y  fortalecer la creación de organizaciones que trabajan con y para las personas con discapacidad y sus familias 
</t>
  </si>
  <si>
    <t>MUNICIPIO DE FILANDIA: 1. Convocatorias  amplias y anticiadas para mayor cobertura y participacion en el comité  2. Gestión de capacitaciones por parte de la secretaria departamental de salud en materia de discapacidad a los integrantes del comité.         municipio de genova Se efectuaron 6 comités programados para la vigencia 2019.         MUNICIPIO DE LA TEBAIDA  REALIZADOS/PROGRAMADOS  COMITÉ MUNICIPAL DE DISCAPACIDAD  OPERANDO.         MUNICIPIO DE QUIMBAYA: Comité municipal activo y funcionando</t>
  </si>
  <si>
    <t xml:space="preserve">LA TEBAIDA: FORTALECER EL COMITÉ EN ATENCION A LA POBLACION CON DISCAPCIDAD EN SALUD, EDUCACION, FAMILIA ENTRE OTROS.    SECRETARÍA DE SALUD y tiene elejida un representante de las entidades de salud al comité de discapacidad </t>
  </si>
  <si>
    <t>SECRETARÍA DE SALUD: Capacitacion a poblacion con discapacidad en deberes y derechos en salud de los 12 Municipios del Departamento</t>
  </si>
  <si>
    <t xml:space="preserve">MUNICIPIO DE GENOVA:Se asistió al 100% de los comités que fueron programados durante el año, brindando apoyo en cuanto a información y capacitación de los integrantes </t>
  </si>
  <si>
    <t xml:space="preserve">MUNICIPIO DE CORDOBA: socializacion politica
de discapacidad </t>
  </si>
  <si>
    <t xml:space="preserve">SECRETARÍA DE SALUD: Capacitacion a poblacion con discapacidad en deberes y derechos en salud de los 12 Municipios del Departamento </t>
  </si>
  <si>
    <t xml:space="preserve">MUNICIPIO DE LA TEBAIDA: REALIZAR LA ESTRATEGIA DE RBC CON 20 PERSONAS CON DISCPACIDAD.         SECRETARÍA DE  SALUD  Se capacitaron 9 Municipios: Quimbaya, Armenia, La Tebaida, Calarca, Salento, Genova, Buenavista, Montenegro, Filandia, No de personas capacitadas 112 personas.
</t>
  </si>
  <si>
    <t>municipio de la tebaida Se realizó *seguimiento a las instituciones educativas  públicas en el municipio de la tebaida en cuanto al  acceso a  educación para PCD. decreto 1421 de educación inclusiva)  .                                                      apoyo de transporte (tiquetes estudiantiles)para personas con discapacidad que estén en los niveles educativos: básica, media, técnico, tecnológico y superior .           SECRETARÍA DE EDUCACIÓN:    ACTIVIDADES QUE SE REALIZARON DURANTE LA EJECUCION DEL CONTRATO DEL OPERADOR FUE: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</si>
  <si>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 xml:space="preserve">BUENAVISTA Garantizar cobertura en educacion a 1 menor en Condicion de Discapacidad que se encuentra en el Municipio, mediante docente de apoyo por la institucion Educativa Instituto Buenavista                   FILANDIA:brindar capacitaciones a la comunidad educativa en educacion inclusiva.          SALENTO: Orientación pedagógica a la comunidad educativa en general en  educación inclusiva de la población con discapacidad y en situación de vulnerabilidad diferencial.          ARMENIA: Realizar talleres de inclusion social por medio de la RBC en las diferentes comunas del municipio de Armenia Quindio.  (Gobierno para todos 1,2,6,5 comunas)  SECRETARIA DE EDUCACION:contratacion de 24 docentes  de apoyo pedagogico tipo 2-A para realizar apoyo  pedagogico a los estudiantes de los establecimientos educativos oficiales de  los 11 municipios no certificados del Quindio, que reportan estudiantes con discapacidades, con capacidades o talentos exepcionales.    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</si>
  <si>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QUIMBAYA: Gestionar con el Sena y las universidades, la inclusión de las personas en condición de discapacidad en sus programas académicos</t>
  </si>
  <si>
    <t>MONTENEGRO: seguimiento a  los Programa  de educacion incluyente de las instituciones educativas para Niños, Jovenes , Adolescentes y adultos  con Discapacidad, asi mismo fortalcer el programa educativo "aula de apoyo todo es posible sueña en grande ".          QUIMBAYA: Garantizar la incorporación en el programa de educación inclusiva a las personas en condición de discapacidad. SECRETARIA DE EDUCACION:Articulacion del PIAR con la planeacion pedagogica y el plan de mejoramiento institucional(PMI)   .UNIVERSIDAD DEL QUINDIO. sensibilización a los docentes sobre adaptaciones curriculares para aquellos estudiantes identificados con necesidades educativas especiales. Estrategias en educación superior para estudiantes ciegos y con baja visión. Atención y seguimiento de estudiantes por parte del psicopedagogos con necesidades educativas especiales y con dificultades en habilidades sociales. Aplicación de encuestas de  necesidades a estudiantes sordos</t>
  </si>
  <si>
    <t xml:space="preserve">SECRETARIA DE EDUCACION: fortalecer los procesos de educación inclusiva a través del diseño, acompañamiento a la implementación y seguimiento a los planes de apoyo y ajustes razonables  (PIAR
</t>
  </si>
  <si>
    <t>SECRETARÍA DE EDUCACIÓN: ACTIVIDADES QUE SE REALIZARON EN LAS IE POR MEDIO DE LOS APOYOS PEDAGOGICOS: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</si>
  <si>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QUIMBAYA: Gestionar programas educativos que fortalezcan la prevención de la discapacidad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</si>
  <si>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QUIMBAYA:  Dotar y fortalecer de la tecnología, material educativo y apoyo pedagógico necesarios para el acceso de información requerida por las instituciones educativas que tengan población con necesidades educativas especiales (NEE).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</si>
  <si>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 xml:space="preserve">FILANDIA: promover la generacion de proyectos que contribuyan a la adquisicion de equipos tecnologicos y material pedagogico que permitan la accesibilidad para las personas con discapacidad del municipio. </t>
  </si>
  <si>
    <t>MUNICIPIO DE MONTENEGRO: GARANTIZAR LA EDUCACIÓN INCLUYENTE DEL  MUNICIPIO EN TODAS LAS INSTITUCIONES EDUCATIVAS.     SECRETARÍA DE EDUCACIÓN: DESDE LA SED, DURANTE EL AÑO 2019 SE CONTO CON LA FORMACION Y SOCIALIZACION DE LA NORMATIVIDAD VIGENTE DEL 1421 DE 2017 Y LAS ESTRATEGIAS PEDAGOGICAS PARA CON LOS ESTUDIANTES CON DISCAPACIDAD, CAPACIDADES Y TALENTOS EXCEPCIONALES, ACTIVIDAD QUE SE LOGRO ARTICULAR CON SECRETARIA DE SALUD.</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</si>
  <si>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</si>
  <si>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QUIMBAYA:  Realizar acompañamiento al plan de mejoramiento de las instituciones educativas que tengan población con NEE matriculada en el índice de inclusión educativa 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</si>
  <si>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FILANDIA: gestionar el mantenimiento y el acceso de las instituciones para una educacion inclusiva.        SENA: Nuestros edificios cuentan con rampas para el acceso de la poblacion con discapacidad y ascensor en la agencia publica de empleo para la atencion de las mismas en la oficina de atencion a poblacion victima y vulnerble.</t>
  </si>
  <si>
    <t xml:space="preserve">MUNICIPIO DE LA TEBAIDA: PROMOVER  Y PROMOCIONAR COBERTURA CON CALIDAD EN LOS SERVICIOS DE AFILIACION EN SALUD.                                                                                                      GARANTIZAR QUE SEA ENTREGADO EL CERTIFICADO DE DISCPACIDAD.          SECRETARÍA DE SALUD:     capacitación en concepto y tipos de discapacidad a funcionarios públicos de 12 alcaldías municipales: 
Armenia Gobernación del Quindio: 27 persoans
SALENTO Asistieron13 personas 
MONTENEGRO 34 personas 
PIJAO 18 personas 
CALARCÁ Asistieron 8 personas 
FILANDIA 16 personas
CIRCASIA 11 personas 
CÓRDOBA 6 personas  
BUENAVISTA 16 personas 
QUIMBAYA Asistieron 15 personas 
GENOVA 11 personas 
LA TEBAIDA 8 personas 
Armenia( Alcaldía) 17 personas
Armenia ( Gobernación) 23 personas                                                                                                                                                                                                                                                       </t>
  </si>
  <si>
    <t xml:space="preserve">SECRETARÍA DE SALUD: Se realizan jornadas de capacitacionen articulacion con ICBF con madres FAMI del ICBF en concepto de discapacidad y tipos de discapacidad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</si>
  <si>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 MONTENEGRO 32 personas 
ARMENIA 8 personas
BUENAVISTA 10 personas 
PIJAO 9 personas 
CALARCÁ 22 personas 
SALENTO 9 personas 
CIRCASIA 13 personas 
CÓRDOBA 12 personas 
GENOVA 13 personas 
Red Salud 32 personas
LA TEBAIDA 9 PERSONAS
QUIMBAYA 7 PERSONAS
FILANDIA 7 PERSONAS
</t>
  </si>
  <si>
    <t xml:space="preserve"> secretaría de salud:  Hospital San Vicente de Paul Genova : 6 personas,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municipio de. DISMINUIR LA VULNERACIÓN DE DERECHO CON RELACIÓN AL ACCESO A LOS SERVICIOS DE SALUD montenegro</t>
  </si>
  <si>
    <t>CALARCA: *Verificación de la activación de la ruta de atención que involucra a Eps, IPS Privadas y Mixtas de Entidades Administradoras de Planes de Beneficio EAPB subsidiadas y contributivas  con seguimiento a la prestación del Servicio. SECRETARIA DE SALUD:Desarrollar procesos de monitoreo a la atención virtualHOSPITAL SAN JUAN DE DIOSadaptacion al sistema de informacion con enfoque diferencial</t>
  </si>
  <si>
    <t>QUIMBAYA: realizo una capacitación, en derechos y deberes para la  atención a personas en condición  discapacidad en materia de salud orientados a familias, cuidadores, líderes comunitarios,  representantes de los usuarios y la veeduría ciudadana de PCD,   así como al personal vinculado a cada entidad.</t>
  </si>
  <si>
    <t xml:space="preserve">SECRETARÍA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t>
  </si>
  <si>
    <t xml:space="preserve">SECRETARIA   DE SALUD. Eliminacion de barreras en el acceso a los servicios de salud y suministro de medicamentos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t>
  </si>
  <si>
    <t>MUNICIPIO DE CORDOBA recepcion de quejas y reclamos
tramitados a la entidad competente          SECRETARÍA DE SALUD:   este proceso es permanente se cuenta con el Servicio de Atencion a la Comunidad donde se recepcionan las PQR y se hace el tramite correspondiente</t>
  </si>
  <si>
    <t xml:space="preserve">SECRETARÍA DE SALUD: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</si>
  <si>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SALUD:Diseñar y ejecutar un (1) programa intersectorial que articule y promueva los estilos de vida saludable adaptada a niños jóvenes y adultos con discapacidad.        ARMENIA: fomentar habitos de vida saludable a traves del deporte para personas con discapacidad </t>
  </si>
  <si>
    <t xml:space="preserve">SECRETARIA DE SALUS:Establecer una (1) ruta de atención e información en estilos de vida  saludable. </t>
  </si>
  <si>
    <t xml:space="preserve">MUNICIPIO DE CORDOBA:charlas educativas
por comisaria de familia y plst.      SECRETARÍA DE SALUD:  socialización en 9 IPS Públicas del departamento sobre la Resolución 1904 de 2017 (salud sexual y reproductiva) 
MONTENEGRO 32 personas 
ARMENIA 8 personas
BUENAVISTA 10 personas 
PIJAO 9 personas 
CALARCÁ 22 personas 
SALENTO 9 personas 
CIRCASIA 13 personas 
CÓRDOBA 12 personas 
GENOVA 13 personas 
 </t>
  </si>
  <si>
    <t xml:space="preserve">FILANDIA:realizar educación integral en salud referente a las condiciones y estilos de vida especialmente: la salud bucal, visual, auditiva con la población con discapacidad.
actividades educativas orientadas a tener una vida saludable.
realizar o gestionar acciones en salud que generen identificacion de factores de riesgos causantes de discapacidad en la comunidad.
realizar Intervención a través de la estrategia COVECOM Municipal a factores que pueden afectar la comunidad.SECRETARIA DE SALUD:Establecer un mecanismo de coordinación de acciones interinstitucionales para la detección y control de riesgos de discapacidad.
</t>
  </si>
  <si>
    <t>FILANDIA: realizar seguimiento a los procesos de atención a los pacientes con discapacidad.
realizar educacion en los diferentes espacios donde las personas con discapacidad, cuidadores y familiares participen, en enfermedades prevenibles y no prevenibles causantes de la discapacidad SECRETARIA DE SALUD:Identificar y disminuir los factores de riesgo de las enfermedades crónicas causantes de discapacidad.</t>
  </si>
  <si>
    <t xml:space="preserve"> MINISTERIO DE TRAVAJO se llevó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</si>
  <si>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  mesas de trabajo con secretaria de familia para el manejo de la estrategia de RBC y su  articulacion con el plan de intervención colectiva municipal.            MUNICIPIO DE CORDOBA: *SE ENTREGARON 536 TIQUETES DESTINO CORDOBA-ARMENIA, ARMENIA-CORDOBA PARA CITAS, CONTROLES Y TERAPIAS EN SALUD , DADO QUE LA IPS DEL MUNICIPIO ES  DE PRIMER NIVEL.        MUNICIPIO DE  LA TEBAIDA ARTICULAR  LOS SERVICIOS INTEGRALES DE REHABILITACION DIRIGIDOS A MINIMIZAR EL IMPACTO DE LA CONDICIÓN DE DISCAPACIDAD Y SU NUCLEO FAMILIAR.          MUNICIPIO DE QUIMBAYA:  A traves de las EPS y la ESE Sagrado Corazon de Jesús de Quimbaya, se articulan algunos servicios de habilitación dirigidos a minimizar el impacto de las personas con discapacidad.        SECRETARÍA DE SALUD:           Se realiza visita de asistencia tecnica, seguimiento en acceso y acesibilidad a las EAPBS:.                                                                                                                                                                                                             SOS                                                                                                                                                                                                                                                                                                                                                                                             MEDIMAS                                                                                                                                                                                                                                                                                                                                                           SURA                                                                                                                                                                                                                                                                                                                                                                       COOMEVA                                                                                                                                                                                                                                                                                                                                                                SALUD VIDA                                                                                                                                                                                                                                                                                                                                                                                             SANITAS                                                                                                                                                                                                                                                                                                                                                                NUEVA EPS                                                                                                            
</t>
  </si>
  <si>
    <t>MUNICIPIODE FILANDIA: convenio abriendo caminos con amor implementado.            SECRETARÍA DE SALUD:  Se realiza  visitas de asistencia tecnica a las EAPBS del departamento para la garantía de derechos de las personas con discapacidad
Asistencias técnicas y seguimiento a todas las  EAPBS del departamento en acceso – accesibilidad y certificacion de discapacidad</t>
  </si>
  <si>
    <t xml:space="preserve">MUNICIPIO DE FILANDIA: comité de vigilancia epidemiologica, y los seguimiento de Factores de riesgo </t>
  </si>
  <si>
    <t xml:space="preserve"> SECRETARÍA DE FAMILIA: Realizar  capacitaciones en agentes comunitarios en RBC       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 </t>
  </si>
  <si>
    <t>ALCALDIA DE ARMENIA: se desarolla la RBC en las diferentes comunas del municipio de Armenia Quindio ALCALDÍA DE SALENTO:REALIZACION DE CHARLAS SOBE SALUD PUBLICA, VIGELANCIA Y CONTROL EN N.N.A EN LA I.E EN LAS ZONAS URBANA Y RURAL.</t>
  </si>
  <si>
    <t xml:space="preserve">MUNICIPIO DE QUIMBAYA  :A traves del plan de intervenciones colectivas en convenio con la ese Sagrado Corazon de Jesús de Quimbaya, se desarrollan algunas acciones encaminadas al mejoramiento de las condiciones nutricionales de las personas con discapacidad.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t>
  </si>
  <si>
    <t xml:space="preserve">MUNICIPIO DE GENOVA: Se facilitó el recurso para transporte de PCD para citas médicas, además de apoyo en trámites con EPS.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</si>
  <si>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MUNICIPIO DE FILANDIA mesas de trabajo con secretaria de familia para el manejo de la estrategia de RBC y su  articulacion con el plan de intervención colectiva municipal.     SECRETARÍA DE SALUD: Se capacitaron 9 Municipios: Quimbaya, Armenia, La Tebaida, Calarca, Salento, Genova, Buenavista, Montenegro, Filandia, No de personas capacitadas 112 personas.</t>
  </si>
  <si>
    <t>SECRETARIA DE SALUD:Diseñar e implementar una ruta de atención de salud integral a través del modelo RBC para la habilitación y rehabilitación de la población con discapacidad y sus familias.             QUIMBAYA: Gestionar con el departamento la ruta de atención y rehabilitación para las personas con discapacidad del municipio de Quimbaya</t>
  </si>
  <si>
    <t>MUNICIPIO DE MONTENEGRO:FORTALECIMIENTO DEL BANCO DE AYUDAS TÉCNICAS POR MEDIO DE UNA ESTRATEGIA IMPLEMENTADA DESDE LA SUBSECRETARIA DESARROLLO SOCIAL, FUNDACIONES, EMISORAS.       SECRETARÍA DE SALUD: Estas entregas de medicamentos y ayudas técnicas son responsabilidad directa del asegurador ósea de la EAPBS, la secretaria de salud garantiza atencion a las personas que no se encuentran afiliadas a ninguna EAPBS y cuando se identifican inmediatamente se inicia el tramite para realizar el aseguramiento, dentro de las visitas de asistencia tecnica esta es una de las preguntas que se les esta realizando a las aseguradoras pero se evidencia una falencia grande en los sistemas de informacion por esta razón se entrego base de datos que se cruzo RUAF con el RLCPD para iniciar la ubicación de la poblacion y realizar el tramite pertinente para la gestión de riesgo individual.</t>
  </si>
  <si>
    <t xml:space="preserve">SECRETARÍA DE SALUD: se debe tener claro que ya se cuenta con un sistema de informacion que el RLCPD y este es la única fuente oficial para la formulación de planes, programas y proyectos.
</t>
  </si>
  <si>
    <t>MONTENEGRO:promover una campaña que busque fortalcer el banco de ayudas tecnicas en apoyo a las fundaciones que trabajan en pro y para la poblacion con discapacida.</t>
  </si>
  <si>
    <t xml:space="preserve">MUNICIPIO DE MONTENEGRO: GENERAR CONOCIMIENTO QUE MEJOREN LA ACTIVIDAD PRE Y POS LABORAL DE LAS PERSONAS CON DISCAPACIDAD, PADRES Y CUIDADORES </t>
  </si>
  <si>
    <t xml:space="preserve">MUNICIPIO DE FILANDIA: Capacitaciones realizadas en compañía del SENA regional en capacitaciones en materia de discapacidad y ocupacion laboral al comité municipal e discapacidad.               Municipio de circasia: capacitación: manualidades para mejorar el ingreso de la  FAMILIA de las personas con discapacidad.       MUNICIPIO DE QUIMBAYA: En el aula de apoyo Quimbaya Social se vienen adelantando cursos de formación a las personas con discapacidad, padres, madres y cuidadores; generando destrezas, habilidades y potencialidades; para la ejecución de proyectos productivos y ocupación laboral </t>
  </si>
  <si>
    <t xml:space="preserve">MUNICIPIO DE FILANDIA: Gestión y entrega de la maloca en el eco parque el mirador a personas con discapacidad visual.           SECRETARÍA DE TURISMO:Se han apoyado 6 emprendedores, por medio de asistencia técnica y participación en ferias y eventos comerciales. </t>
  </si>
  <si>
    <t>MUNICIPIO DE LA TEBAIDA: APOYO TECNICO PARA ESTRUCTURAR PROYECTOS DE LA COMUNIDAD (EMPRENDIMIENTO).        MUNICIPIO DE QUIMBAYA   Se viene implementando un proyecto productivo en el aula de apoyo Quimbaya Social; relacionado con huerta alimentaria y elaboración de faroles</t>
  </si>
  <si>
    <t>MUNICIPIO DE QUIMBAYA: Se apoya la Asociacion ASODISQUIM con el taller de joyeria el cual cuenta con un espacio de produccion en la alcaldía y un espacio de comercialización en el pasillo del artesano.             SECRETARÍA DE TURISMO:  Se han apoyado 6 emprendedores en la participación de ferias y eventos comerciales como: Expoartesanal 2019, Eje Belleza 2019</t>
  </si>
  <si>
    <t xml:space="preserve">FILANDIA: promover ferias laborales con el sector empleo del municipio y instituciones publicas y privadas con el fin de identificar perfiles productivos de las personas con discapacidad.         CIRCASIA: con elpropósito de difundir, promover los principios y derechos fundamentales en el trabajo para la inclusión de las personas con discapacidad en el mercado laboral, se han venido desarrollando las siguientes actividades principales:                        a). Sensibilizar a las empresas sobre la promoción del empleo de las personas con discapacidad             b). Proceso de reglamentación de los derechos y garantías de las personas con discapacidad.            QUIMBAYA: 3.1.2. Gestionar convenios entre la Administración Municipal con los actores sociales, empresas públicas y privadas para promover la vinculación laboral y generación de ingresos que beneficien a las personas en condición de discapacidad. </t>
  </si>
  <si>
    <t>ALCALDÍA DE SALENTO SEGUIMIENTO AL SECTOR PRIVADO Y EL COMERCIO SOBRE MAS Y MEJORES  CONDICIONES DE EMPLEO PARA LAS PCD</t>
  </si>
  <si>
    <t xml:space="preserve">MUNICIPIO DE FILANDIA: acomañamiento de las entidades departamentales para dar lugar a jornadas de empleabilidad en articulación con entidades. Incentivos por contratar personas con discapacidad. </t>
  </si>
  <si>
    <t xml:space="preserve">SECRETARÍA DE TURISMO: Apoyo y asistencia técnica a la Asociación ASODISQUIN del Municipio de Quimbaya </t>
  </si>
  <si>
    <t xml:space="preserve">MINISTERIO DEL TRABAJO: El 5 de diciembre de 2019, en el Hotel Mocawa de la Ciudad de Armenia, Quindío, se llevó a cabo una Capacitación relacionada con los “Principales aspectos para la implementación del Teletrabajo”, dirigida a empresarios del Quindío, con el fin de dar a conocer los elementos necesarios para que los empresarios del Quindío puedan acceder a los beneficios que esta modalidad laboral representa para las empresas, el medio ambiente y la calidad de vida de los trabajadores. Actualmente en Colombia hay más de 12.000 empresas que han implementado esta modalidad de trabajo regulada por la Ley 1221 de 2008, con una participación de 39 personas.         SECRETARÍA DE TURISMO:  Se han realizado 3 capacitaciones sobre orientación y oferta laboral en los municipios de Calarcá, Montenegro y La Tebaida. </t>
  </si>
  <si>
    <t xml:space="preserve">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t>
  </si>
  <si>
    <t xml:space="preserve">MINISTERIO DE TRABAJO:Brindar orientación a las personas que acuden a las dependencias del Ministerio del Trabajo sobre los derechos y deberes a PcD. Realizar visitas de carácter preventivo  para promocionar  la cultura del trabajo digno y Decente. SECRETARIA DE SALUD:Fortalecer los mecanismos de Vigilancia, Inspección y Control garantizando el Trabajo Digno y Decente.  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</si>
  <si>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MINISTERIO DEL TRABAJO Se ha brindado orientación a 22  personas con algún tipo de discapacidad sobre derechos y deberes en materia laboral y seguridad social.  
Durante el Segundo semestre 2019 se realizaron aproximadamente 57 visitas preventivas a diferentes sectores y empresas.</t>
  </si>
  <si>
    <t xml:space="preserve">SECRETARÍA DE TURISMO: Socialización con empresarios del sector de la legislación </t>
  </si>
  <si>
    <t xml:space="preserve">SECRETARÍA DE TURISMO: Se desarrollan capacitaciones a los prestadores de servicios turísticos que incorporan el tema de atención a personas en condición de discapacidad.  </t>
  </si>
  <si>
    <t xml:space="preserve">SECRETARÍA DE TURISMO: Se implementan tres puntos intinerantes de información turística con acceso a personas en condición de discapacidad. </t>
  </si>
  <si>
    <t xml:space="preserve">MUNICIPIO DE QUIMBAYA:  Se adelanta intervención con las personas con discapacidad del programa aula de apoyo Quimbaya Social se está proyectando la realizacion del tercer campamento y la realización de un torneo deportivo y recreativo de personas con discapacidad </t>
  </si>
  <si>
    <t>INDEPORTES QUINDÍO:Se ejecutaron actividades en las diciplinas deportivas:
Ajedrez
Futbol Sala
Judo
Paraatletismo
Paranatacion
Parapowerlifting Bolos y tenis de campo 
MUNICIPIO DE QUIMBAYA  En el aula de apoyo Quimbaya Social se cuenta con la escuela de formación deportiva en atletismo</t>
  </si>
  <si>
    <t xml:space="preserve"> INDEPORTES QUINDÍO: Asesoria para la consecucion y mantenimiento del reconocimiento deportivo de las ligas para personas con discapacidad
Limitados Auditivos
Limitados Cognitivos
Limitados Fisicos
Limitados VisualesMUNICIPIO DE LA TEBAIDA:             *EJECUTAR ACTIVIDADES QUE FORTALEZCAN EL DESARROLLO FISICO Y DEPORTIVO DE PCD EN EL MUNICIPIO.      MUNICIPIO DE PIJAO: personas  con discpacidad se realizaron actividades fisicas, recreativas y ludicas, la receptibilidad de ellas hacia estos procesos es poca. </t>
  </si>
  <si>
    <t xml:space="preserve"> INDEPORTES QUINDÍO: Tres deportistas durante este trimestre estuvieron vinculados al programa deportista apoyado
Hernan Lopez - Bolo
Edwin Mayorga - Tenis silla de ruedas
Ferney Bedoya - Paraatletismo           MUNICIPIO DE QUIMBAYA  Se ha hecho un reconocimiento a un deportista con rendimiento destacado</t>
  </si>
  <si>
    <t xml:space="preserve">INDEPORTES QUINDÍO: Se tienen contratados tecnicos para desarrollar actividades en las disciplinas de paratletismo, paranatacion, judo, ajedrez y parapower lifting, bolo y tenis de campo </t>
  </si>
  <si>
    <t>INDEPORTES QUINDÍO: Se realizo la convocatoria e  incripcion para la participacion en los juegos intercolegiado superate a las diferentes instituciones educativas tanto publicas com privadas. Participaran las disciplinas deportivas de paratletismo, y para natacion en categorias prejuvenil y juvenil        municipio de buenavista: Actividad Deportiva.  se realizo Actividad deportiva y de esparcimiento para cuidadores y personas con discapacidad.         MUNICIPIO DE FILANDIA: actividades de parte de la alcaldia municpal para con la asociación abriendo caminos con amor, logrando asi, la gestión de actividades deportivas para las personas con discapacidad asistentes a la asociacion abriendo caminos con amor y el colegio bethlemitas por parte de indeportes.          MUNICIPIO DE CORDOBA: espacios de recreacion
para la realizacion de terapias y ejecicios de desarrollo 
integral</t>
  </si>
  <si>
    <t>INDEPORTES QUINDÍO:   Se ejecutaron actividades en las diciplinas deportivas:
Ajedrez
Futbol Sala
Judo
Paraatletismo
Paranatacion
Parapowerlifting bolos y tenis de campo 
 MUNICIPIO DE QUIMBAYA Se cuenta con una minima dotación deportiva en las escuelas de formacion para las personas con discapacidad</t>
  </si>
  <si>
    <t xml:space="preserve">INDEPORTES QUINDÍO: Se dotaron las ligas de:
 Limitados Auditivos
Limitados Cognitivos
Limitados Fisicos
Limitados Visuales
Con diferentes materiales para el desarrollo deportivo de sus deportistas.            MUNICIPIO DE MONTENEGRO. PROPICIAR LA PARTICIPACIÓN EN JORNADAS DEPORTIVAS INCLUYENTES PARA LA POBLACIÓN CON DISCAPACIDAD </t>
  </si>
  <si>
    <t xml:space="preserve">MUNICIPIO DE FILANDIA: adecuación del escenario deportivo (poli deportivo) municipal mediante la una locación y panorama accesible (baños estructuras, rampas).           MUNICIPIO DE LA TEBAIDA  ADECUAR  ESPACIOS Y ESCENARIOS DEPORTIVOS CON GARANTÍA DE ACCESO A LAS PERSONAS CON DISCAPACIDAD, SUS CUIDADORES Y FAMILIAS.        PROMOTORA DE VIVIENDA - Mejoramiento y mantenimiento del parque de los sueños de la ciudad de armenia.
- Mejoramiento y mantenimiento del coliseo cubierto del municipio de Circasia.
- Mejoramiento y mantenimiento del coliseo de la institución educativa robledo sede principal del Municipio de      Calarca.              - Mejoramiento y Mantenimiento estadio centenario de Armenia (Camerinos).           MUNICIPIO DE QUIMBAYA El municipio cuenta con el polideportivo central totalmente remodelado y con accesibilidad de las personas con discapacidad.         INDEPORTES QUINDÍO: La adecuación y mantenimiento de espacios y escenarios deportivos con garantía de acceso a las personas con discapacidad,esta a cargo de la secretaria de infraestructura departamental.    
  </t>
  </si>
  <si>
    <t xml:space="preserve">MUNICIPIO DE FILANDIA  socialización sobre el nuevo enfoque de discapacidad y legislación en el comité municipal de discapacidad y en comités municipales a funcionarios de el sector deportes. </t>
  </si>
  <si>
    <t xml:space="preserve">MUNICIPIO DE FILANDIA:funcionamiento de escuelas: 1) Música Tradicional (chirimías, bandas músico marciales, grupo de cuerdas típicas, grupo de música Andina, 2) Música de Viento;3) Danzas; 4) Teatro 5) Artes plásticas.   </t>
  </si>
  <si>
    <t xml:space="preserve">municipio de circasia: Participacion de los integrantes de la chirimia actividades en el municipio presentacion adulto mayor en la casa museo.        MUNICIPIO DE LA TEBAIDA: * 1 MUESTRA ARTISTICA EN EL ANIVERSARIO DEL MUNICIPIO DE LA TEBAIDA                                                                 MUNICIPIO DE QUIMBAYA: En el aula de apoyo Quimbaya Social se cuenta con un grupo de chirimia; el cual nos representa en diferentes eventos y actividades culturales y artisiticas </t>
  </si>
  <si>
    <t>MUNICIPIO DE FILANDIA el municipio con respecto a los tipos de discapacidad.          MUNICIPIO DE CORDOBA:   participacion de la poblacion
en los diferentes escenarios de cultura del municipio.      MUNICIPIO DE MONTENEGRO: FOMENTAR Y MANTENER LA PARTICIPACION DE LA POBLACION CON DISCAPACIDAD EN LOS GRUPOS ARTISTICOS Y CULTURALES.          MUNICIPIO DE QUIMBAYA  Cada año con el Club Rotario de Quimbaya en el marco de las fiestas aniversarias de Quimbaya se realiza un encuentro regional de inclusion social denominado "Festival artistico y cultural de niños, niñas, jovenes y adultos con capacidades excepcionales"</t>
  </si>
  <si>
    <t>MUNICIPIO DE QUIMBAYA: Con la subsecretaria de educación, cultura, deporte y recreación se realizan procesos y actividades de sensibilización con el fin de incluir criterios de accesibilidad de personas con discapcidad y sus cuidadores.se realizan procesos y actividades de sensibilización con enfoque y legislación de discapcidad en el gremio de artistas y gestores culturales del municipio; asi como al consejo municipal de discapacidad.</t>
  </si>
  <si>
    <t>ICBF El ICBF partició de las actividades que se desarrollaron desde la Secretaría de Salud Departamental.</t>
  </si>
  <si>
    <t xml:space="preserve">MUNICIPIO DE QUIMBAYA: Desde la casa de la cultura y el centro cultural de artistas, con el consejo municipal de cultura se trata de fomentar la participación de las organizaciones culturales para que trabajen con y para la discapacidad </t>
  </si>
  <si>
    <t>MUNICIPIO DE QUIMBAYA: Quimbaya cuenta con la casa de la cultura y el centro cultural de artistas y gestores culturales; garantizando la accesibilidad  de las personas con discapacidad</t>
  </si>
  <si>
    <t xml:space="preserve">MUNICIPIO DE BUENAVISTA:se realiza seguimiento en los comites. se realiza seguimiento en los comites, con el fin de que a las PCD cuente con los servicios de salud, educación y demas derechos y que estos no se les esten vulnerando.       MUNICIPIO DE CORDOBA: remision a salud
cuando se encuentra una persona con discapacidad sin salud.     municipio de quimbaya: Desde la subsecretaria de la subsecretaria de salud se vigila y se gestiona el acceso de las personas con discapacidad al SGSSS, pensión y riesgos laborales.          SECRETARÍA DE SALUD:  Eliminacion de barreras en el acceso a los servicios de salud y suministro de medicamentos: 32 personas </t>
  </si>
  <si>
    <t>MINISTERIO DEL TRABAJO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</si>
  <si>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FILANDIA:Adecuación del terreno para el proyecto para la creacion de un centro de rehabilitacion integral para las personas con discapacidad del municpio </t>
  </si>
  <si>
    <t xml:space="preserve">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ALCALDIA DE ARMENIA: Implementación del programa de actualización para cuidadores                                                                  ALCALDIA DE FILANDIA: capacitación a la IPS Municipal y a las EPS sobre la caracterización y registro de personas con discapacidad.                </t>
  </si>
  <si>
    <t xml:space="preserve">MUNICIPIO DE FILANDIA entrega de tiquetes a personas con discapacidad para citas medicas, terapias de rehabilitacion.        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t>
  </si>
  <si>
    <t xml:space="preserve">MUNICIPIO  DE QUIMBAYA: En el municipio de Quimbaya se adelantan campañas de socialización y sensibilización sobre equidad de genero y campañas a la no discriminación </t>
  </si>
  <si>
    <t>MUNICIPIO DE QUIMBAYA: Se brinda una atención oportuna cuando asi lo requieren las personas sin distinción de raza o condición</t>
  </si>
  <si>
    <t>MUNICIPIO DE SALENTO: Campañas diseñadas para promover la Equidad de género y diversidad secual en PCD en las diversas actividades comunitarias de la administración municipal</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</si>
  <si>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</si>
  <si>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 xml:space="preserve">FILANDIA: realizar educacion sobre temas de equidad de genero y diversidad sexual en espacios donde las personas con discapacidad participen. </t>
  </si>
  <si>
    <t xml:space="preserve">ICBF La atencion de personas con discapacidad esta decrita en el lineamiento especializado de discapacidad, el cual es adoptado para los procesos de atencion en las diferentes modalidades del ICBF. </t>
  </si>
  <si>
    <t xml:space="preserve">MUNICIPIO DE FILANDIA: capacitaciones a servidores públicos en los enfoques diferencial, de derechos y de inclusión </t>
  </si>
  <si>
    <t xml:space="preserve">HOSPITAL SAN JUAN DE DIOS: Creación de encuesta de adherencia al modelo de atención para personas con discapacidad y creación de indicadores de gestion del modelo de atencion a personas con discapacidad.     </t>
  </si>
  <si>
    <t xml:space="preserve">MUNICIPIO DE FILANDIA:adecuación de calles y vías restauradas con accesibilidad a las personas con discapacidad, andenes con rampa y ampliación del poli deportivo municipal accesible, (baños, entradas)  por  nuevas tecnologias, dotaciones y dotaciones locativas.         MUNICIPIO DE CORDOBA: REALIZACION DE 
PUERTA Y RAMPLA   EN LA ADMINISTRACION MUNICIPAL. PROMOTORA DE VIVIENDA: • Adecuación  piso para el área académica y de bienestar del hospital san juan de dios (piso 7) del municipio de armenia
• Mantenimiento y mejoramiento de equipamiento colectivo y comunitario edificio público alcaldía municipal de Pijao
• Construccion caseta comunal barrio frailejones  del municipio de salento quindio
• Construcción casa de historia en desarrollo del convenio interadministrativo No. 005 de 2019 suscrito con el municipio de Buenavista
-Institucion Educativa Sede Rafael Uribe Uribe de Montenegro: Adecuacion de Comedor Escolar para aula cultural.        municipio de quimbaya: Se realizó remarcación y señalización vial en puntos críticos para facilitar el transito seguro de personas con discapacidad en el parque principal, en las zonas peatonales  de acceso entre la calle 15 y 16; carrera 5a.          SECRETARÍA DE INFRAESTRUTURA: la secretaria de Aguas e Infraestructura para este trimestre adjudico el proceso de iluminacion del esta Alpidio del municipio de La Tebaida, a la fecha se encuentra en tramites ante la EDEQ.    </t>
  </si>
  <si>
    <t>MUNICIPIO DE CIRCASIA  Capacitacion al gerente de la empresa cootracir</t>
  </si>
  <si>
    <t>IDTQ Promover desde la comunicación interinstitucional con las empresas de transporte público, la inclusión de parametros de discapacidad, como accesibilidad a los vehiculos, modernización del parque automor y mejoramiento de las condiciones generales de movilidad para las personas en sitiación de discapacidad.</t>
  </si>
  <si>
    <t xml:space="preserve">CALARCA: *Adecuación de la infraestructura urbana tales como andenes y otros que se que son pertinentes para la accesibilidad de las personas con discapacidad.* Señalización de espacios públicos accesibles para las personas con discapacidad.           
FILANDIA: Promover el Desarrollo de adecuaciones al sistema de transporte y movilidad para la inclusión de personas con discapacidad.  Apoyar con tiquetes para ayudar a la población con discapacidad para ir a citas médicas a armenia.          
QUIMBAYA: Implementar  la adecuación de la infraestructura para la movilidad y tránsito de las personas en condición de discapacidad
</t>
  </si>
  <si>
    <t xml:space="preserve">MUNICIPIO DE LA TEBAIDA: DEMARCAR ZONAS AZULES EN EL MUNICIPIO Y CAPACITAR PERSONAS CON DISCAPACIDAD EN ATENCION AL USUARIO </t>
  </si>
  <si>
    <t xml:space="preserve">IDTQ: Brindar apoyo operativo en la información y la comunicación de rutas de transporte municipal intermunicipal  adecuadas al diseño universal para las personas con discapacidad una vez se encuentren implementadas. ARMENIA: Disminuir barreras de movilidad para las personas con discapacidad.       CORDOVA: Entregar tiquetes (Cordoba-Armenia-Armenia-Córdoba) a la población con discapacidad y acompañante (cuando así lo requiera) para citas, controles y terapias. </t>
  </si>
  <si>
    <t xml:space="preserve">MUNICIPIO DE FILANDIA  entrega de  5 viviendas para personas con discapacidad en el municipio, en zona urbana.         MUNICIPIO DE CORDOBA: mejoramiento de vivienda
urbana.       MUNICIPIO DE    MONTENEGRO  mejoramiento que ayuden y a facilitar  la accesibilidad a la población con discapacidad con relación a vivienda y la infraestructura del municipio.       MUNICIPIO DE PIJAO  se solicitó información para acceder al mejoramiento de vivienda para las pcd EN EL mes de diciembre por parte de la promotora de vivienda. En el municipio se realizaron 8 mejoras DE VIVIENDA .        PROMOTORA DE VIVIENDA: Convenios de mejoramiento de vivienda con los muncipios de Buenavista (60 mejoramientos), Quimbaya (60 mejoramientos) y en el municipio de Salento (28 Mejoramientos) y vivienda nueva seis (6 viviendas), y por gestion de la gobernación y que ejecuto la Promotora se realizaron los siguientes mejoramientos de viviendas, en las cuales residia una persona en condicion de discapacidad y de la base de datos del DPS: Tebaida 13, Buenavista 12, Quimabaya 14, Calarca 9, Armenia 15, Cordoba 14, Genova 18, Circasia 14, Pijao 15, Montenegro 14  y Filandia 10. Del mismo modo en convenio con el Municipio de la Tebaida se mejoraron las fachadas de 29 viviendas del barrio Cantaro. NOTA:  De los mejoramientos de vivienda realizados se identificaron 83 viviendas en las cuales residia al menos  una persona en condición de discapacidad.                              MUNICIPIO DE QUIMBAYA:El municipio de Quimbaya Ha realizado mejoramientos de vivienda y espacios con parametros de accesibilidad para las personas con discapacidad </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</si>
  <si>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</si>
  <si>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t xml:space="preserve">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</si>
  <si>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</si>
  <si>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</si>
  <si>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</si>
  <si>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</si>
  <si>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</si>
  <si>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</si>
  <si>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</si>
  <si>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</si>
  <si>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</si>
  <si>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</si>
  <si>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</si>
  <si>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</si>
  <si>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</si>
  <si>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</si>
  <si>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</si>
  <si>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</si>
  <si>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</si>
  <si>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EN EL MUNICIPIO DE CIRCASIA; se  brindo la información continua a las organizaciones que trabajan con la población en situación de discapacidad del municipio de circasia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</si>
  <si>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</si>
  <si>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 xml:space="preserve">
LA  SECRETARÍA DE FAMILIA:  Brindo acompañamiento como intérprete de lengua de señas colombiana en eventos públicos o privados donde haya participación de personas con discapacidad auditiva.   
</t>
  </si>
  <si>
    <t>EN EL MUNICIPIO DE CIRCASIA;  se les  presto el servicio de asesoría jurídica en la oficina técnica de discapacidad del  Municipio de circasia donde se les ayuda a resolver las pqr, tutelas , derechos de petición, oficios y otros documentos</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</si>
  <si>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</si>
  <si>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</si>
  <si>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</si>
  <si>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</si>
  <si>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</si>
  <si>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</si>
  <si>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</si>
  <si>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</si>
  <si>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</si>
  <si>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</si>
  <si>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</si>
  <si>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</si>
  <si>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</si>
  <si>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</si>
  <si>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MUNICIPIO DE  SALENTO;  Se  fortaleció el Consejo de Derechos Humanos con la participación de las PcD.                   
  en la SECRETARÍA DEL INTERIOR; Asistencia técnica para la conformación e instalación de los Consejos Municipales de Paz.  
</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</si>
  <si>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</si>
  <si>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</si>
  <si>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 xml:space="preserve">EN EL MUNICIPIO DE CORDOBA;  Se  garantizo la participacion de la poblacion  con  discapacidad en los comites de   discapacidad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</si>
  <si>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</si>
  <si>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EN EL MUNICIPIO DE SALENTO: En mesa técnica territorial de discapacidad ya se estableció el libro de afiliados  con el cual se realizara la próxima convocatoria a asamblea de  ASOPECODIS que hacen una red de asociados en el Municipio de PCD.</t>
  </si>
  <si>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</si>
  <si>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</si>
  <si>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</si>
  <si>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</si>
  <si>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</si>
  <si>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</si>
  <si>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EN EL MUNICIPIO DE  BUENAVISTA: se han realizado las reuniones  pertinentes al tema de empoderamiento, liderazgo y comunicación asertiva</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</si>
  <si>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</si>
  <si>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</si>
  <si>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</si>
  <si>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</si>
  <si>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</si>
  <si>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</si>
  <si>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</si>
  <si>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</si>
  <si>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</si>
  <si>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</si>
  <si>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En el MUNICIPIO DE BUENAVISTA el refuerzo académico en las Instituciones Educativas es realizado por las docentes de apoyo         </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</si>
  <si>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</si>
  <si>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</si>
  <si>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</si>
  <si>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</si>
  <si>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 xml:space="preserve">en el MUNICIPIO DE BUENAVISTA.  Se dio capacitación a  la   encuestadora del sisben sobre el    abordaje a las  personas con discapacidad en el momento de hacer la  encuesta  </t>
  </si>
  <si>
    <t>MUNICIPIO DE  LA TEBAIDA: Consulta odontologica para población con discapacidad</t>
  </si>
  <si>
    <t xml:space="preserve">EN EL MUNICIPIO DE CORDOBA;   Se  realizó jornada de salud para la población en situación de discapacidad en donde se atendió también la población  de PCD cuidadora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</si>
  <si>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</si>
  <si>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</si>
  <si>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</si>
  <si>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 xml:space="preserve">En  el MUNICIPIO DE BUENAVISTA, informa que las EPS Nueva EPS y Medimas, cuentas con veeduría, así mismo la ESE Hospital San Camilo también cuenta con una veeduría ciudadana. </t>
  </si>
  <si>
    <t xml:space="preserve">SECRETARÍA DE SALUD  DEPARTAMENTAL: Se realiza informe situacional de inicdencia y prevalencia de discapacidad en el departamento del Quindio, el informe  se presenta en el ultimo CDD en el mes de diciembre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</si>
  <si>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</si>
  <si>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</si>
  <si>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SECRETARÍA DE SALUD DEPARTAMENTAL: interviene a las   siguientes entidades:
 Medimas : 36 usuario
Nueva EPS 1 usuario
SURA EPS 1 usuario 
Salud Total 1 usuario.
AsmetSalud 1 usuario
SOAT 1 usuario
SOS 1 usuario
se establece contacto con la EAPB y se remit</t>
  </si>
  <si>
    <t>SECRETARÍA DE SALUD DEPARTAMENTAL: madres cuidadoras y personas con discapacidad a la primera jornada de capacitación sobre pautas de prevención y mitigación de contagio de COVID 19, se utiliza la infografia diseñada por el Ministerio de Salud</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</si>
  <si>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</si>
  <si>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MUNICIPIO DE CORDOBA: acompañamiento por parte de las contratistas de la comisaria de familia en las rutas de estilos de vida saludable en el desarrollo de las actividades de la poblacion en situacion de discapacidad</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</si>
  <si>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</si>
  <si>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</si>
  <si>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MUNICIPIO DE FILANDIA; Planificacion dentro del plan de desarrollo, las actividades inter-institucionales e inter-sectoriales  para la prevención de enfermedades, habitos y situaciones que predisponene la discapacidad</t>
  </si>
  <si>
    <t>MUNICIPIO DE BUENAVISTA: desde la oficina de Seguridad y Salud en el Trabajo se han desarrollado la aplicación de tres baterías de promoción y prevención y encuestas que permiten mitigar la enfermedad</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</si>
  <si>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</si>
  <si>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</si>
  <si>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</si>
  <si>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</si>
  <si>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 LA SECRETARÍA DE SALUD DEPARTAMENTAL:  lleva a cabo estudio de incidencia y prevalencia de discapacidad por labio paladar hendido</t>
  </si>
  <si>
    <t xml:space="preserve">MUNICIPIO DE   BUENAVISTA;  el municipio maneja el programa PAE, el cual cubre a todos los NNA con discapacidad del municipio, un programa especial o diferente no maneja.  </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</si>
  <si>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</si>
  <si>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</si>
  <si>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</si>
  <si>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LA SECRETARÍA DE SALUD DEPARTAMENTAL: apoya a la Secretaria de Familia en toda la información estadística requerida y con el aporte de documentación para la creación de los lineamientos para el  banco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</si>
  <si>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</si>
  <si>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</si>
  <si>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EN EL  MUNICIPIO DE CORDOBA;   se    implementó banco de hojas de vida con atención de manera permanente en las instalaciones de la administración municipal  en donde se incluyeron las   personas con discapacidad</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</si>
  <si>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</si>
  <si>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</si>
  <si>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</si>
  <si>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</si>
  <si>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</si>
  <si>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 xml:space="preserve">EN EL MUNICIPIO DE CORDOBA;  se hizo la recepcion de hojas de vida en el banco de hojas de vida creado por la administracion municipal de la alcaldia  en donde las  personas con discapacidad participaron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</si>
  <si>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</si>
  <si>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</si>
  <si>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</si>
  <si>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</si>
  <si>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</si>
  <si>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EN EL MUNICIPIO DE CORDOBA;  se hizo la recepción de hojas de vida en el banco de hojas de vida creado por la administración municipal de la alcaldía  en donde las  personas con discapacidad participaron</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</si>
  <si>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</si>
  <si>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MUNICIPIO DE BUENAVISTA: se  brindo recomendaciones a los empresarios del turismo Municipal.</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</si>
  <si>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</si>
  <si>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CORDOBA; inicio de la escuela de futbol y baloncesto con formacion en enfoque diferencial y atencion para la poblacion en situacion de discapacidad  </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</si>
  <si>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</si>
  <si>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</si>
  <si>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</si>
  <si>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</si>
  <si>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</si>
  <si>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</si>
  <si>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</si>
  <si>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</si>
  <si>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</si>
  <si>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</si>
  <si>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 xml:space="preserve">EN EL MUNICIPIO DE  CORDOBA; Vproceso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</si>
  <si>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</si>
  <si>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</si>
  <si>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en el MUNICIPIO DE CIRCASIA; se cuenta con el grupo de chirimias de la fundacion amar y vivir del municipio de circasia, la cual no se ha podido convocar por la contingencia que se  presento  por el  Covid 19          EN EL MUNICIPIO DE  CORDOBA; Vproceso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</si>
  <si>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t xml:space="preserve">EN EL MUNICIPIO DE BORDOBA;    en la casa de la cultura espacion con acceso de ramplas para la formacion en cultura y de facil acceso para la poblacion con discapacidad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</si>
  <si>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</si>
  <si>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EN EL MUNICIPIO DE CORDOBA; garantia de los servicios en salud y afiliacion a un sistema de seguridad social de la pobnlacion con discapacidad </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</si>
  <si>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</si>
  <si>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</si>
  <si>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EN EL MUNICIPIO DE  CORDOBA; apoyo y atencion integral por parte de la administracion municipal en necesidades basicas de la poblacion en    situación de discapacidad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</si>
  <si>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</si>
  <si>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 xml:space="preserve">EN EL MUNICIPIO DE FILANDIA   Se planifico jornadas educativas sobre la transformación del imaginario cultural y la accesibilidad respecto a los paradigmas de la discapacidad </t>
  </si>
  <si>
    <t>4. La secretaria de Cultura ha desarrollado un formato de asistencia para las salas de exposiciones y sus diferentes actividades de atención al usuario; donde va relacionado por edades, etnias, si tienen discapacidad y género (se anexa formato)</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</si>
  <si>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</si>
  <si>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</si>
  <si>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</si>
  <si>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</si>
  <si>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</si>
  <si>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</si>
  <si>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</si>
  <si>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</si>
  <si>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</si>
  <si>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</si>
  <si>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</si>
  <si>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</si>
  <si>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</si>
  <si>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MUNICIPIO DE ARMENIA: Desde el Departamento Administrativo de Planeación se brinda asesoria técnica en los temas relacionados con Politica Pública, la cual se ha venido realizando con el enlace de la Secretaria de Desarrollo Social</t>
  </si>
  <si>
    <t>Ejecutado Presupuesto año</t>
  </si>
  <si>
    <t xml:space="preserve">MUNICIPIO DE CALARCA. $2.500.000.      MUNICIPIO DE FILANDIA 5400000.              MUNICIPIO DE LA TEBAIDA 1200000 </t>
  </si>
  <si>
    <t>MUNICIPIO DE PIJAO $5,000,000.      MUNICIPIO DE  QUIMBAYA  1200000.  MUNICIPIO DE   SALENTO  8662500</t>
  </si>
  <si>
    <t>EL MUNICIPIO DE LA TEBAIDA 200000</t>
  </si>
  <si>
    <t>municipio de quimbaya  20000000</t>
  </si>
  <si>
    <t xml:space="preserve">MUNICIPIO DE  CALARCA, 1916666,67  </t>
  </si>
  <si>
    <t>SECRETARÍA DE EDUCACIÓN  1142450300</t>
  </si>
  <si>
    <t xml:space="preserve">MUNICIPIO DE CORDOBA $600.000 </t>
  </si>
  <si>
    <t xml:space="preserve">MUNICIPIO DE CORDOBA. $350.000  </t>
  </si>
  <si>
    <t xml:space="preserve">MUNICIPIO DE   CALARCA, 3825000           MUNICIPIO DE CORDOBA $600.000   </t>
  </si>
  <si>
    <t xml:space="preserve">MUNICIPIO DE CORDOBA  $350.000 </t>
  </si>
  <si>
    <t xml:space="preserve">MUNICIPIO DE CALARCA, 8000000    MUNICIPIO DE CORDOBA; $350.000  </t>
  </si>
  <si>
    <t xml:space="preserve">MUNICIPIO DE  CORDOBA$350.000.       MUNICIPIO DE LA TEBAIDA; 360000 </t>
  </si>
  <si>
    <t xml:space="preserve">MUNICIPIO DE CORDOBA  $3.000.000.               INSTITUTO DE BIENESTAR FAMILIAR; $ 889,665,327 (este valor corresponde a lo ejecutado en las modalidades de discapacidaed durante el bimestre Octubre, noviembre 2020)  </t>
  </si>
  <si>
    <t>MUNICIPIO DE CORDOBA  $3.000.000 SECRETARÍA DEL INTERIOR 27393333</t>
  </si>
  <si>
    <t xml:space="preserve">MUNICIPIO DE  CALARCA, $200.000 </t>
  </si>
  <si>
    <t xml:space="preserve">MUNICIPIO DE CORDOBA  $3.000.000 </t>
  </si>
  <si>
    <t>MUNICIPIO DE CALARCA, 400000      SECRETARÍA DEL INTERIOR; 3620000</t>
  </si>
  <si>
    <t>SECRETARÍA DEL INTERIOR2.000.000</t>
  </si>
  <si>
    <t xml:space="preserve">MUNICIPIO DE CALARCA  $400.000 </t>
  </si>
  <si>
    <t>SECRETARÍA DEL INTERIOR 3500000</t>
  </si>
  <si>
    <t>SECRETARÍA DEL INTERIOR  1500000</t>
  </si>
  <si>
    <t xml:space="preserve">MUNICIPIO DE CORDOBA$350,000 </t>
  </si>
  <si>
    <t xml:space="preserve"> MUNICIPIO DE CORDOBA, $600.000 </t>
  </si>
  <si>
    <t xml:space="preserve"> MUNICIPIO DE CORDOBA, $350.000 </t>
  </si>
  <si>
    <t xml:space="preserve"> MUNICIPIO DE LA TEBAIDA 200000</t>
  </si>
  <si>
    <t>MUNICIPIO DE CALARCA: 3825000SECRETARÍA DE  EDUCACIÓN  28823294</t>
  </si>
  <si>
    <t>SECRETARÍA DE EDUCACIÓN; 1142450300</t>
  </si>
  <si>
    <t>MUNICIPIO DE CALARCA: 2239183</t>
  </si>
  <si>
    <t>MUNICIPIO DE LA TEBAIDA  1280000 PROMOTORA DE VIVIENDA; 449959883,5</t>
  </si>
  <si>
    <t xml:space="preserve">MUNICIPIO DE CALARCA, 420000 </t>
  </si>
  <si>
    <t xml:space="preserve"> MUNICIPIO DE CORDOBA; $350.000 </t>
  </si>
  <si>
    <t xml:space="preserve">MUNICIPIO DE  CALARCA, 3060000 </t>
  </si>
  <si>
    <t>SECRETARÍA DE TURISMO 11666666</t>
  </si>
  <si>
    <t xml:space="preserve">SECRETARÍA DE CULTURA; 7800000 </t>
  </si>
  <si>
    <t>SECRETARÍA DE CULTURA; 10200000</t>
  </si>
  <si>
    <t xml:space="preserve">MUNICIPIO DE CALARCA:  $285.000 </t>
  </si>
  <si>
    <t>MUNICIPIO DE CALARCA, 3467000</t>
  </si>
  <si>
    <t>PROMOTORA DE VIVIENDA  898843552,14</t>
  </si>
  <si>
    <t xml:space="preserve">SECRETARÍA DE    INFRAESTRUCTURA; DPS $608.055.642
SGR $552.646.236
R.P $17.766.665 mas 32800000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</si>
  <si>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</si>
  <si>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</si>
  <si>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</si>
  <si>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</si>
  <si>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</si>
  <si>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</si>
  <si>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</si>
  <si>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6% de la Linea Base </t>
  </si>
  <si>
    <t xml:space="preserve">6 Municipios con  Tecnologías en Implementación y  una entidad de capacitación ( UNIQUINDÍO </t>
  </si>
  <si>
    <t xml:space="preserve">7  Municipios </t>
  </si>
  <si>
    <t xml:space="preserve">8  Organizaciones con estrategia de medios de Comunicación </t>
  </si>
  <si>
    <t xml:space="preserve">70%de capacitaciones </t>
  </si>
  <si>
    <t xml:space="preserve">0,70% del programa </t>
  </si>
  <si>
    <t xml:space="preserve">0.55% del programa </t>
  </si>
  <si>
    <t xml:space="preserve">0,60% del Programa </t>
  </si>
  <si>
    <t xml:space="preserve">0,60 % del Programa </t>
  </si>
  <si>
    <t xml:space="preserve">8 Municipios </t>
  </si>
  <si>
    <t xml:space="preserve">0,65% del Sistema </t>
  </si>
  <si>
    <t>0,72% del Programa</t>
  </si>
  <si>
    <t xml:space="preserve">0,82% del  Programa </t>
  </si>
  <si>
    <t xml:space="preserve">70%  de derechos promovidos </t>
  </si>
  <si>
    <t>0,40%</t>
  </si>
  <si>
    <t xml:space="preserve">0,62% del  Programa  </t>
  </si>
  <si>
    <t xml:space="preserve">en la programación de la Conmemoración se lleva75% 2021 </t>
  </si>
  <si>
    <t xml:space="preserve">0.55% de la conformación de la red </t>
  </si>
  <si>
    <t xml:space="preserve">22  Organizaciones </t>
  </si>
  <si>
    <t xml:space="preserve">11 comites  Funcionnando y fortalecidos </t>
  </si>
  <si>
    <t xml:space="preserve">0.63% de capacitación a lideres </t>
  </si>
  <si>
    <t xml:space="preserve">9 Municipios con estrategia de RBC </t>
  </si>
  <si>
    <t xml:space="preserve">20 instituciones atendidas </t>
  </si>
  <si>
    <t xml:space="preserve">54   Instituciones educativas  superando la meta </t>
  </si>
  <si>
    <t xml:space="preserve">75%modelo.  </t>
  </si>
  <si>
    <t xml:space="preserve">2  Municipios con  Metodología </t>
  </si>
  <si>
    <t>0.78%</t>
  </si>
  <si>
    <t xml:space="preserve">3 Pprogramas </t>
  </si>
  <si>
    <t xml:space="preserve">70% instituciones educativas </t>
  </si>
  <si>
    <t xml:space="preserve">17 Instituciones </t>
  </si>
  <si>
    <t xml:space="preserve">0.70 % del Plan </t>
  </si>
  <si>
    <t xml:space="preserve">10  organizaciones de salud con tecnologia de   comunicación incluyente </t>
  </si>
  <si>
    <t xml:space="preserve">1 veduría ciudadana </t>
  </si>
  <si>
    <t xml:space="preserve">una investigación </t>
  </si>
  <si>
    <t>0.77%</t>
  </si>
  <si>
    <t>0.70%</t>
  </si>
  <si>
    <t>0.72 %</t>
  </si>
  <si>
    <t xml:space="preserve">3 Diagnosticos </t>
  </si>
  <si>
    <t xml:space="preserve">2.2 % de la investigación </t>
  </si>
  <si>
    <t xml:space="preserve">9 Municipios </t>
  </si>
  <si>
    <t xml:space="preserve">5 Municipios </t>
  </si>
  <si>
    <t xml:space="preserve">10 Municipios  con  información de la RBC </t>
  </si>
  <si>
    <t xml:space="preserve">0.70%  del banco operando </t>
  </si>
  <si>
    <t xml:space="preserve">7 Municipios  CON CAPACITACIÓN </t>
  </si>
  <si>
    <t xml:space="preserve">22 UNIDADES PRODUCTIVAS </t>
  </si>
  <si>
    <t xml:space="preserve">35 Proyectos Productivos </t>
  </si>
  <si>
    <t xml:space="preserve">18  Negocios Inclusivos </t>
  </si>
  <si>
    <t>0.65%</t>
  </si>
  <si>
    <t xml:space="preserve">18   Micro Empresas </t>
  </si>
  <si>
    <t xml:space="preserve">4 Campañas </t>
  </si>
  <si>
    <t xml:space="preserve">0.70 % del  Programa </t>
  </si>
  <si>
    <t xml:space="preserve">0.66 % de programa </t>
  </si>
  <si>
    <t xml:space="preserve">152 personas capacitadas </t>
  </si>
  <si>
    <t xml:space="preserve">2   Escuelas Deportivas </t>
  </si>
  <si>
    <t xml:space="preserve">118 Deportistas </t>
  </si>
  <si>
    <t xml:space="preserve">10  Juegos en proceso de ejecución </t>
  </si>
  <si>
    <t xml:space="preserve">13 esenarios Deportivos incluyentes </t>
  </si>
  <si>
    <t xml:space="preserve">10  Muestras artisticas </t>
  </si>
  <si>
    <t xml:space="preserve">18  Organizaciones </t>
  </si>
  <si>
    <t xml:space="preserve">3 Campañas </t>
  </si>
  <si>
    <t xml:space="preserve">6 Eventos artisticos </t>
  </si>
  <si>
    <t xml:space="preserve">10  Esenarios y espacios culturales </t>
  </si>
  <si>
    <t xml:space="preserve">45 % del plan </t>
  </si>
  <si>
    <t xml:space="preserve">5 Campañas </t>
  </si>
  <si>
    <t xml:space="preserve">0.65%de sitios virtuales </t>
  </si>
  <si>
    <t xml:space="preserve">6 paginas </t>
  </si>
  <si>
    <t>Cordoba 5100000
quimbaya $5400000</t>
  </si>
  <si>
    <t>Cordoba 5100000</t>
  </si>
  <si>
    <t>Quimbaya $2000000</t>
  </si>
  <si>
    <t>Calarca  1000000</t>
  </si>
  <si>
    <t>Calarca 2000000</t>
  </si>
  <si>
    <t>ICBF  3655846566</t>
  </si>
  <si>
    <t>calarca  1000000</t>
  </si>
  <si>
    <t>Secretaría dlas TICS No se realizo ninguna inversión presupuestal, debido a que fue una gestión que realizo la Secretaria TIC con el MINTIC.</t>
  </si>
  <si>
    <t>quimbaya $1.500.000</t>
  </si>
  <si>
    <t>Salento 1.910.000.oo</t>
  </si>
  <si>
    <t>quimbaya $1.000.000</t>
  </si>
  <si>
    <t>Quimbaya $1.500.000</t>
  </si>
  <si>
    <t xml:space="preserve">Secretaría de turismo: 6000000 </t>
  </si>
  <si>
    <t>Secretaría de Turismo 5000000</t>
  </si>
  <si>
    <t>LA DIRECCION TERRITORIAL DEL QUINDIO (min trabajo ) NO CUENTA CON RECURSOS MONETARIO PARA LLEVAR A CABO LAS ACTIVIDADES</t>
  </si>
  <si>
    <t>Quimbaya $1.000.000.</t>
  </si>
  <si>
    <t>Quimbaya $2.500.000</t>
  </si>
  <si>
    <t xml:space="preserve">Calarca Poblacion general y poblacion con discapacidad </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</si>
  <si>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Calarca 114 cupos, circasia 40 cupos, Córdoba 35 cupos, Filandia 42 cupos, Génova 25 cupos, La Tebaida 114 cupos, Montenegro 90 cupos, Pijao28 cupos, Quimbaya 102 cupos, Salento 40 cupos
.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2020.Revisión de historias clínicas para iniciar con el proceso de certificación de discapacidad. Res 113 de 2020. 
En el Municipio de circasia:. Se  informó a la población en condición de discapacidad del municipio por medio de las redes sociales de la administración, grupo de WhatsApp  donde hay están los representantes del comité de discapacidad que deben de acercarse a la oficina ubicada en el Centro de Integración Municipal para la actualización de datos y caracterización de los mismos. 
En el municipio de Córdoba; realización de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</si>
  <si>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 xml:space="preserve">En el Municipio de Buenavista: La información se actualiza constantemente a medida que se va generando las certificaciones  de las personas con discapacidad.
En el Municipio de circasia: El programa RLCPD  se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realizaron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cumplimienton de la verificación de las personas que cumplan con los requisitos exigidos para ser incluidos en las solicitudes a los equipos médico interdisciplinarios certificadores  asignados.   
</t>
  </si>
  <si>
    <t xml:space="preserve">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PCD y a los cuidadores sobre las actividades a realizar.
En el municipio de Salento: Gestiones en el proceso de certificación para RLCPCD realizada con la ESE Hospital San Vicente De Paul la I.E y sus docentes, la Asociación de personas con discapacidad ASOPECODIS para solicitud de historias clínicas para obtener documentación para tramites de certificación de discapacidad para RLCPCD y autorizaciones con las IPS certificadoras.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</si>
  <si>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</si>
  <si>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 xml:space="preserve">En el Municipio de Córdoba, armenia, circasia, Buenavista, filandia, Calarca, La tebaida, Montenegro,   Quimbaya, Pijao, Génova y salento   una persona contratada vigente hasta el 31 de diciembre de 2021   para la atención de las personas con discapacidad.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</si>
  <si>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En el Municipio de Montenegro: Se cuenta con el acompañamiento del enlace de Educación para los temas de  discapacidad.
En el municipio de córdoba:  Se tiene un enlace para las personas con  Discapacidad a municipal, alcalde y secretario general y de gobierno    
</t>
  </si>
  <si>
    <t xml:space="preserve">El Municipio de Buenavista:  en la Institución Educativa, se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</si>
  <si>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</si>
  <si>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</si>
  <si>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</si>
  <si>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</si>
  <si>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</si>
  <si>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</si>
  <si>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 xml:space="preserve">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</si>
  <si>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</si>
  <si>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</si>
  <si>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</si>
  <si>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</si>
  <si>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</si>
  <si>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</si>
  <si>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</si>
  <si>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</si>
  <si>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</si>
  <si>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</si>
  <si>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</si>
  <si>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calarca: Socialización del programa hogar de paso  a entidades que atienden casos de mujeres maltratadas
Socialización para las entidades que atienden casos de mujeres maltratadas inlcuida mujeres en condición de discapacidad </t>
  </si>
  <si>
    <t xml:space="preserve">En el Municipio de Córdoba: encuentro de cuidado e información por redes socialesen apoyo de comisaria de familia y enlace de discapacidad.
En la Secretaría del Interior: Se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Se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</si>
  <si>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</si>
  <si>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t>
  </si>
  <si>
    <t>En la Secretaría del Interior: Se realizó socialización  de rutas de protección a líderes representante del enfoque diferencial " discapacidad “en las mesas municipales de victimas de Montenegro, Armenia, Córdoba, Calarca , Circasia, Salento.</t>
  </si>
  <si>
    <t xml:space="preserve">En el Municipio de córdoba: se realiza socialización  de los derechos humanos por medios de grupos de WhatsApp y redes sociales de la administración 1 reunion.
En el Municipio de Quimbaya: Realización de capacitación por parte de la Secretaria de Salud sobre los derechos y deberes en Salud que tienen las personas con discapacidad.
</t>
  </si>
  <si>
    <t xml:space="preserve">en el  municipio de Calarca: 5 Talleres sobre habilidades para la vida,c uidadores y familias,  docentes, entes publicos y privados.
En el Municipio de salento: LA ALCALDÍA OFRECE SERVICIO DE 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</si>
  <si>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</si>
  <si>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 xml:space="preserve">en el Municipio de Cordoba: apoyo en la formacion de la asociacion caminos sin fronteras  </t>
  </si>
  <si>
    <t xml:space="preserve">en la Secretaría del interior: * Se proyectó el acto administrativo para dar piso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</si>
  <si>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</si>
  <si>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</si>
  <si>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</si>
  <si>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En el municipio de Calarca: se realizaron cinco actividades de apoyo y orientación a organizaciones para personas con discapacidad en el municipio. 
En el Municipio de Circasia: se le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Los  se posesionan a los  representante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</si>
  <si>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</si>
  <si>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</si>
  <si>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En   el Municipio de Córdoba: 1 capacitación SENA para la formación de líderes y formulación de proyectos productivos.</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</si>
  <si>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</si>
  <si>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Municipio de Salento: Fortalecimiento y avances significativos de la Escuela de formación de líderes en prevención con inclusión de PcD ( Grupos de apoyo y autoayuda para PcD,  familiares, cuidadores y comunidad en general. Nna y adultos).</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</si>
  <si>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</si>
  <si>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</si>
  <si>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</si>
  <si>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En el Municipio de Salento: La articulación con las i.e ha permitido conocer la oferta educativa para los estudiantes con discapacidad y asegurar información  para la inclusión y acceso, garantizando la calidad y la permanencia.</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</si>
  <si>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</si>
  <si>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</si>
  <si>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 xml:space="preserve">En el Municipio de córdoba: estrategias de fortalecimiento por medio de los profesores del aula de apoyo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</si>
  <si>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</si>
  <si>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</si>
  <si>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</si>
  <si>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Municipio de Córdoba: adecuación de las zonas de acceso
para la población en condición de discapacidad en esta ocasión, salas de internet para el desarrollo de las clases virtuales. 
Municipio de Salento: Dentro del plan de acción se espera un diagnostico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</si>
  <si>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beneficiara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</si>
  <si>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 xml:space="preserve">en El  Municipio de Córdoba: estrategias de fortalecimiento por medio de los profesores del aula de apoyo  </t>
  </si>
  <si>
    <t>En el Municipio de Córdoba: participación del apoyo de becas  de la administración municipal</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</si>
  <si>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</si>
  <si>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 xml:space="preserve">Municipio de Salento: Se tiene previsto la realización de una mesa técnica anual con el sector de las I.E para la accesibilidad a equipamiento tecnológico que requieren los estudiantes con discapacidad.  </t>
  </si>
  <si>
    <t xml:space="preserve">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
</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</si>
  <si>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</si>
  <si>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En el Municipio de córdoba: atención permanente servicios de P Y P  por parte del hospital.</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</si>
  <si>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</si>
  <si>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 xml:space="preserve">En la secretaría de Salud Departamental: formación a los profesionales y técnicos en salud sobre el concepto y tipos de discapacidad y estrategia de RBC en lo municipios de Armenia, Quimbaya, Montenegro, Quimbaya, Calarca, La tebaida, se foram el talento en salud de las 12 ESEspublicas y el Hospital San Juan de Dios en ruta para acceder al certificado de discapacidad y deberes y derechos en salud.
En el municipio de Salento: La secretaria de servicios sociales en articilacion con la ese y las ips privadas genera espacios de colaboración para apoyar acciones con la comunidad (mesa de trabajo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
</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</si>
  <si>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</si>
  <si>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</si>
  <si>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t>En la Secretaría de Salud, se realizó un   documento sobre la situación  actual  de las personas con  discapacidad del municipio de Quimbaya teniendo en cuenta diferentes distribuciones como edad, sexo, escolaridad.</t>
  </si>
  <si>
    <t xml:space="preserve">En la Secretaría de Salud Departamental: Se continua con la recepción de PQR desdela  oficina del SAC. 
En el Municipio de circasia :  El día 05 de noviembre Se tramito una PQR a la Secretaria de Salud departamental, queja frente a la EPS MEDIMAS, en condición de discapacidad le han negado un examen molecular para determinar su diagnóstico.
En el Municipio de Salento: La Secretaria de Salud departamental brindan todo el apoyo en la socialización en las formas de utilizar los PQR como estrategias de apoyo para que la población utilice estos servicios.
</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</si>
  <si>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</si>
  <si>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</si>
  <si>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</si>
  <si>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</si>
  <si>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</si>
  <si>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</si>
  <si>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</si>
  <si>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En el  Municipio de  Filandia. Se realiza educación de los accidentes laborales y domésticos en los establecimientos comerciales.</t>
  </si>
  <si>
    <t xml:space="preserve">en el  Municipio de  Filandia. Se realiza educacion de los accidentes laborales y domesticos en los establecimientos comerciales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</si>
  <si>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</si>
  <si>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</si>
  <si>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 xml:space="preserve">En el Municipio de Génova: La administración municipal cuenta con una base de datos de personas con discapacidad caracterizadas.
En el municipio de Filandia: *Se realiza actualización permanente de datos e información de acuerdo a los programas y servicios que oferta el municipio para la población con discapacidad como lo son desde la asociación abriendo caminos con amor, formación deportiva para personas con discapacidad, formación en danzas y en música, entre otros.
En el Municipio de Salento: Se realiza mesa de trabajo con algunos entes corresponsables para buscar estrategias de apoyo “la comisaria de familia y las i.e.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nnaj con discapacidad y con nne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</si>
  <si>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</si>
  <si>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En el Municipio de Montenegro: charla sobre prevención y causas de las diferentes discapacidad en el V comité Municipal de Discapacidad.</t>
  </si>
  <si>
    <t xml:space="preserve">En la secretaría de Salud Departamental: 1, Para el desarrollo de promoción, protección y apoyo a la lactancia materna se realiza, a)con las entidades territoriales de salud municipales , Empresas Administradoras de Planes de Beneficio EAPB-EPS y personal de Salud, se socializa estado de la estrategia en 4 años 2016-2017-2018-2019 y se pone en marcha la estrategia de Autoevaluación IAMI, en 11 ips Publicas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</si>
  <si>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</si>
  <si>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</si>
  <si>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</si>
  <si>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 xml:space="preserve"> Para realizar la atención integral de personas con discapacidad la Secretaría de Familia realizó la adquisición de 70 ayudas técnicas no Pos, las cuales se están entregando a las personas con discapacidad que cumplen requisitos para acceder a ellas.
En el municipio de circasia:  El día 07 de diciembre del año 2021 se hizo entrega de AYUDAS TECNICAS a la población en condición de discapacidad en articulación con la secretaria de familia departamental.
en el Municipio de Cordoba:envio de bases de datos con soportes para ayudas tecnicas.
en el Municipio de Montenegro: Se cuenta en el Municpio de Montenegrio con el apoyo de la fundacion Corazones Unidos por el Quindio, quienes hacen prestamo de ayudas tecnicas en beneficio de las personas en condición de Discapcidad , ademas desde la secretaria de salud Municipal tenemos el appoyo con eliminación de berreras de acceso a la salud. 
en el municipio de quimbaya: Se gestionaron 5 ayudas tecnicas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</si>
  <si>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 xml:space="preserve">en el Municipio de calarca: consolidacion de informacion en base de datos en excel de los beneficiarios del banco de ayudas tecnicas </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</si>
  <si>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</si>
  <si>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</si>
  <si>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</si>
  <si>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también se hizo entrega de una estufa a otra emprendedora con discapacidad.
En el Municipio de circasia: Emprendimiento, personas con discapacidad tienen un espacio en ferias  o eventos realizados en el parque principal  como método de inclusion laboral.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</si>
  <si>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</si>
  <si>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</si>
  <si>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</si>
  <si>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</si>
  <si>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
</t>
  </si>
  <si>
    <t xml:space="preserve">En el municipio de Filandia: en compañía de comisaria de familia se elaboró plan de trabajo y auto evaluación de acuerdo al comité de erradicación de las peores formas de trabajo infantil y protección del joven trabajador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</si>
  <si>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</si>
  <si>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</si>
  <si>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 xml:space="preserve">En el Municipio de Buenavista: EL  Llevar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“Salento Somos Todos turismo y el disfrute del PCCC” Se han dado accione para promover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PcD.
</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</si>
  <si>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</si>
  <si>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En el Min trabajo: . 16/11/2021: POLITICA PUBLICA PARA LA PREVENCION Y ERRADICACION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</si>
  <si>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 xml:space="preserve">En el Municipio de Buenavista: Se realiza una actividad física para las PCD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</si>
  <si>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</si>
  <si>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 xml:space="preserve">En el Municipio de Filandia: Se realiza a acompañamiento al grupo de formación DAKOTA, en su fortalecimiento     </t>
  </si>
  <si>
    <t>En el Municipio de circasia: El deportista Albeiro Moreno Jiménez persona en condición de discapacidad y tenista de circasia, se le brindo estímulos para su participación en eventos relacionados a su deporte</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</si>
  <si>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</si>
  <si>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</si>
  <si>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</si>
  <si>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</si>
  <si>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</si>
  <si>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En INDEPORTES QUINDÍO se encuentra en proceso la   formacion de los funcionarios  en Enfoque de Discapacidad y Legislación Deportiva para PCD.</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</si>
  <si>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pcd en muestras culturales y presentaciones del grupo de chirimía en la feria de salud del mes de septiembre desde la secretaria de servicios sociales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</si>
  <si>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</si>
  <si>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</si>
  <si>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</si>
  <si>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</si>
  <si>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</si>
  <si>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</si>
  <si>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</si>
  <si>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</si>
  <si>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En el Municipio de filandia: desde el plan Territorial de salud se le hace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</si>
  <si>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</si>
  <si>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 xml:space="preserve">En el Municipio de Circasia: La alcaldía  brinda apoyo a PCD severa en mercado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el ultimo cmd del mes de julio, el protocolo de atención prioritario domiciliario incluso a la población con discapacidad severa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</si>
  <si>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</si>
  <si>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</si>
  <si>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</si>
  <si>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</si>
  <si>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</si>
  <si>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</si>
  <si>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</si>
  <si>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</si>
  <si>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</si>
  <si>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</si>
  <si>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</si>
  <si>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En el Municipio de  filandia: Los terminales y paraderos de transporte del municipio son accesibles para personas con discapacidad.</t>
  </si>
  <si>
    <t xml:space="preserve">En el Municipio de Córdoba: 1 capacitación con la empresa de transporte para el manejo de tiquetes.
En el Municipio de Quimbaya: Se realizaron capacitaciones a empresarios del transporte público, de instituciones y empresas privadas en el manejo y trato digno de las personas con discapacidad.
</t>
  </si>
  <si>
    <t xml:space="preserve">En el municipio de Filandia: El municipio de Filandia no cuenta con rutas dentro del municipio, pero en la ruta intermunicipal se cuenta con los parámetros de accesibilidad    </t>
  </si>
  <si>
    <t xml:space="preserve">En el Municipio de córdoba; postulación al proyecto de vivienda barrio villa jardín. 
En el Municipio de Salento: implementado una (1) estrategia territorial de bajo costo, para facilitar vivienda digna a PcD, para garantizar la protección y el desarrollo integral de las familias con discapacidad
</t>
  </si>
  <si>
    <t xml:space="preserve">En el Municipio de Córdoba: línea estratégica plan de desarrollo municipal tu y yo hacemos el cambio.
En el municipio de Filandia: se incluyó dentro del plan de desarrollo el tema de inclusión accesible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</si>
  <si>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</si>
  <si>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</si>
  <si>
    <t>En el municipio de Filandia: Se elaboró el plan de acción desde comité municipal de discapacidad  donde se le hace seguimiento a la política publica de discapacidad departamental y municipal.</t>
  </si>
  <si>
    <t>Porcentaje avance total de PP en metas</t>
  </si>
  <si>
    <t>Programado Meta año</t>
  </si>
  <si>
    <t>Ejecutado Meta año</t>
  </si>
  <si>
    <t>Porcentaje avance Meta año</t>
  </si>
  <si>
    <t>Programado Presupuesto año</t>
  </si>
  <si>
    <t>Porcentaje avance Presupuesto año</t>
  </si>
  <si>
    <t>Observaciones</t>
  </si>
  <si>
    <t>0.7</t>
  </si>
  <si>
    <t>0.8P.P x debajo de la Tasa Nacional</t>
  </si>
  <si>
    <t xml:space="preserve">7% de la Linea Base </t>
  </si>
  <si>
    <t>80% ESE, 45% IPS Privadas y Mixtas 100% de Entidades Administradoras de Planes de Beneficio EAPB subsidiadas y contributivas.</t>
  </si>
  <si>
    <t xml:space="preserve">2  Organizaciones con estrategia de medios de Comunicación </t>
  </si>
  <si>
    <t xml:space="preserve">0,40% del programa </t>
  </si>
  <si>
    <t xml:space="preserve">0,45% del Programa </t>
  </si>
  <si>
    <t xml:space="preserve">0,52 % del Programa </t>
  </si>
  <si>
    <t xml:space="preserve">6   entidades intervenidas </t>
  </si>
  <si>
    <t xml:space="preserve">0,42% del Sistema </t>
  </si>
  <si>
    <t>0,42% del Programa</t>
  </si>
  <si>
    <t xml:space="preserve">0,62 % del  Programa </t>
  </si>
  <si>
    <t>en un 40 %</t>
  </si>
  <si>
    <t xml:space="preserve">15   Organizaciones </t>
  </si>
  <si>
    <t xml:space="preserve">10 comites  Funcionnando y fortalecidos </t>
  </si>
  <si>
    <t xml:space="preserve">7  Municipios con estrategia de RBC </t>
  </si>
  <si>
    <t xml:space="preserve">12 instituciones atendidas </t>
  </si>
  <si>
    <t xml:space="preserve">20    Instituciones educativas  </t>
  </si>
  <si>
    <t xml:space="preserve">75% del proyecto </t>
  </si>
  <si>
    <t xml:space="preserve">3  Municipios con  Metodología </t>
  </si>
  <si>
    <t>0.43%</t>
  </si>
  <si>
    <t xml:space="preserve">20% instituciones educativas </t>
  </si>
  <si>
    <t>0.64%</t>
  </si>
  <si>
    <t>0.62 %</t>
  </si>
  <si>
    <t xml:space="preserve">11 Municipios </t>
  </si>
  <si>
    <t xml:space="preserve">0.65%  del banco operando </t>
  </si>
  <si>
    <t xml:space="preserve">15  UNIDADES PRODUCTIVAS </t>
  </si>
  <si>
    <t xml:space="preserve">10 negoscios inclusivos </t>
  </si>
  <si>
    <t>0.45%</t>
  </si>
  <si>
    <t xml:space="preserve">13Micro Empresas </t>
  </si>
  <si>
    <t xml:space="preserve">0.65 % del  Programa </t>
  </si>
  <si>
    <t xml:space="preserve">0.55 % de programa </t>
  </si>
  <si>
    <t xml:space="preserve">6 Esenarios y espacios culturales </t>
  </si>
  <si>
    <t>p</t>
  </si>
  <si>
    <t>Circasia 738000
armenia 10000000</t>
  </si>
  <si>
    <t>Salento $130000 x dos encuentros de soporte y asistencia y orientación al documento de adopción dela P.P</t>
  </si>
  <si>
    <t>Salento $260000 x cuatro reuniones con la temática de adopción de la política publica para la población con  discapacidad
Armenia 980000000</t>
  </si>
  <si>
    <t>Armenia 10000000</t>
  </si>
  <si>
    <t>Montenegro 150500</t>
  </si>
  <si>
    <t>Montenegro 6193733</t>
  </si>
  <si>
    <t>Filandia 1400000
Salento $370000 X el mes de marzo que se dio inicio</t>
  </si>
  <si>
    <t>Montenegro 75500</t>
  </si>
  <si>
    <t>armenia 30000000</t>
  </si>
  <si>
    <t>Circasia 492000</t>
  </si>
  <si>
    <t>salento ACTIVIADES DE GESTION DEL ENLACE          $61.000 mesa tecnica con enlace</t>
  </si>
  <si>
    <t>filandia 400000</t>
  </si>
  <si>
    <t xml:space="preserve">Quimbaya 2000000
Filandia: 180000 </t>
  </si>
  <si>
    <t>Quimbaya 500000
Filandia 
circasia 246000</t>
  </si>
  <si>
    <t>Quimbaya 500000</t>
  </si>
  <si>
    <t>armenia 179723000</t>
  </si>
  <si>
    <t>Secretaría de salud 23080000
salento Actividades de gestion de los enlaces municipales y de la secretaria de familia departamental                                                   $280000 en promedio los dos enlaces</t>
  </si>
  <si>
    <t>Armenia 100.000.000
Secretaría del interior:3.000.000</t>
  </si>
  <si>
    <t>secretaría del Interior $ 5.000.000</t>
  </si>
  <si>
    <t>secretaría del Interior  5.000.000</t>
  </si>
  <si>
    <t>Secretaría del  interior 2.800.000</t>
  </si>
  <si>
    <t>Secretaría del Interior 3.000.000</t>
  </si>
  <si>
    <t>Secretaría del Interior 5600000</t>
  </si>
  <si>
    <t>Cordoba 300000</t>
  </si>
  <si>
    <t>Montenegro 236533</t>
  </si>
  <si>
    <t xml:space="preserve">Filandia16500000 </t>
  </si>
  <si>
    <t>armenia 90.000.000</t>
  </si>
  <si>
    <t>Filandia 180000</t>
  </si>
  <si>
    <t>Filandia 1200000</t>
  </si>
  <si>
    <t>filandia 2200000</t>
  </si>
  <si>
    <t>Filandia 200000</t>
  </si>
  <si>
    <t>Filandia 1400000</t>
  </si>
  <si>
    <t>INDEPORTES 28000000</t>
  </si>
  <si>
    <t>comfenalco quindío: 16235000.
Quimbaya 150000
Filandia 24000000
INDEPORTES QUINDÍO 12000000</t>
  </si>
  <si>
    <t>INDEPORTES 40000000</t>
  </si>
  <si>
    <t>Armenia 50.000.000</t>
  </si>
  <si>
    <t>INDEPORTES 1000000</t>
  </si>
  <si>
    <t>Filandia $ 4000.000 
Montenegro Para el primer trimestre del 2022 se ejecutó el presupuesto de: En el proceso de formación en Chirimía $724.995. En el proceso de formación en Danza niños y jóvenes $1.788.321.
Secretaría de cultura 3090000</t>
  </si>
  <si>
    <t>Quimbaya 1500000
armenia 138760000</t>
  </si>
  <si>
    <t>Quimbaya 2000000</t>
  </si>
  <si>
    <t>Secretaría de las TISC Valor Ejecutado  $ 90.981.782,80</t>
  </si>
  <si>
    <t>Secretaría de Salud departamental $13000000</t>
  </si>
  <si>
    <t>Secretaría de salud  $159000000</t>
  </si>
  <si>
    <t>Secretaría de  Salud $6000000</t>
  </si>
  <si>
    <t>Secretaría de salud $6000000</t>
  </si>
  <si>
    <t>Secretaría de salud $10000000</t>
  </si>
  <si>
    <t>Secretaría de Salud $12000000</t>
  </si>
  <si>
    <t>Secretaría de Salud $8205000</t>
  </si>
  <si>
    <t>Secretaría de Salud  $20273333</t>
  </si>
  <si>
    <t>Secretaría de salud $1500000</t>
  </si>
  <si>
    <t>Secretaría de Salud $8500000</t>
  </si>
  <si>
    <t>Secretaría de Salud $1000000</t>
  </si>
  <si>
    <t>INDEPORTES 15000000</t>
  </si>
  <si>
    <t xml:space="preserve">INDEPORTES 15000000
Filandia 2400000
salento $84000 x 1 jornada laboral
armenia 50000000
</t>
  </si>
  <si>
    <t>IDTQ 49862300</t>
  </si>
  <si>
    <t>Secretaría de Infraestructura  3619015919</t>
  </si>
  <si>
    <t xml:space="preserve">Secretaría de Infraestructura 139092886   
Armenia recurso IMDERA          37,600,000          TRANSF.MPIO              20.000.000. 
</t>
  </si>
  <si>
    <t xml:space="preserve">Secretaría de las TICS $ 7.035.490.336  </t>
  </si>
  <si>
    <t xml:space="preserve">Secretaría de las TICS $ 18.000.000 </t>
  </si>
  <si>
    <t xml:space="preserve">Secretaría de las TICS 227.454.457,00 </t>
  </si>
  <si>
    <t>Secretaría de Turismo 4000000</t>
  </si>
  <si>
    <t>Secretaría de Turismo 6000000</t>
  </si>
  <si>
    <t>Secretaría de turismo 6000000</t>
  </si>
  <si>
    <t>ARMONIZACION PLAN DE DESARROLLO 2020 - 2023</t>
  </si>
  <si>
    <t>Línea estratégica</t>
  </si>
  <si>
    <t>Programa presupuestal</t>
  </si>
  <si>
    <t>Codigo del Producto</t>
  </si>
  <si>
    <t>Producto</t>
  </si>
  <si>
    <t>Indicador de producto</t>
  </si>
  <si>
    <t>Meta de cuatrenio</t>
  </si>
  <si>
    <t>INCLUSIÓN SOCIAL Y EQUIDAD</t>
  </si>
  <si>
    <t>Inclusión social y productiva para la población en situación de vulnerabilidad. "Tú y yo, superamos la vulneravilidad"</t>
  </si>
  <si>
    <t>Servicio de gestión de oferta social para la población vulnerable</t>
  </si>
  <si>
    <t xml:space="preserve">Mecanismos de articulación implementados para la gestión de oferta social </t>
  </si>
  <si>
    <t>Inclusión productiva de pequeños productores rurales. "Tú y yo con oportunidades para el pequeño campesino"</t>
  </si>
  <si>
    <t>1702025</t>
  </si>
  <si>
    <t>Servicio de apoyo en la formulación y estructuración de proyectos</t>
  </si>
  <si>
    <t>Proyectos estructurados</t>
  </si>
  <si>
    <t>Atención integral de población en situación permanente de desprotección social y/o familiar "Tú y yo con atención integral"</t>
  </si>
  <si>
    <t>PENDIENTE DNP</t>
  </si>
  <si>
    <t>Revisar, ajustar e implementar  la Política Pública de  Discapacidad</t>
  </si>
  <si>
    <t xml:space="preserve">Política Pública de  Discapacidad, revisada, ajustada e implementada. </t>
  </si>
  <si>
    <t>Prestación de servicios de salud. "Tú y yo con servicios de salud"</t>
  </si>
  <si>
    <t>Servicio de apoyo con tecnologías para la prestación de los servicios en salud</t>
  </si>
  <si>
    <t>Población inimputable atendida</t>
  </si>
  <si>
    <t>Calidad, cobertura y fortalecimiento de la educación inicial, prescolar, básica y media." Tú y yo con educación y de calidad"</t>
  </si>
  <si>
    <t>Servicio de accesibilidad a contenidos web para fines pedagógicos</t>
  </si>
  <si>
    <t>Estudiantes con acceso a contenidos web en el establecimiento educativo</t>
  </si>
  <si>
    <t>Fomento del desarrollo de aplicaciones, software y contenidos para impulsar la apropiación de las Tecnologías de la Información y las Comunicaciones (TIC) "Quindío paraiso empresarial TIC-Quindío TIC"</t>
  </si>
  <si>
    <t>Desarrollos digitales</t>
  </si>
  <si>
    <t>Productos digitales desarrollados</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</si>
  <si>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</si>
  <si>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</si>
  <si>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</si>
  <si>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</si>
  <si>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Servicio de educación informal para la implementación de la Estrategia de Gobierno Digital</t>
  </si>
  <si>
    <t>Personas capacitadas para la implementación de la Estrategia de Gobierno Digital</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</si>
  <si>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</si>
  <si>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</si>
  <si>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Personas capacitadas en Tecnologías de la Información y las Comunicaciones</t>
  </si>
  <si>
    <t>Promoción al acceso a la justicia."Tú y yo con justicia"</t>
  </si>
  <si>
    <t>Servicio de asistencia técnica para la articulación de los operadores de los servicios de justicia</t>
  </si>
  <si>
    <t>Entidades territoriales asistidas técnicamente</t>
  </si>
  <si>
    <t xml:space="preserve">Revisar, ajustar e implementar la Política Pública de equidad de Género para la Mujer </t>
  </si>
  <si>
    <t>Política Pública de la Mujer y Equidad de Género revisada, ajustada e implementada.</t>
  </si>
  <si>
    <t>Desarrollo Integral de Niños, Niñas, Adolescentes y sus Familias. "Tú y yo niños, niñas y adolescentes con desarrollo integral"</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</si>
  <si>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</si>
  <si>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</si>
  <si>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</si>
  <si>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</si>
  <si>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</si>
  <si>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 xml:space="preserve">Inspección, vigilancia y control. "Tú y yo con salud certificada" </t>
  </si>
  <si>
    <t>Servicio de gestión de Peticiones, Quejas, Reclamos y Denuncias</t>
  </si>
  <si>
    <t>Preguntas, Quejas, Reclamos y Denuncias Gestionadas</t>
  </si>
  <si>
    <t>Atención, asistencia y reparación integral a las víctimas. "Tú y yo con reparación integral"</t>
  </si>
  <si>
    <t>4101038</t>
  </si>
  <si>
    <t>Servicio de asistencia técnica para la participación de las víctimas</t>
  </si>
  <si>
    <t>Eventos de participación realizados</t>
  </si>
  <si>
    <t>Fortalecimiento de la convivencia y la seguridad ciudadana. "Tú y yo seguros"</t>
  </si>
  <si>
    <t>4501024</t>
  </si>
  <si>
    <t>Servicio de apoyo para la implementación de medidas en derechos humanos y derecho internacional humanitario</t>
  </si>
  <si>
    <t>Medidas implementadas en cumplimiento de las obligaciones internacionales en materia de derechos humanos y derecho internacional humanitario</t>
  </si>
  <si>
    <t>Servicio de asistencia técnica en inspección, vigilancia y control</t>
  </si>
  <si>
    <t>Asistencias técnicas en inspección, vigilancia y control realizadas</t>
  </si>
  <si>
    <t>Participación ciudadana y política y respeto por los derechos humanos y diversidad de creencias. "Quindío integrado y participativo"</t>
  </si>
  <si>
    <t>Fortalecimiento de los Organismos  de Acción Comunal (OAC)  de los doce municipios del Departamento en lo relacionado a sus procesos formativos, participativos, de organización y  gestión.</t>
  </si>
  <si>
    <t>Municipos con Organismos de Acción Comunal fortalecidos.</t>
  </si>
  <si>
    <t>4104035</t>
  </si>
  <si>
    <t>Servicios de atención integral a población en condición de discapacidad</t>
  </si>
  <si>
    <t xml:space="preserve">Estrategia de rehabilitación basada en la comunidad implementada en los municipios  </t>
  </si>
  <si>
    <t>Fortalecimiento de la Gestión  y Desempeño Institucional. "Quindío con una administración al servicio de la ciudadanía "</t>
  </si>
  <si>
    <t>Entes territoriales con servicio de asistencia técnica en la formulación, preparación, seguimiento y evaluación de las políticas públicas.</t>
  </si>
  <si>
    <t>Entes Territoriales con procesos de asistencia técnica realizadas.</t>
  </si>
  <si>
    <t>Documentos de planeación</t>
  </si>
  <si>
    <t>Documentos de planeación para la educación inicial, preescolar, básica y media emitidos</t>
  </si>
  <si>
    <t>Servicio de asistencia técnica en educación inicial, preescolar, básica y media.</t>
  </si>
  <si>
    <t>Entidades y organizaciones asistidas técnicamente</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</si>
  <si>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</si>
  <si>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</si>
  <si>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</si>
  <si>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educación formal por modelos educativos flexibles</t>
  </si>
  <si>
    <t>Beneficiarios atendidos con modelos educativos flexibles</t>
  </si>
  <si>
    <t>Salud Pública, "Tú y yo con salud de calidad"</t>
  </si>
  <si>
    <t>Servicios de promoción de la salud y prevención de riesgos asociados a condiciones no transmisibles</t>
  </si>
  <si>
    <t>Campañas de promoción de la salud y prevención de riesgos asociados a condiciones no transmisibles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</si>
  <si>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</si>
  <si>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</si>
  <si>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Servicio de gestión del riesgo en temas de salud sexual y reproductiva </t>
  </si>
  <si>
    <t>Campañas de gestión del riesgo en temas de salud sexual y reproductiva implementadas.</t>
  </si>
  <si>
    <t>Servicio de gestión del riesgo para abordar condiciones crónicas prevalentes</t>
  </si>
  <si>
    <t>Campañas de gestión del riesgo para abordar condiciones crónicas prevalentes implementadas</t>
  </si>
  <si>
    <t>Seguridad de Transporte. "Tú y yo seguros en la vía"</t>
  </si>
  <si>
    <t>Formular e Implementar una estrategia de movilidad saludable, segura y sostenible.</t>
  </si>
  <si>
    <t xml:space="preserve">Estrategia de movilidad saludable, segura y sostenible  formulada e implementada </t>
  </si>
  <si>
    <t>Generación y formalización del empleo. "Tú y yo con empleo de calidad"</t>
  </si>
  <si>
    <t>3602029</t>
  </si>
  <si>
    <t>Servicio de asistencia técnica para la generación y formalización del empleo</t>
  </si>
  <si>
    <t>Talleres de oferta institucional realizados</t>
  </si>
  <si>
    <t xml:space="preserve">Inclusión social y productiva para la población en situación de vulnerabilidad. "Tú y yo, superamos la vulneravilidad"  </t>
  </si>
  <si>
    <t xml:space="preserve"> 4103059                                                                                               4103058</t>
  </si>
  <si>
    <t xml:space="preserve">Servicio de asistencia técnica para fortalecimiento de unidades productivas colectivas para la generación de ingresos                                                    Servicio de apoyo para el fortalecimiento de unidades productivas colectivas para la generación de ingresos                                                                                                          </t>
  </si>
  <si>
    <t xml:space="preserve">Unidades productivas colectivas con asistencia técnica                                        Unidades productivas colectivas fortalecidas      </t>
  </si>
  <si>
    <t>50                                            12</t>
  </si>
  <si>
    <t>1702007</t>
  </si>
  <si>
    <t>Servicio de apoyo financiero para proyectos productivos</t>
  </si>
  <si>
    <t>Proyectos productivos cofinanciados</t>
  </si>
  <si>
    <t>1702009</t>
  </si>
  <si>
    <t>Servicio de apoyo financiero para el acceso a activos productivos y de comercialización</t>
  </si>
  <si>
    <t>Productores apoyados con activos productivos y de comercialización</t>
  </si>
  <si>
    <t>Servicio de información y monitoreo del mercado de trabajo</t>
  </si>
  <si>
    <t>Reportes realizados</t>
  </si>
  <si>
    <t>Observatorio económico del Departamento, con procesos de fortalecimiento</t>
  </si>
  <si>
    <t>Observatorio económico del Departamento del Quindío actualizado y dotado.</t>
  </si>
  <si>
    <t>1702017</t>
  </si>
  <si>
    <t>Servicio de apoyo para el fomento organizativo de la Agricultura campesina, familiar y comunitaria</t>
  </si>
  <si>
    <t>Productores agropecuarios apoyados</t>
  </si>
  <si>
    <t>1702011</t>
  </si>
  <si>
    <t>Servicio de asesoría para el fortalecimiento de la asociatividad</t>
  </si>
  <si>
    <t>Asociaciones fortalecidas</t>
  </si>
  <si>
    <t>Derechos fundamentales del trabajo y fortalecimiento del diálogo social. "Tú y yo con una niñez protegida"</t>
  </si>
  <si>
    <t>Servicio de educación informal para la prevención integral del trabajo infantil</t>
  </si>
  <si>
    <t>Personas capacitadas</t>
  </si>
  <si>
    <t xml:space="preserve">Productividad y competitividad de las empresas colombianas. "Tú y yo con empresas competitivas" </t>
  </si>
  <si>
    <t>3502039</t>
  </si>
  <si>
    <t>Servicio de asistencia técnica a los entes territoriales para el desarrollo turístico</t>
  </si>
  <si>
    <t>3502046</t>
  </si>
  <si>
    <t>Servicio de promoción turística</t>
  </si>
  <si>
    <t>Campañas realizadas</t>
  </si>
  <si>
    <t>Fomento a la recreación, la actividad física y el deporte. "Tú y yo en la recreación y el deporte"</t>
  </si>
  <si>
    <t>4301037</t>
  </si>
  <si>
    <t>Servicio de promoción de la actividad física, la recreación y el deporte</t>
  </si>
  <si>
    <t>Municipios implementando  programas de recreación, actividad física y deporte social comunitario</t>
  </si>
  <si>
    <t>Formación y preparación de deportistas. "Tú y yo campeones"</t>
  </si>
  <si>
    <t>Servicio de asistencia técnica para la promoción del deporte</t>
  </si>
  <si>
    <t xml:space="preserve">Organismos deportivos asistidos </t>
  </si>
  <si>
    <t>Juegos Deportivos Realizados</t>
  </si>
  <si>
    <t>Municipios vinculados al programa Supérate-Intercolegiados</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</si>
  <si>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</si>
  <si>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</si>
  <si>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Promoción y acceso efectivo a procesos culturales y artísticos. "Tú y yo somos cultura quindiana"</t>
  </si>
  <si>
    <t>Servicio de educación informal al sector artístico y cultural</t>
  </si>
  <si>
    <t>Capacitaciones de educación informal realizadas</t>
  </si>
  <si>
    <t>Servicio de educación formal al sector artístico y cultural</t>
  </si>
  <si>
    <t>Cupos de educación formal ofertados</t>
  </si>
  <si>
    <t>3301073</t>
  </si>
  <si>
    <t>Servicio de circulación artística y cultural</t>
  </si>
  <si>
    <t>Producciones artísticas en circulación</t>
  </si>
  <si>
    <t>Servicio de mantenimiento de infraestructura cultural</t>
  </si>
  <si>
    <t>Infraestructura cultural intervenida</t>
  </si>
  <si>
    <t>Centros de atención integral para personas con discapacidad construidos y dotados</t>
  </si>
  <si>
    <t>Implementar  la Política Pública de Diversidad Sexual e Identidad de Género</t>
  </si>
  <si>
    <t>Política Pública de Diversidad Sexual implementada.</t>
  </si>
  <si>
    <t>Entes territoriales con servicio de asistencia  técnica del Modelo Integrado de Planeación y de Gestión MIPG</t>
  </si>
  <si>
    <t>Infraestructura red vial regional. "Tú y yo con movilidad vial"</t>
  </si>
  <si>
    <t>Infraestructura  en  puentes  con procesos   constructivos ,  y/o mejorados, y/o ampliados, y/o mantenidos, y/o  Reforzados                                                                                Infraestructura   vial  con procesos  de construcción, mejoramiento, ampliación, mantenimiento y/o  reforzamiento.</t>
  </si>
  <si>
    <t xml:space="preserve">Infraestructura   vial   construída y/o mejorada, y/o ampliada, y/o mantenida, y/o  reforzada </t>
  </si>
  <si>
    <t>1                                                 130</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</si>
  <si>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</si>
  <si>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</si>
  <si>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Formular e implementar un programa de formación en normas de tránsito y fomento de cultura  de la seguridad en la vía.</t>
  </si>
  <si>
    <t>Programa de formación cultural  de la seguridad en la vía formulado e implementado.</t>
  </si>
  <si>
    <t>Acceso a soluciones de vivienda. "Tú y yo con vivienda digna"</t>
  </si>
  <si>
    <t>4001017                                                                 4001018</t>
  </si>
  <si>
    <t>Viviendas de Interés prioritario urbanas construidas          Viviendas de Interés prioritario urbanas mejoradas</t>
  </si>
  <si>
    <t>Viviendas de Interés Prioritario urbanas construidas                                                                                                                                                                   Viviendas de Interés Prioritario urbanas mejoradas</t>
  </si>
  <si>
    <t>100                                                                                                                                                       300</t>
  </si>
  <si>
    <t>Servicio de acceso Zonas Wifi</t>
  </si>
  <si>
    <t>Zonas Wifi en áreas rurales instaladas</t>
  </si>
  <si>
    <t>Fortalecimiento de la Gestión  y Desempeño Institucional. "Quindío con una administración al servicio de la ciudadanía "
Ordenamiento Ambiental Territorial. "Tú y yo planificamos con sentido ambiental"</t>
  </si>
  <si>
    <t>Instrumentos de planificación para  el  ordenamiento y la gestión territorial departamental ( Plan de Desarrollo Departamental PDD, Ordenamiento Territorial, Sistemas de Información Geográfica, Mecanismos de Integración, Catastro Multipropósito)
Documentos de estudios técnicos para el ordenamiento ambiental territorial</t>
  </si>
  <si>
    <t>Instrumentos de planificación de ordenamiento y gestión territorial departamental implementados. 
Documentos de estudios técnicos para el conocimiento y reducción del riesgo de desastres elaborados</t>
  </si>
  <si>
    <t>5
10</t>
  </si>
  <si>
    <t xml:space="preserve">La Secretaría  de Salud Departamental, ha brindado asistencia  técnica en el uso del aplicativo para el cargue de la información en el aplicativo web del Certificado en el Registro de  localización y caracterización de las personas con  discapacidad en los doce municipios del Departamento  del Quindío.
 Además los siguientes municipios han aportado al proceso de certificación  en el registro de las personas con discapacidad en los que se refiere a socialización, recesión de los documentos para ser certificados y la revisión de los mismos, en los municipios de Quimbaya, Montenegro, armenia La Tebaida, córdoba,  Pijao, Génova, Buenavista y Salento.
</t>
  </si>
  <si>
    <t xml:space="preserve">12 Municipios intervenidos </t>
  </si>
  <si>
    <t>Se brindó asistencia técnica en la actualización de la plataforma del certificado de discapacidad  de acuerdo con la Resolución 113 del 2020. Por parte de la Secretaría de salud Departamental     a los doce municipios.</t>
  </si>
  <si>
    <t>La Oferta Institucional para las personas con discapacidad, en el departamento del Quindío está diseñada y en proceso de implementación  en los espacios donde participa la Secretaría de Familia y todas las Secretarías, entidades descentralizadas Departamentales y en los Municipios de Armenia, filandia, Salento, Quimbaya, Montenegro Buenavista, la Oferta se socializa con los integrantes del comité de discapacidad Municipal y sus Organizaciones de Personas con discapacidad y sus familias.</t>
  </si>
  <si>
    <t>0,7.5%</t>
  </si>
  <si>
    <t xml:space="preserve">La secretaría de Planeación no reporto información </t>
  </si>
  <si>
    <t xml:space="preserve">En la   gobernación del Quindío ya se encuentra  una estructura administrativa, la Dirección de Adulto Mayor y Discapacidad,  que atiende a  las  personas con   discapacidad  y  articula, hace  seguimiento e implementación de la  politica  publica de   discapacidad 2014 2024. en los  Municipios de  armenia, filandia,  Buenavista, córdoba, Pijao   y  Quimbaya reportan estar implementando una política  pública en  discapacidad y en los  demás  Municipios operan con un plan de acción con enlaces  disponibles para la atención a las personas con  discapacidad.
la Dirección de Adulto Mayor y Discapacidad, brinda asistencia técnica a los doce municipios en formulación, seguimiento, implementación  de las políticas  públicas y plan de acción para las personas con discapacidad  en los doce Municipios y en el funcionamiento de los Comités Municipales. 
</t>
  </si>
  <si>
    <t xml:space="preserve">Secretaría de Familia: Desde la Dirección  de adulto Mayor y discapacidad, se tiene  una directora  para la coordinación  de la implementación de la Política Publica Departamental y la  asistencia técnica a los doce Municipios  en temas de discapacidad.
De igual manera en los doce municipios están contratados los enlaces para la atención de las personas con  discapacidad   por responsabilidad de los alcaldes 
</t>
  </si>
  <si>
    <t xml:space="preserve">El Subcomité Departamental de discapacidad, opera de forma permanente,   siendo una instancia técnica del comité departamental de Discapacidad, de acuerdo a la ordenanza 012 del 2020. Siendo precedido por la Secretaría de Familia y constituyendo enlaces departamentales y municipales </t>
  </si>
  <si>
    <t xml:space="preserve">Interpretes certificados en Lenguaje de Señas en el Departamento del Quindío, debido que en el departamento no hay entidades que brinden el certificado, la Secretaría de familia a contratado  una persona para que brinde el servicio de interpretación a la comunidad sorda del departamento.
Los Municipios de armenia,  Montenegro   y la Univercidad del Quindío, imparten cursos de lengua de Señas para que la comunidad sorda pueda acceder a la oferta institucional del sector  Público y privado.
</t>
  </si>
  <si>
    <t xml:space="preserve">2 Municipios con  Tecnologías en Implementación y un curso en la univercidad del quindío </t>
  </si>
  <si>
    <t xml:space="preserve">Instituciones Públicas y Privadas con Software y Hardware para Personas con Discapacidad, en el Departamento del Quindío se actualiza los lectores de pantalla en los puntos vive Digital, establecimientos educativos y en las casas de la cultura  y se promueve las diferentes formas de comunicación  alternativos para las personas con discapacidad, desde la Secretaría   de las TICS,  educación  y los Municipios </t>
  </si>
  <si>
    <t>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t>
  </si>
  <si>
    <t xml:space="preserve">Municipios con Sistema de acceso a la información y la comunicación para la utilización de las diferentes técnicas de lenguajes alternativos operando. En los Municipios de Buenavista Génova, Montenegro, Quimbaya, Calarca, Filandia  y armenia, mediante los formatos digitales, de audio ylengua de señas para las personas con discapacidad   </t>
  </si>
  <si>
    <t xml:space="preserve">7 Municipios, </t>
  </si>
  <si>
    <t xml:space="preserve">Medios de Comunicación sensibilizados y formados por Enfoque de Discapacidad. Los siguientes  Municipios han realizado Acciones.
Municipio de Quimbaya: Desde la oficina de prensa y comunicaciones se divulga los valores de igualdad y respeto hacia la población con discapacidad del municipio a través de piezas publicitarias y campañas de promoción.
Municipio de Genova: El enlace de discapacidad, mensualmente como actividad del contrato realiza programas radiales donde se socializa normatividad que tienen las personas con discapacidad para garantizar sus derechos
Municipio de armenia: La secretaria de desarrollo social conjuntamente con la oficina de comunicaciones de la alcaldía de Armenia, utiliza sus canales virtuales para difundir o divulgar los derechos de las personas con discapacidad 
</t>
  </si>
  <si>
    <t xml:space="preserve">Medios con Estrategia de Comunicación implementada por enfoque de Discapacidad en los 12 Municipios. En los Municipios de    Génova, Quimbaya, filandia, Armenia, Calarca, se adelantan campañas de divulgación de los derechos y deberes de las personas con discapacidad, en los medios  existentes en los Municipios con enfoque de discapacidad </t>
  </si>
  <si>
    <t>Medios de Comunicación de Organizaciones de base apoyadas y fortalecidas en el Departamento del Quindío. en el Municipio de armenia se apoya a la fundación Manos Fraternas con el Programa de radio de la Universidad del Quindío y en el Municipio de Génova se tiene un espacio en la radio comunitaria para las personas con discapacidad.</t>
  </si>
  <si>
    <t xml:space="preserve">Servidores Públicos formados en Legislación y Normatividad de Discapacidad. Pormedio de talleres vivenciales de  las Leyes y derechos de las personas con discapacidad realizados por la Secretaría de Familia y salud. Al igual que los Municipios de armenia, Córdoba, Filandia, Génova, Montenegro y la Tebaida  </t>
  </si>
  <si>
    <t xml:space="preserve">40  %de capacitaciones </t>
  </si>
  <si>
    <t xml:space="preserve">Funcionarios de Empresa Privada formados en Legislación y Normatividad de Discapacidad.en los siguientes   municipios se realizaron acciones:
Municipio de Quimbaya: Se difunden las leyes y normas a empleadores para la inserción laboral de personas con discapacidad. En el municipio de Quimbaya la tienda del café Hojaldre tiene vinculada una persona con discapacidad intelectual.
Municipio de Filandia: Se dio  a conocer los derechos de las personas con discapacidad por medio de un folleto practico en donde se incluyen los beneficios tributarios en los barrios Horizontes y Santiago López.
</t>
  </si>
  <si>
    <t xml:space="preserve">Programas implementados en protección, garantía y atención de derechos. En el Municipio de  armenia se implementa el programa de divulgación de los derechos de las personas con discapacidad </t>
  </si>
  <si>
    <t xml:space="preserve">Programas implementados en formación para el acceso a la Justicia en el Departamento del Quindío.  en los Municipios de Quimbaya: Capacitación sobre derechos y deberes de las personas con discapacidad, cuidadores y sus familias.
El municipio de La Tebaida, por medio de la estrategia RBC de la Secretaría de Familia, realizó una capacitación sobre la normatividad de las personas con Discapacidad para las familias y cuidadores.
</t>
  </si>
  <si>
    <t xml:space="preserve">la Secretaría  Juridica no reporto información en este periodo </t>
  </si>
  <si>
    <t xml:space="preserve">Programas para la garantía del debido proceso y no victimización de las mujeres con discapacidad. En el Municipio de Armenia: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</si>
  <si>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t>Programas implementados de Concientización a Entidades.  En el Municipio de Armenia: se  fortalecen en el funcionamiento y gestión de las comisarías de familia a través de: visitas realizadas para la promoción y atención de servicios prestados a la población con discapacidad, actividades realizadas en núcleos familiares para el rescate de valores  Familiares</t>
  </si>
  <si>
    <t xml:space="preserve">Tasa de Violencia Intrafamiliar. En la Secretaría  de Salud Departamental:  Se Realiza depuración de la base de datos SIVIGILA  de Violencia Intrafamiliar 
Municipio de Quimbaya: La subsecretaria de salud de Quimbaya ha realizado una campaña en contra de la violencia intrafamiliar.
Municipio de La Tebaida: como objetivo prevenir la violencia de género y psicoeducar mediante técnicas psicológicas en el control de impulsos y emociones, con el objetivo de tomar decisiones asertivas ante las problemáticas de índole emocional
Municipio de circasia En los programas de rehabilitación basada en comunidad  se trataron los temas de violencia intrafamiliar en las visitas domiciliarias, hasta  la fecha no hay registro de alguna anomalía o violencia en los hogares 
</t>
  </si>
  <si>
    <t>Sistema de monitoreo y seguimiento a las Denuncias operando. En el Municipio de Armenia: Seguimiento a las 5 IPS que tienen habilitado el servicio de urgencias y que son responsables de la atención integral en salud en violencia sexual.</t>
  </si>
  <si>
    <t xml:space="preserve">Municipios con Programa de promoción, prevención y atención para la erradicación del maltrato, la explotación y el abuso sexual implementado. En la Secretaría del Interior: Se desarrolló Mesa de Trabajo con delegados de la Policía Nacional, con el fin de realizar la revisión y actualización anual al PISC, garantizar la inclusión de acciones de prevención y atención para la erradicación del maltrato, explotación y abuso sexual de personas en condición de discapacidad. 
Municipio de Armenia: Seguimiento a las 5 IPS que tienen habilitado el servicio de urgencias y que son responsables de la atención integral en salud en violencia sexual.   </t>
  </si>
  <si>
    <t xml:space="preserve">Programa implementado por condición especial en el Departamento del Quindío. en la Secretaría del Interior: Actualización Plan de Acción Territorial de Victimas, el cual incluye acciones que garantizan los derechos de las víctimas en condición de discapacidad    
Municipio de armenia: Servicios de atención integral a población en condición de discapacidad -(Servicios de atención, gestión para la promoción de los derechos de las personas con discapacidad y prevención de los riesgos causantes de la condición de discapacidad 
</t>
  </si>
  <si>
    <t xml:space="preserve">Programa implementado a PCD Víctimas del Conflicto Armado en el Departamento del Quindío. en la Secretaría del Interior: Actualización Plan de Acción Territorial de Victimas, el cual incluye acciones que garantizan los derechos de las víctimas en condición de discapacidad  
Municipio de Armenia: La secretaria de desarrollo social cuenta con una estrategia de socialización, comunicación, difusión y promoción de la participación ciudadana para las personas con discapacidad en la garantía de derechos.
</t>
  </si>
  <si>
    <t xml:space="preserve">Programa de Formación y Participación implementado. En el Municipio de Quimbaya: Se viene implementando la estrategia RBC enfocada en la formación de la población con discapacidad, cuidadores y sus familias en derechos humanos y derechos de las personas con discapacidad. 
Secretaría del Interior: Se desarrollaron capacitaciones en Ley de Victimas, las cuales incluyen enfoque diferencial discapacidad, con el fin de empoderar a los líderes y lideresas en la Garantía de los Derechos de la Población  en los municipios de Circasia, Salento, Filandia, Pijao, Córdoba, Buenavista, Quimbaya).
</t>
  </si>
  <si>
    <t xml:space="preserve">Derechos Promovidos de PCD para Cuidadores, Cuidadoras, Familias y comunidad en General. En el Municipio de Armenia: La secretaria de desarrollo social cuenta con una estrategia de socialización, comunicación, difusión y promoción de la participación ciudadana para las personas con discapacidad en la garantía de derechos
La secretaría de gobierno y convivencia cuenta con una oficina de derechos humanos que atiende a toda la población incluida la que tiene algún tipo de discapacidad.
</t>
  </si>
  <si>
    <t xml:space="preserve">60%  de derechos promovidos </t>
  </si>
  <si>
    <t xml:space="preserve">Programa de Formación y Participación implementado y fortalecido. En la Secretaría del Interior: Se desarrollaron capacitaciones en Ley de Victimas, las cuales incluyen enfoque diferencial discapacidad, con el fin de empoderar a los líderes y lideresas en la Garantía de los Derechos de la Población  con discapacidad en los Municipios de Circasia, Salento, Filandia, Pijao, Córdoba, Buenavista, Quimbaya)        
 Municipio de Quimbaya: Se viene implementando la estrategia RBC enfocada en la formación de la población con discapacidad, cuidadores y sus familias en derechos humanos y derechos de las personas con discapacidad. 
</t>
  </si>
  <si>
    <t>Consejos de Derechos Humanos fortalecidos para PCD. En la Secretaría del Interior: Se brindó asistencia técnica a los 12 municipios del Departamento en la conformación e instalación de los Consejos Municipales de Paz, en la cual se hizo énfasis en la participación que debe tener un representante de la población en condición de discapacidad en este importante espacio de participación.</t>
  </si>
  <si>
    <t>0.60%</t>
  </si>
  <si>
    <t>Participación política y ciudadana de las PCD en comités, consejos, juntas, Alcaldías,  Gobernación, veedurías ciudadanas Desde la Secretaría del Interior, se promueve la participación de las personas con discapacidad en las Juntas de acción comunal en los Municipios.</t>
  </si>
  <si>
    <t xml:space="preserve">Plan de Incidencia Política formulado e implementado. En el Municipio de Armenia: Servicio de promoción a la participación ciudadana - en temas de discapacidad </t>
  </si>
  <si>
    <t>Numero de Conmemoraciones realizadas. En la Secretaría de Familia: tiene planeado  la realización del día nacional de las personas con discapacidad y el presupuesto para realizar la conmemoración.</t>
  </si>
  <si>
    <t xml:space="preserve">organizaciones conformadas y fortalecidas  trabajando con y para PCD,  cuidadores y sus familias. En el Municipio de córdoba, creación de la asociación  camino sin fronteras legalmente constituida.
Municipio de Quimbaya: Se viene promoviendo el fortalecimiento de ASODISQUIM y la conformación organizada del colectivo amigos por un sueño 
Municipio de La Tebaida:   Se asesoró, informó y gestionó la documentación requerida para la inscripción a la Asociación "esfuerzo creativo
Municipio de Circasia Se brindó asesoría a las organizaciones que trabajan con personas en condición de discapacidad en el municipio y se les fortalece de forma articulada con los entes territoriales
Municipio de salento. Se  articuló con la asociación de personas con discapacidad ASOPECODIS  y su  consejo directivo, para el acompañamiento y participación en la convocatoria al primer comité municipal de discapacidad 
</t>
  </si>
  <si>
    <t xml:space="preserve">Comités Departamental y Municipales en funcionamiento y fortalecidos. En los Municipios de armenia, circasia, Filandia, Salento, Montenegro, Quimbaya, La Tebaida, Buenavista, Génova y córdoba       </t>
  </si>
  <si>
    <t>Plan de Incidencia Política formulado e  implementado. En el Municipio de Quimbaya: Se brinda formación a personas con discapacidad, cuidadores y sus familias sobre mecanismos de participación.</t>
  </si>
  <si>
    <t xml:space="preserve">1.5 </t>
  </si>
  <si>
    <t>Municipios con estrategia RBC como instrumento de participación implementado y mantenido. En la secretaría de Familia: La Dirección de Adulto Mayor y Discapacidad, ha venido implementando la estrategia RBC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y en los Municipio de Buenavista, Córdoba, Quimbaya, La Tebaida, salento, Montenegro y Armenia.</t>
  </si>
  <si>
    <t xml:space="preserve">Programa de Formación en Educación Inclusiva por condición. En  la Universidad del Quindío, ofrece contenido sobre Educación Inclusiva, discapacidad, grupos étnicos, entre otros.
 Municipio de Armenia Estrategia de formación y/ capacitación para personas con discapacidad a través de gestión de cursos, seminarios, diplomados para fortalecer la garantía de derechos y la organización y participación de los actores 
</t>
  </si>
  <si>
    <t xml:space="preserve">Instituciones Educativas capacitadas y formadas en Educación Inclusiva. En los siguientes Municipios  en Córdoba: contratación de la planta de personal de apoyo pedagógico profesor del aula de apoyo. 
Municipio de armenia: Acompañamientos a Centros educativos sobre promoción y prevención de la discapacidad con padres de familia y docentes, rutas para el acceso a derechos de personas con discapacidad y formación de personal en inclusión  
Universidad del Quindío: Bienestar Institucional,  Charlas a docentes y estudiantes sobre: Educación inclusiva y discapacidad Inclusión en educación superior,  Salud física y mental como bases del aprendizaje  
</t>
  </si>
  <si>
    <t>Cobertura de Accesibilidad a la Educación Superior en el Departamento del Quindío. En el   Municipio de La Tebaida:   Por medio de la Dirección Administrativa de Servicios Sociales se promueve la accesibilidad a la educación superior (técnicos, tecnólogos, universitarios, Sena e Instituciones Educativas de Educación Formal por medio del subsidio de los tiquetes para los estudiantes, en el cual son beneficiados estudiantescon discapacidad.</t>
  </si>
  <si>
    <t xml:space="preserve">Proyectos Pedagógicos bajo modelos flexibles que faciliten el aprendizaje y permanencia de Niños y Niñas con Discapacidad en el Departamento del Quindío. en La Secretaría de Educación Departamental del Quindío, oferta 8 modelos educativos flexibles para la atención de la población en situación vulnerable y con necesidades educativas especiales:
Municipio de Salento: La alcaldía y la secretaria técnica de discapacidad dispuso el proyecto PADRINOS DE CORAZON con líderes estudiantes en cumplimiento del servicio social obligatorio que deben realizar, aplicado  a niños con necesidades educativas especiales NEE y LOS apoyos curriculares complementarios.                                                        
Municipio de armenia: La secretaria de educación municipal implementa el decreto 1421 de 2017. 
Universidad del Quindío: desde Bienestar Institucional, Socialización de herramientas para el trabajo en aula de estudiantes con Necesidades Educativas Diversas (dirigida a Docentes).
</t>
  </si>
  <si>
    <t xml:space="preserve">metodologías flexibles implementadas en los 12 municipios del Departamento. En el Municipio de Filandia: Por medio del convenio CA 002-2022 SG  del 28 de enero de 2022, con la asociación Abriendo Caminos con Amor, las Instituciones Educativas del municipio remiten a los menores o adolecentes que presentan riesgos de discapacidad atendiéndolo en Psicología, fonoaudiología, área de aprendizaje, terapia física y ocupacional  
Municipio de Armenia: La secretaria de educación municipal implementa el decreto 1421 de 2017. 
Universidad del Quindío: desde Bienestar Institucional, Informes de atención inicial y seguimiento, a necesidades de estudiantes con discapacidad.
</t>
  </si>
  <si>
    <t xml:space="preserve">Sistema de Seguimiento y Monitoreo en PEI para PCD creado y operando. En el Municipio de La Tebaida: Desde la Dirección Administrativa de Servicios Sociales se realiza seguimiento y monitoreo al PAE, de manera permanente todas las instituciones educativas del municipio de La Tebaida.  </t>
  </si>
  <si>
    <t xml:space="preserve">La secretaría de educación Departamental no  entrego información </t>
  </si>
  <si>
    <t xml:space="preserve">Cobertura de Educación Inclusiva en todos los niveles educativos. En la  Secretaría de Educación: La Secretaría de Educación garantiza el derecho a la educación en igualdad de oportunidades a la población NARP en las  diferentes IE del departamento
Municipio de cordoba: oferta de becas para apoyo educativo con la universidad del Quindío.
</t>
  </si>
  <si>
    <t xml:space="preserve">Instituciones Educativas con Programa de actividades deportivas, culturales y recreativas  bajo la estrategia RBC. 
En el Municipio de Córdoba: realización de actividades deportivas, recreativas y culturales con contratistas de indeportes y la administración municipal 
Municipio de Salento: Se facilitó información a la secretaria de cultura y deporte, con relación a la vinculación y previa visita domiciliaria del monitor de deportes 
Municipio de armenia: implementar, ejecutar y dotar el programa de juegos Intercolegiados.
</t>
  </si>
  <si>
    <t xml:space="preserve">Plan Maestro de Equipamientos Educativos diseñado e implementado. En la Secretaría de Infraestructura, mantenimiento a 9 instituciones educativas y se está a la espera de publicación de obra pública para intervenir otras instituciones se encuentra en revisión técnica: Instituciones Educativa El Carpaz en el municipio de Calarcá, Instituciones Educativas  los pinos del Municipio de Salento, Institución Educativa Naranjal Municipio de Quimbaya, Institución Educativa Libre – sede – Consuelo Betancourt, Institución Educativa Antonio Nariño – Calarcá Quindío, Institución Educativa Francisco Miranda, del corregimiento La India municipio de Filandia, Institución Educativa Quimbaya, Institución Educativa Policarpa Salavarrieta – Sede – Antonia Santos Municipio de Quimbaya y Institución Educativa Quimbaya – Sede Sagrado Corazón </t>
  </si>
  <si>
    <t>Infraestrutura 3902276899</t>
  </si>
  <si>
    <t>Infraestrutura 638141900</t>
  </si>
  <si>
    <t xml:space="preserve">Cobertura en  promoción, prevención y atención en Salud. En la Secretaría de Salud Departamental. Se Realizó cruce de información de la población con discapacidad con Registro único de afiliación con el fin de aumentar cobertura en salud de las personas con discapacidad para garantizar el acceso  a los diferentes servicios, se remite base de datos de crice RUAF/ RLCPD a los doce Municipios para identificar y localizar población no afiliada   </t>
  </si>
  <si>
    <t xml:space="preserve">La Secretaría de Salud Departamental, la información reportada no es pertinente con el indicador  </t>
  </si>
  <si>
    <t>Profesionales y Auxiliares de Enfermería capacitados en detección temprana, manejo y atención de PCD.  En la Secretaría de Salud Departamental, Municipio de la Tebaida, Calarcá, Circasia, Pijao, Filandia, Córdoba Capacitación a los Cuidadores, Personas con discapacidad, comunidad en general Implementación de la resolución 113 de 2020, Derechos y deberes en salud- Ruta.</t>
  </si>
  <si>
    <t xml:space="preserve">ESE, IPS Privadas y Mixtas de Entidades Administradoras de Planes de Beneficio EAPB subsidiadas y contributivas  con seguimiento a la prestación del Servicio. En la Secretaría de Salud Departamental, Cosmitet, Asmet, Salud Total, Sanitas Socialización normatividad vigente-Lineamientos generales frente a la atención de las personas con discapacidad, Seguimiento y verificación en la prestación de servicios de salud, orientadas a garantizar el acceso  a las personas con discapacidad y el cumplimiento de normatividad vigente. 
Hospital Pio X La Tebaida, ESE Hospital San Vicente de Paul Circasia, ESE Hospital, ESE Hospital Santa Ana Pijao y ESE Hospital San Camilo Buenavista Verificación a los servicios de habilitación y rehabilitación, donde se identificó las debilidades y fortalezas.
</t>
  </si>
  <si>
    <t>Secretaría de Salud $2500000</t>
  </si>
  <si>
    <t>Veedurías Ciudadanas activas que verifiquen el cumplimiento en las acciones de promoción y prevención a las ESE y IPS. La Secretaría de Salud. Se continúa en el proceso de fortalecimiento de las veedurías existentes en el territorio y en la convocatoria y sensibilización para que la población con discapacidad participe de manera activa en todos los escenarios de incidencia para la garantía de derechos en el sector salud.</t>
  </si>
  <si>
    <t xml:space="preserve">Investigaciones en Prevalencia de la Discapacidad realizadas en el  Municipio de armenia. El reporte que se tiene es el informe de diagnóstico presentado por la universidad del Quindío en el marco de la actualización de la  Politica Publica de discapacidad de Armenia  </t>
  </si>
  <si>
    <t xml:space="preserve">Peticiones Quejas y Reclamos atendidas y tramitadas. En la Secretaría de Salud Departamental. Las Actividades  son continua desde el SAC Y programa de discapacidad se recepcionan diariamente PQR y se hace el trámite correspondiente para la eliminación de barreras en salud, además se realiza de manera bimestral una mesa con la Secretaria de Salud/ Supe Salud e EAPBS para hacer seguimiento a la atención en salud de las personas con discapacidad </t>
  </si>
  <si>
    <t>Secretaría de Salud  $11000000</t>
  </si>
  <si>
    <t>Programa de estilos de vida saludable para PCD creado e implementado en los 12 municipios. En el Municipio de armenia. Población en todos los cursos de vida cubierta con educación para la promoción de la cultura del envejecimiento activo y saludable con sensibilización en alimentación saludable, actividad física, autocuidado en la Población en todos los cursos de vida cubierta con educación para valorar e identificar la exposición a factores de riesgo. Construcción de Política Pública de Entornos y Estilos de Vida Más Saludables.</t>
  </si>
  <si>
    <t>0.40%</t>
  </si>
  <si>
    <t xml:space="preserve">40 </t>
  </si>
  <si>
    <t xml:space="preserve">Programa de promoción y prevención en Salud Sexual y Reproductiva creado e implementado en los 12 municipios para PCD. En el Municipio de Quimbaya: La subsecretaria de salud de Quimbaya ha realizado procesos de promoción y prevención de la salud sexual y reproductiva.
Municipio de La Tebaida: Desde la Dirección Administrativa de Salud, por medio del PIC se realizaron 12 talleres en diferentes Instituciones Educativas sobre motivación de la prueba rápida de VIH y beneficios del uso de preservativos en las relaciones sexuales para prevenir el embarazo y las ITS.
Municipio de Salento: La secretaria técnica de discapacidad en articulación con la E.S.E hospital san Vicente de Paul ha generado espacios de mayor apoyo en el manejo priorizado con la población con discapacidad que consulta, con énfasis en la promoción de la salud sexual y reproductiva 
</t>
  </si>
  <si>
    <t xml:space="preserve">Identificación 100% de los  Factores de Riesgo de las enfermedades crónicas causantes de la discapacidad. En el Municipio de Salento  Se llevó a cabo en las visitas  domiciliarias realizadas en cumplimiento de la estrategias de RBC, se tuvo en cuenta brindar información frente a enfermedades y signos que permiten detección de riesgos de discapacidad.
Municipio de Armenia. Encuentros académicos como forma de sensibilización en factores de riesgo que conducen a adquirir una discapacidad (Enfermedades huérfanas, autismo y otras condiciones de salud y enfermedad.
Municipio de Filandia: *Se realizó educación en salud mental en la Institución educativa Francisco Miranda *Se realizó seguimiento a los pacientes con cáncer.
</t>
  </si>
  <si>
    <t>Plan para la mitigación de los factores de riesgo de enfermedades crónicas causantes de la discapacidad implementado. En el Municipio de Filandia: Se realizó seguimiento al cumplimiento de la normatividad laboral en relación a la higiene ocupacional en la Asociación Abriendo Caminos con Amor.</t>
  </si>
  <si>
    <t xml:space="preserve">Las entidades responsavles no reportaron información en este periodo </t>
  </si>
  <si>
    <t xml:space="preserve">Red de servicios de Habilitación y Rehabilitación creada y mantenida. En la Secretaría de Salud. ESE Hospital San Camilo Buenavista, Hospital Santa Ana Pijao, ESE Hospital Roberto Quintero Villa Montenegro, ESE Hospital Sagrado Corazón de Jesús Quimbaya, ESE Hospital San Roque Córdoba, ESE Hospital San Vicente de Paul Filandia, ESE Unidad Intermedia del Sur, ESE Hospital Universitario San Juan de Dios, ESE Hospital La Misericordia, ESE Hospital San Vicente de Paul Génova, ESE Hospital San Vicente de Paul Salento, ESE Hospital Pio X La Tebaida, ESE Hospital San Vicente de Paul Circasia Verificación a los servicios de habilitación y rehabilitación, donde se identificó las debilidades y fortalezas
Cosmitet Ltda Socialización normatividad vigente-Lineamientos generales frente a la atención de las personas con discapacidad.
</t>
  </si>
  <si>
    <t xml:space="preserve">Secretaría de Salud $7.000.000Filandia  $200.000 </t>
  </si>
  <si>
    <t xml:space="preserve">Diagnósticos realizados en Comunidad sobre detección temprana y causa de la Discapacidad. En el Municipio de Filandia: Se realizó identificación de los lideres comunitarios que aportaran a la estrategia, Rehabilitación basada en la Comunidad RBC  y se identificó problemas relevantes para acceder a los servicios de salud  de las personas con discapacidad y sus Familias.
Municipio de Buenavista, Génova, Montenegro, Quimbaya, Circasias Salento y Filandia Se realizaron visitas domiciliarias con el fin de identificar las necesidades de las personas con discapacidad e implementar la estrategia RBC
</t>
  </si>
  <si>
    <t xml:space="preserve">Investigaciones realizadas para detección temprana. En la Secretaría de Salud. investigación realizadas 1 Prevalencia de discapacidad en el departamento del Quindío.Prevalencia de discapacidad en personas con labio Paladar hendido </t>
  </si>
  <si>
    <t xml:space="preserve">Municipios con programas municipales de fomento y protección de patrones alimentarios para NNA con Discapacidad. En la Secretaría de Salud. Se desarrolla el plan de trabajo con 4 campañas para el fomento y protección de patrones alimentarios, en 9 Municipios.  </t>
  </si>
  <si>
    <r>
      <t xml:space="preserve">Secretaría de Salud </t>
    </r>
    <r>
      <rPr>
        <u/>
        <sz val="11"/>
        <color theme="1"/>
        <rFont val="Arial"/>
        <family val="2"/>
      </rPr>
      <t>$20273333</t>
    </r>
  </si>
  <si>
    <t xml:space="preserve">Municipios con Estrategia RBC operando. En la Secretaría de Salud Departamental.  Desde el plan de intervenciones colectivas se contrató el fortalecimiento de la estrategia de RBC en 11 Municipios, no se contrata con Armenia
Secretaría de Familia: La Dirección de Adulto Mayor y Discapacidad, ha venido implementando la estrategia RBC en los 12 municipios del departamento, por medio de capacitaciones alos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</si>
  <si>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Secretaría de salud  1500000</t>
  </si>
  <si>
    <t>Secretaria de Salud $7.000.000</t>
  </si>
  <si>
    <t xml:space="preserve">11 Municipios  con  información de la RBC </t>
  </si>
  <si>
    <t xml:space="preserve">ESE con ruta de atención integral en salud  implementando la estrategia RBC en el Departamento del Quindío. en la Secretaría de Salud Departamental. la red pública del departamento cuenta con la ruta de atención integral desde la RBC para la identificación ycanalizacion de la poblacion con discapacidad, en 9 Municipios </t>
  </si>
  <si>
    <t xml:space="preserve">Datos para el inventario y entrega de ayudas técnicas creado y operando. En el Municipio de Córdoba: entrega de 6 ayudas técnicas gestionadas por la alcaldía ante la gobernación del Quindío.
 Municipio de Quimbaya: Se gestionó 1 ayuda técnica (Silla de ruedas) con la secretaria de familia del departamento para una persona con discapacidad.
Municipio de Circasia: En el mes de enero y febrero  de 2022 se entregaron ayudas tecnicas como 4  sillas de ruedas ,  3 muletas, 1 caminador  por parte de la administración Municipal y con  la secretaria de familia departamental 1 silla de ruedas, 1 colchón anti escaras   
Municipio de Salento: Se realizaron actividades de  entrega de dispositivos de apoyo en comodatos por la administración municipal para la PcD, acorde a las necesidades encontradas. Bastones, sillas con ruedas sanitarias, bastones en zona urbana y rural. 
</t>
  </si>
  <si>
    <t xml:space="preserve">Municipios con el programa de capacitación integral para  el empleo de PCD, cuidadores, cuidadoras y sus Familias. se realizaron un (1) Taller más de oferta institucional a través de la Secretaría de Turismo, industria y comercio; con el apoyo de Colpensiones, SENA y Comfenalco.
Municipio de Quimbaya: trabajando con manualidades, pinturas, cuadros, artes plásticas, etc para la venta en las ferias artesanales de Quimbaya.
Municipio de Génova:, gestiono el complementario en formulación de proyectos para emprendedores con el Sena para la población, se realiza la convocatoria por medio de cuña radial y llamada telefonica .
Municipio de Filandia: A través del convenio CA 002-2022 SG   28 de enero de 2022, se direccionaron las directrices de emprendimiento en repostería y lácteos a personas con discapacidad para la etapa productiva e inclusión laboral
Municipio de armenia: Gestión de  acompañamiento y apoyo a  proyectos con y para las personas con discapacidad que generen impacto en la comunidad ( iniciativas de emprenderismo, Y/o de programas de impacto social) .   
Secretaría de familia: actividades de fortalecimiento de emprendimientos de organizaciones y personas con discapacidad en articulación con la Sria Turismo y Sria de las TIC,  que consisten en brindar asistencia tecnica en la ejecución de las unidades productivas, asesoria en diseño de publicidad, marketing digital, difusión por redes de los emprendimientos, información para acceder a recursos capital semilla a traves de Fondo emprender del SENA.
Se han realizado capacitaciones en artes y oficios que permitan generar una inclusión productiva de las personas con discapacidad y sus cuidadores, elaborando objetos artesanales y marroquinería manual.
</t>
  </si>
  <si>
    <t>Secretaría de turismo $2000000
Filandia  1400000</t>
  </si>
  <si>
    <t xml:space="preserve">Unidades Productivas conformadas y fortalecidas. En la Secretaría de Turismo. brindó asistencia técnica, realizando diagnostico preliminar, para determinar la ruta de fortalecimiento del emprendimiento Lácteos productor y comercializador de Yogurt y cortado de leche, ubicado en el municipio de La Tebaida. Dicha iniciativa es familiar con dos años de creación donde trabajan dos personas, una con discapacidad motriz.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</si>
  <si>
    <t xml:space="preserve">Quimbaya 1000000
</t>
  </si>
  <si>
    <t>Secretaría de turismo $3000000</t>
  </si>
  <si>
    <t xml:space="preserve">La Secretaria de Turismo, Industria y Comercio informa que este indicador no es competencia de nuestras dependencias
</t>
  </si>
  <si>
    <t xml:space="preserve">Estrategia RBC con Eje de Emprendimiento implementado en el Departamento del Quindío. en el Municipio de Buenavista: Se realizaron visitas domiciliarias con el fin de identificar las necesidades de las personas con discapacidad e implementar la estrategia RBC. 
Municipio de Filandia: se identificó las principales dificultades de las personas con discapacidad para iniciar un emprendimiento  
</t>
  </si>
  <si>
    <t xml:space="preserve">Numero de Microempresas Asociativas creadas y apoyadas conformadas por PCD, Cuidadores y Familias.. En la Secretaría de Turismo. brindó asistencia técnica, realizando diagnostico preliminar, para determinar la ruta de fortalecimiento del emprendimiento Lácteos productor y comercializador de Yogurt y cortado de leche, ubicado en el municipio de La Tebaida. Dicha iniciativa es familiar con dos años de creación donde trabajan dos personas, una con discapacidad motriz.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</si>
  <si>
    <t xml:space="preserve">Negocios Inclusivos apoyados y fortalecidos. la Secretaría de turismo. brindó asistencia técnica, realizando diagnostico preliminar, para determinar la ruta de fortalecimiento del emprendimiento Lácteos productor y comercializador de Yogurt y cortado de leche, ubicado en el municipio de La Tebaida. Dicha iniciativa es familiar con dos años de creación donde trabajan dos personas, una con discapacidad motriz.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Secretaría de Familia: actividades de fortalecimiento de emprendimientos de organizaciones y personas con discapacidad en articulación con la Sria Turismo y Sria de las TIC
</t>
  </si>
  <si>
    <t xml:space="preserve">Proyectos Productivos apoyados y ejecutados.  La Secretaría de turismo. brindó asistencia técnica, realizando diagnostico preliminar, para determinar la ruta de fortalecimiento del emprendimiento Lácteos productor y comercializador de Yogurt y cortado de leche, ubicado en el municipio de La Tebaida. Dicha iniciativa es familiar con dos años de creación donde trabajan dos personas, una con discapacidad motriz.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Secretaría de Familia: actividades de fortalecimiento de emprendimientos de organizaciones y personas con discapacidad en articulación con la Sria Turismo y Sria de las TIC
</t>
  </si>
  <si>
    <t xml:space="preserve">Secretaría de turismo $3000000  </t>
  </si>
  <si>
    <t xml:space="preserve">                           </t>
  </si>
  <si>
    <t xml:space="preserve">Campañas ejecutadas en Trabajo Decente y Digno. En el Municipio de Filandia: La agencia publica de empleo brindo asesoría a la población de Filandia en relación al trabajo formal  </t>
  </si>
  <si>
    <t>Línea Base de NNA y Jóvenes identificados en Peores Formas de Trabajo actualizada. En el Municipio de Filandia: La comisaria de familia de Filandia tiene identificada los niños y jóvenes que se encuentran realizando trabajo en cualquiera de sus peores formas.</t>
  </si>
  <si>
    <t xml:space="preserve">Programa de Promoción y Difusión de Inclusión y Permanencia Laboral para PCD creado e implementado. En el Municipio de Filandia: Se dio  a conocer los derechos de las personas con discapacidad por medio de un folleto practico en donde se incluyen los beneficios tributarios en los barrios Horizontes y Santiago López.
Municipio de circasia: En la Alcaldía de circasia labora una persona en condición de discapacidad, dando así una inclusión laboral, de igual forma se difunden las oportunidades de empleo para esta población en las redes sociales y en la oficina de discapacidad.
</t>
  </si>
  <si>
    <t xml:space="preserve">Programa de Participación y Fomento al Turismo para PCD, Cuidadores y sus Familias creado e implementado en el Departamento del Quindío. en el  Municipio de Quimbaya: Desde el programa enamorarte del municipio de Quimbaya se realizó en la Alcaldía de Armenia el taller de discapacidad e inclusión "Atrévete a ver más allá"; con los funcionarios públicos y el gremio del turismo.
Municipio de Filandia: Se promueve los servicios turísticos accesibles.
</t>
  </si>
  <si>
    <t>Gestores Deportivos formados y vinculados a procesos deportivos en los 12 municipios. En INDEPORTES QUINDÍO. se vincularon 3 personas con discapacidad como gestores   deportivos (gestor recreativo, gestor administrativo, gestor parabowling) para la atención en los Municipios no certificados.</t>
  </si>
  <si>
    <t xml:space="preserve">Escuelas de Iniciación y Formación Deportiva para PCD creadas y mantenidas.  En Indeportes Quindío. Se fortalecieron  organizaciones deportivas para población con discapacidad tales como, liga de limitados visuales, liga de limitados cognitivos, asociación quindiana de deportes paralímpicos, liga de limitados auditivos y liga de tennis de campo -mesa y ciclismo. El apoyo se realiza con asesoría metodológica, técnica, biomédica, jurídico y administrativo.
Municipio de Buenavista: Existen tres escuelas de formación recreo deportivas en el municipio que acompañan y apoyan las actividades y eventos de personas con discapacidad.
Municipio de La Tebaida: El municipio de La Tebaida, tiene 14 escuelas de formación en diferentes disciplinas deportivas en donde participan todas las personas sin limite de edad.
Municipio de Armenia Implementar, ejecutar y dotar programas de escuelas de formación en diferentes disciplinas.
</t>
  </si>
  <si>
    <t xml:space="preserve">3   Escuelas Deportivas </t>
  </si>
  <si>
    <t xml:space="preserve">Total de deportistas PCD  con logros deportivos apoyados En Indeportes Quindío , se apoyó económicamente mediante resoluciones a deportistas con discapacidad para que participaran de eventos deportivos regionales y nacionales, y  apoyos mensuales por su rendimiento deportivo. También se apoyaron económicamente  de manera mensual a 14 deportistas de alto rendimiento con discapacidad, (el valor corresponde al apoyo metodológico, a los apoyos para eventos y a las mensualidades).
Municipio de la Tebaida  ha brindado dos reconocimientos para: levantamiento de pesas y ajedrez, por medio de la resolución 0102 y el 0101 del 07 del 2022.
Desde la alcaldía de Filandia se incentiva el deporte paralímpico apoyando principalmente a persona con discapacidad física perteneciente a la selección colombiana de amputados.
</t>
  </si>
  <si>
    <t>INDEPORTES $54000000</t>
  </si>
  <si>
    <t xml:space="preserve">Juegos Intercolegiados apoyados para NNA con Discapacidad. En Indeportes Quindío, se realizaron actividades de recreación, deporte y actividad física y estilos de vida saludable para la población en general, donde participaron personas con discapacidad. A la fecha no se han realizado juegos Intercolegiados.
Comfenalco Quindío: Actividades a través de los módulos música,  teatro, actividad física, recreación, y pedagógica.
Municipio de Quimbaya: Desde INDEPORTES se trabajó con personas con discapacidad y sus cuidadores actividades físicas, lúdicas y recreativas.
Municipio de Génova: Con apoyo de indeportes se realizó jornada lúdica para los niños con discapacidad  y el empezara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t>
  </si>
  <si>
    <t>INDEPORTES QUINDÍO 12000000</t>
  </si>
  <si>
    <t>participación en deporte paralimpico en Escuelas Deportivas del Departamento del Quindío Para fortalecer las escuelas deportivas  para población con discapacidad Indeportes Quindío realizó la contratación de 20 monitores para ejecutar  el trabajo , donde cada uno visitó los diferentes municipios para socializar el programa con los coordinadores de deporte y presidentes de juntas de acción comunal con el fin de determinar los sitios donde pueden hacer el trabajo, este se está realizando   en los municipios de Armenia, la Tebaida, Calarcá, corregimiento de Barcelona, Génova, Buenavista, Quimbaya, Montenegro, Filandia, Circasia y Salento,  en los deportes de baile deportivo , gimnasia, futbol, fútbol de salón, fútbol sala, baloncesto , voleibol, patinaje, y atletismo , con niños (as)  en edades de 6 a 12 años,  donde cumplen semanalmente con 9 horas de trabajo, distribuidas así 6 sesiones tres veces a la semana con una duración de 90 minutos  cada sesión , con un mínimo de 30 niños, los contratistas trabajan con implementación deportiva de Indeportes Quindío, por último se realizan festivales con los niños de la misma escuela</t>
  </si>
  <si>
    <t xml:space="preserve">15 esenarios Deportivos incluyentes </t>
  </si>
  <si>
    <t xml:space="preserve">Escenarios Deportivos y Recreativos adecuados con criterios de accesibilidad en el Departamento del Quindío. Desde la Secretaría de Infraestructura. Se realizó mantenimiento a la infraestructura deportiva en el departamento del Quindío. En el estadio del municipio de Córdoba, parque Infantil  en el barrio Uribe Armenia, cancha de futbol en la vereda La Cristalina municipio de Circasia, cancha futbol  del barrio la Cecilia Armenia, Polideportivo,  coliseo La Patria Armenia y pista de motocrós Armenia.   
Municipio de Filandia: El escenario deportivo del barrio el Estadio es accesible para las personas con discapacidad. 
Municipio de Circasia: La accesibilidad a los escenarios deportivos es inclusiva para la poblacion con discapacidad,  polideportivos y canchas de futbol con acceso.
Municipio de armenia: Realizar mantenimiento, administración y servicios asociados a los escenarios deportivos mayores y menores de la ciudad.
</t>
  </si>
  <si>
    <t>Funcionarios Deportivos formados en Enfoque de Discapacidad y Legislación Deportiva para PCD. Se realizó socialización del equipo técnico de Indeportes Quindío  de la nueva legislación deportiva para la discapacidad, para apoyar el proceso de la nueva reglamentación de inclusión, en donde las ligas de deportes convencionales acogen a los clubes no convencionales.</t>
  </si>
  <si>
    <t xml:space="preserve">Gestores formados y vinculados a procesos culturales en los 12 municipios.  Desde la Secretaría de cultura. En la convocatoria de Iva telefonía Móvil, el cual tiene un porcentaje de ejecución con la población de discapacidad del 3 % fue aprobado uno del municipio de Circasia " arte para todos encuentro de chirimías de talentos artísticos y culturales de la población con discapacidad del departamento del Quindío " el cual se encuentra en proceso de asignación de recursos
Municipio de Filandia: El municipio de Filandia cuenta con un grupo de formación de personas con discapacidad que realizan danzas, grupo de chirimía y teatro . Y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t>
  </si>
  <si>
    <t>Muestras Artísticas y Culturas con PCD. En la Secretaría de Cultura. En la casa de la cultura  de los Municipios, se realizan actividades de formación artística para toda la población de Música, danza, teatro y artes plásticas. En las que se logró impactar de esta población a 1367  personas que van en el semestre.</t>
  </si>
  <si>
    <t>Secretaría de cultura 5700000</t>
  </si>
  <si>
    <t>Secretaría de cultura $5700000</t>
  </si>
  <si>
    <t xml:space="preserve">Organizaciones de base con actividades culturales y artísticas. En la Secretaría de Cultura. las convocatorias de concertación y estímulos están en procesos de calificación por el comité evaluador en el mes de Julio de establecen los ganadores.
En el municipio de Quimbaya se sensibiliza a las organizaciones encargadas de los procesos culturales y artísticos para la inclusión y acceso de las personas con discapacidad, padres y/o cuidadores.
Se cuenta con Chirimía, Danza, artes plásticas y teatro
</t>
  </si>
  <si>
    <t>Sep Cultura 918000000</t>
  </si>
  <si>
    <t>Sep Cultura 918000000
Quimbaya 15000000</t>
  </si>
  <si>
    <t>Gestores Culturales formados en Enfoque de Discapacidad y Legislación Artística y Cultural para PCD. En el Municipio de Quimbaya: Se realizan talleres de sensibilización con enfoque de discapacidad e inclusión "Atrévete ver más allá".</t>
  </si>
  <si>
    <t>Campañas permanentes sobre imaginarios de la discapacidad. en el Municipio de Filandia.  Dentro del convenio con la Asociación Abriendo Caminos con Amor se articulan procesos con las Instituciones Educativas para fomentar la participación de los niños y adolescentes con discapacidad.</t>
  </si>
  <si>
    <t>Eventos Culturales y Artísticos realizados para el reconocimiento de las capacidades y habilidades de las PCD. En el Municipio de Quimbaya. Cuenta desde la subsecretaria de educación, cultura, deporte y recreación con instructores para fomentar la participación de las organizaciones culturales que trabajan con y para la discapacidad.</t>
  </si>
  <si>
    <t xml:space="preserve">Espacios y Escenarios Culturales adecuados con criterios de accesibilidad en el Departamento del Quindío. en el Municipio de Buenavista: Los escenarios en donde se llevan a cabo eventos culturales cuenta con ramplas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ramplas adecuados para el acceso a estos espacios  
</t>
  </si>
  <si>
    <t xml:space="preserve">Solicitudes atendidas y tramitadas en seguridad social, pensión y acceso a los medicamentos. En el 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realizó dos PQRS de personas con discapacidad por reclamos al acceso de salud.
Municipio de circasia: El manejo de las PQR se recepcionan en la oficina de discapacidad y se re direccionan a la secretaria de salud departamental para un trabajo articulado 
</t>
  </si>
  <si>
    <t xml:space="preserve">Cuidadoras, Cuidadores y Familias capacitados en el cuidado y manejo de la Discapacidad. En el Municipio de Filandia: El Hospital San Vicente de Paul brindo atención oportuna en salud realizando programas de prevención y promoción en la zona rural y urbana   a las personas con discapacidad y su familia.  
Municipio de Salento Se realizó  actividades de acompañamiento mediante visitas domiciliarias en los barrios y familias en cumplimiento de apoyo a la resolución de dificultades con población con discapacidad y sus cuidadores. 
</t>
  </si>
  <si>
    <t xml:space="preserve">Campañas anuales y permanentes en contra del Estigma y la Discriminación en el Municipio de Quimbaya: a través de la oficina de prensa y comunicaciones desarrolla campañas en contra del estigma y la discriminación para un trato igualitario de las personas con discapacidad  
Municipio de armenia: Jornada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en 
</t>
  </si>
  <si>
    <t>Plan de Igualdad de Oportunidades para la equidad de género y la diversidad sexual ejecutado anualmente. En el Municipio de Buenavista: La inclusión de la mujer se trabaja desde la política pública para la igualdad de oportunidad y la equidad de género.</t>
  </si>
  <si>
    <t xml:space="preserve">Campañas para la disminución de la Homofobia y la discriminación por enfoque étnico y condición especial. En el Municipio de Buenavista: Se realizó campañas de sensibilización en las instituciones educativas con relación a la no violencia de género y a la mujer. 
Municipio de Filandia Se llevó a cabo jornada de equidad de género el día de la mujer y se conmemoro el día  Internacional de la Visibilidad Transgénico.
</t>
  </si>
  <si>
    <t xml:space="preserve">Programas implementados con Enfoque Diferencial. En el Municipio de Buenavista:  Se realizó capacitación a docentes de la Institución Educativa del municipio de Buenavista en lo relacionado a la ruta antidiscriminación y enfoque diferencial.
Municipio de Quimbaya: La secretaria de servicios sociales del municipio de Quimbaya brinda atención oportuna a toda la comunidad que así lo requiera; sin distinción de raza o condición.
Municipio de Filandia: La atención que brinda la alcaldía de Filandia es con enfoque diferencial, sin discriminaciones.
Municipio de circasia  Atención a la población con discapacidad con enfoque diferencial y su diferencial  anotado en  formato Excel.
</t>
  </si>
  <si>
    <t xml:space="preserve">Escenarios e Infraestructura de uso público. Construidos, señalizados y Semaforizados con criterios de accesibilidad. En el Municipio de Buenavista. Garantizar a las personas con discapacidad  espacio público adaptado y con las condiciones para tránsito y movilización. Espacios con señalización, ramplas y andenes construidos y en buen estado.
Municipio de Filandia: Adecuación de andén en frente a la zona de urgencias hospital San Vicente de Paul.
Municipio de Circasia: Andenes en el sector público con accesos a personas  en situacion de discapacidad    
</t>
  </si>
  <si>
    <t xml:space="preserve">$0000000 </t>
  </si>
  <si>
    <t xml:space="preserve">Transporte de uso público construido y acondicionado con parámetros de accesibilidad. En el Municipio de armenia se cuenta con buses con  parámetros de accesibilidad para personas con discapacidad </t>
  </si>
  <si>
    <t>Personal de Transporte Público sensibilizado y capacitado por Enfoque de Discapacidad. En el Instituto departamental de Transporte.  Se realizaron jornadas de capacitación en la terminal de transporte de armenia y el gremio de transportadores Willis, empresa cotralibertad, gremio de transportadores de Pueblotapao, y diferentes transportadora del departamento del Quindío, como la empresa TUCM tinto de Armenia.</t>
  </si>
  <si>
    <t>I D T Q 8911560</t>
  </si>
  <si>
    <t xml:space="preserve">Rutas de Transporte Municipal e Intermunicipal con Diseño Universal de Información para PCD operado y mantenido. EN EL Municipio de Filandia La información de las rutas de transporte se difunde por medios de comunicación accesibles para las personas con discapacidad  </t>
  </si>
  <si>
    <t>Viviendas, Edificios y Espacios con parámetros de accesibilidad en el Departamento del Quindío. EN La empresa para el desarrollo territorial PROYECTA, viene adelantando una convocatoria de mejoramiento de vivienda, donde se tiene contemplado asignar un porcentaje de participación a la comunidad en condición de discapacidad.</t>
  </si>
  <si>
    <t>POT, Planes Parciales, Piezas Intermedias de Planificación, Plan de Desarrollo Departamental y Plan de Desarrollo Municipales Planes sectoriales con criterios de accesibilidad incorporado. EN EL Municipio de Filandia El tema de discapacidad está incluido y contemplado en los planes, programa o proyectos a realizar, AL IGUAL QUE   al igual que en los doce Municipios.</t>
  </si>
  <si>
    <t>Páginas Web institucionales con criterios de accesibilidad operando en el departamento del Quindío.  En la Secretaría de las TICS. Capacitación y asistencia tecnológica de las aplicaciones de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t>
  </si>
  <si>
    <t xml:space="preserve">Número de Sitios Virtuales públicos operando. En los  Municipios Buenavista, Génova, Filandia y Circasia, se encuentran puntos vive digital accesibles para las personas con discapacidad </t>
  </si>
  <si>
    <t>Secretaría de Salud departamental $12000000</t>
  </si>
  <si>
    <t>Secretaría de las TISC $6311363705,2</t>
  </si>
  <si>
    <t>META FISICA AÑO 2019</t>
  </si>
  <si>
    <t>META FISICA AÑO 2020</t>
  </si>
  <si>
    <t>META FISICA AÑO 2021</t>
  </si>
  <si>
    <t>META FISICA AÑO 2022</t>
  </si>
  <si>
    <t>META ACUMULATIVA 2022</t>
  </si>
  <si>
    <t>Número de Municipios con RLCPD operando permanentemente</t>
  </si>
  <si>
    <t>Garantizar parámetros de cobertura y oportunidad en el Registro de Localización y Caracterización de Personas con discapacidad.</t>
  </si>
  <si>
    <t>Sistema RLCPD operando</t>
  </si>
  <si>
    <t>Realizar el RLCPD en los 12 municipios del Departamento</t>
  </si>
  <si>
    <t>Realizar la actualización de la información de forma periódica</t>
  </si>
  <si>
    <t>Tener en cuenta que la meta se cumple sobre el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</si>
  <si>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 xml:space="preserve">ACTUALIZACIÓN DEL REGISTRO DE DISCAPACIDAD DEL QUINDÍO. Para el año 2017 se han realizado  7   capacitaciones para crear nuevas unidades generadoras de datos en los  Municipios del Departamento el resultado es la vinculación en el proceso  los Hospitales de Córdoba, Buenavista, Filandia, Génova, Montenegro  y Circasia, Administraciones Municipales Calarcá, Salento, Armenia, Circasia, Montenegro, es importante resaltar que los 12 Municipios en las Alcaldias, se encuentran operando las UGDs. Por otra parte se han realizado 5 capacitaciones en herramienta cubo, a los enlaces de discapacidad, organizaciones y comunidad en general que requieran el manejo de la información. Se lleva a 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</si>
  <si>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Número de Proyectos y Convenios de Cooperación ejecutados.</t>
  </si>
  <si>
    <t>Conformar un Comité de gestión para realizar convenios de cooperación internacional</t>
  </si>
  <si>
    <t>Crear y promover la ruta de atención de la oferta institucional pública y privada en los 3 niveles de Gobierno.</t>
  </si>
  <si>
    <t>Está contratada una persona por la Secretaría de Familia y se inicia la identificación de oferta pública departamental.</t>
  </si>
  <si>
    <t>Subcomité de Discapacidad con acciones articuladas operando permanentemente.</t>
  </si>
  <si>
    <t xml:space="preserve">Interpretes certificados en Lenguaje de Señas en el Departamento del Quindío. </t>
  </si>
  <si>
    <t>Tasa de Instituciones Públicas y Privadas con Software y Hardware para personas con discapacidad operando</t>
  </si>
  <si>
    <r>
      <t xml:space="preserve">Certificar las competencias en lenguaje de señas, </t>
    </r>
    <r>
      <rPr>
        <sz val="11"/>
        <color rgb="FF000000"/>
        <rFont val="Arial"/>
        <family val="2"/>
      </rPr>
      <t>diseñar y ejecutar un programa de educación y formación superior de intérpretes en lengua de señas a español.</t>
    </r>
  </si>
  <si>
    <t xml:space="preserve">
No se realizó la contratación del ente capacitador, sin embargo se cuenta con las propuestas.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</si>
  <si>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</si>
  <si>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Notarías. Armenia 118, Calarcá 120, Buenavista 42, Circasia 48, Montenegro 24, Quimbaya 64, para un total de 416 personas certificadas como técnicas,  a septiembre del 2017.                                                                                     
*  El municipio de Buenavista ha capacitado a  20 personas como interprete  certificado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</si>
  <si>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Número de Municipios con sistema de acceso a la información y la comunicación para la utilización de las diferentes técnicas de lenguajes alternativos operando.</t>
  </si>
  <si>
    <t>Se adapta la Política Pública de Discapacidad, leyes de discapacidad y demás políticas públicas existentes, en un sistema que tenga el acceso a los libros en braille, macro tipo, hablados y/o electrónicos.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</si>
  <si>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Segundo Henao y San Rafael de Calarcá, Mercadoctenía y la Inst Policarpa Salavarrieta de Quimbaya, La Mariela de Pijao, Colegio Fundadores en Montenegro, Colegio Tecnologíco de Calarcá                                                                                   
* Desde el municipio de Buenavista  se está adecuando  la infraestructura para el sistema braile .                                                                    
* El municipio de Salento  a través de  difusión mediante perifoneo, volantes y redes sociales para la optimizacion de los puntos de vive digital de la Personas con Discapacidad. </t>
  </si>
  <si>
    <t xml:space="preserve"> Diseño por parte de la Secretaría de Familia en  talleres de sensibilización a medios de comunicación.</t>
  </si>
  <si>
    <t xml:space="preserve"> Solicitud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Pública.</t>
  </si>
  <si>
    <t>% de Servidores Públicos formados en Legislación y Normatividad de Discapacidad.</t>
  </si>
  <si>
    <t>% de Funcionarios de Empresa Privada formados en Legislación y Normatividad de Discapacidad.</t>
  </si>
  <si>
    <t>Se realizaró de Foro de Inclusión laboral a cargo de Mintrabajo y Secretaria de Familia, organizaciones que lideran procesos en pro de las Personas con Discpacidad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</si>
  <si>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Ejecutada a traves de la Dirección de Adulto Mayor y Discapacidad, a través de capacitación en rutas de atención y Ley 1618, la cual garantiza el cumplimiento de los derechos de las Personas con Discapacidad. Se oficiará a las entidades como Defensoria del pueblo, personeria y demas entidades que birndan el servicio.                                                                  
* Desde el ICBF, Desde el ICBF se adelantan procesos de restableciento de derechos  a favor de  los NNA con Discapacidad a través de modalidades de externado medio tiempo y tiempo completo, hogar gestor y Hogar Sustituto. en las intituciones de infancia, Davida, Fundación Quindiana de Atención Integral,  Hogar Gestor  y CONFUTURO  a 511  NNA.</t>
  </si>
  <si>
    <t xml:space="preserve">Número de Instituciones Educativas con Programa de actividades deportivas, culturales y recreativas  bajo la estrategia RBC </t>
  </si>
  <si>
    <t xml:space="preserve">No se cuenta con Interprete de Lenguaje de Señas en cada ESE, puesto que la población demandante es atendida a través del centro de relevo, estrategia del Ministerio de las Tecnologia de la información y las comunicaciones en el cual a través de comunicación virtual se brinda atención de interprete. </t>
  </si>
  <si>
    <t>Se elaboró guia de atención para personas con discapacidad, desde el abordaje para la prestación del servicio de salud. Se inicia procesos para identificar las lineas de apoyo referente a la atencion virtual de personas con discapacidad.                            
* El municipio de Génova en  la oficina del régimen subsidiado, constantemente realiza cruce de base de datos verificando la población que no tenga afiliación a salud y se realiza apoyo y gestión para la obtención de citas o lo requerido por el personal de salud.</t>
  </si>
  <si>
    <t>SEGUIMIENTO A LA POLÍTICA PÚBLICA DE MANERA ANUAL</t>
  </si>
  <si>
    <t>AVANCE POLÍTICA PÚBLICA DECENAL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</si>
</sst>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00\ &quot;€&quot;_-;\-* #,##0.00\ &quot;€&quot;_-;_-* &quot;-&quot;??\ &quot;€&quot;_-;_-@_-"/>
    <numFmt numFmtId="166" formatCode="_-* #,##0.00\ _€_-;\-* #,##0.00\ _€_-;_-* &quot;-&quot;??\ _€_-;_-@_-"/>
    <numFmt numFmtId="167" formatCode="_-&quot;$&quot;* #,##0_-;\-&quot;$&quot;* #,##0_-;_-&quot;$&quot;* &quot;-&quot;_-;_-@_-"/>
    <numFmt numFmtId="168" formatCode="0.0"/>
    <numFmt numFmtId="169" formatCode="&quot;$&quot;\ #,##0.00"/>
    <numFmt numFmtId="170" formatCode="&quot;$&quot;\ #,##0"/>
    <numFmt numFmtId="171" formatCode="&quot;$&quot;\ #,##0.00000"/>
  </numFmts>
  <fonts count="7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sz val="16"/>
      <color theme="1"/>
      <name val="Arial"/>
      <family val="2"/>
    </font>
    <font>
      <b/>
      <sz val="9"/>
      <color indexed="81"/>
      <name val="Tahoma"/>
      <family val="2"/>
    </font>
    <font>
      <b/>
      <sz val="12"/>
      <color theme="1"/>
      <name val="Arial"/>
      <family val="2"/>
    </font>
    <font>
      <b/>
      <sz val="12"/>
      <name val="Arial"/>
      <family val="2"/>
    </font>
    <font>
      <sz val="14"/>
      <color theme="1"/>
      <name val="Arial"/>
      <family val="2"/>
    </font>
    <font>
      <sz val="18"/>
      <color theme="1"/>
      <name val="Arial"/>
      <family val="2"/>
    </font>
    <font>
      <b/>
      <sz val="20"/>
      <color theme="1"/>
      <name val="Calibri"/>
      <family val="2"/>
      <scheme val="minor"/>
    </font>
    <font>
      <b/>
      <sz val="22"/>
      <color theme="1"/>
      <name val="Arial"/>
      <family val="2"/>
    </font>
    <font>
      <sz val="12"/>
      <color theme="1"/>
      <name val="Arial"/>
      <family val="2"/>
    </font>
    <font>
      <sz val="10"/>
      <color theme="1"/>
      <name val="Arial"/>
      <family val="2"/>
    </font>
    <font>
      <sz val="10"/>
      <name val="Arial"/>
      <family val="2"/>
    </font>
    <font>
      <sz val="10"/>
      <color rgb="FFFF0000"/>
      <name val="Arial"/>
      <family val="2"/>
    </font>
    <font>
      <sz val="11"/>
      <color rgb="FF9C0006"/>
      <name val="Calibri"/>
      <family val="2"/>
      <scheme val="minor"/>
    </font>
    <font>
      <sz val="8"/>
      <color theme="1"/>
      <name val="Arial"/>
      <family val="2"/>
    </font>
    <font>
      <sz val="10"/>
      <name val="Calibri"/>
      <family val="2"/>
      <scheme val="minor"/>
    </font>
    <font>
      <sz val="10"/>
      <color rgb="FFFF0000"/>
      <name val="Calibri"/>
      <family val="2"/>
      <scheme val="minor"/>
    </font>
    <font>
      <sz val="10"/>
      <color rgb="FF000000"/>
      <name val="Arial"/>
      <family val="2"/>
    </font>
    <font>
      <sz val="10"/>
      <color rgb="FF000000"/>
      <name val="Calibri"/>
      <family val="2"/>
      <scheme val="minor"/>
    </font>
    <font>
      <b/>
      <sz val="22"/>
      <color theme="1"/>
      <name val="Calibri"/>
      <family val="2"/>
      <scheme val="minor"/>
    </font>
    <font>
      <b/>
      <i/>
      <sz val="16"/>
      <color theme="1"/>
      <name val="Arial"/>
      <family val="2"/>
    </font>
    <font>
      <b/>
      <sz val="20"/>
      <color theme="1"/>
      <name val="Arial"/>
      <family val="2"/>
    </font>
    <font>
      <sz val="11"/>
      <color rgb="FF9C0006"/>
      <name val="Arial"/>
      <family val="2"/>
    </font>
    <font>
      <b/>
      <sz val="11"/>
      <color theme="1"/>
      <name val="Tahoma"/>
      <family val="2"/>
    </font>
    <font>
      <u/>
      <sz val="11"/>
      <color theme="1"/>
      <name val="Arial"/>
      <family val="2"/>
    </font>
    <font>
      <b/>
      <sz val="10"/>
      <color theme="0"/>
      <name val="Calibri"/>
      <family val="2"/>
      <scheme val="minor"/>
    </font>
    <font>
      <b/>
      <sz val="11"/>
      <color theme="0"/>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1"/>
      <color rgb="FF6F6F6E"/>
      <name val="Calibri"/>
      <family val="2"/>
      <scheme val="minor"/>
    </font>
    <font>
      <sz val="11"/>
      <color rgb="FF000000"/>
      <name val="Calibri"/>
      <family val="2"/>
    </font>
    <font>
      <sz val="12"/>
      <color rgb="FF000000"/>
      <name val="Calibri"/>
      <family val="2"/>
      <scheme val="minor"/>
    </font>
    <font>
      <sz val="12"/>
      <color rgb="FF222222"/>
      <name val="Calibri"/>
      <family val="2"/>
      <scheme val="minor"/>
    </font>
    <font>
      <b/>
      <i/>
      <sz val="14"/>
      <color theme="1"/>
      <name val="Arial"/>
      <family val="2"/>
    </font>
    <font>
      <sz val="22"/>
      <color rgb="FFFFFF00"/>
      <name val="Arial"/>
      <family val="2"/>
    </font>
    <font>
      <sz val="22"/>
      <color theme="1"/>
      <name val="Arial"/>
      <family val="2"/>
    </font>
    <font>
      <sz val="20"/>
      <color theme="1"/>
      <name val="Arial"/>
      <family val="2"/>
    </font>
  </fonts>
  <fills count="30">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rgb="FFFFC7CE"/>
      </patternFill>
    </fill>
    <fill>
      <patternFill patternType="solid">
        <fgColor theme="9"/>
        <bgColor indexed="64"/>
      </patternFill>
    </fill>
    <fill>
      <patternFill patternType="solid">
        <fgColor theme="9" tint="0.59999389629810485"/>
        <bgColor indexed="64"/>
      </patternFill>
    </fill>
    <fill>
      <patternFill patternType="solid">
        <fgColor rgb="FF522B57"/>
        <bgColor indexed="64"/>
      </patternFill>
    </fill>
    <fill>
      <patternFill patternType="solid">
        <fgColor rgb="FFECECEC"/>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C00000"/>
        <bgColor indexed="64"/>
      </patternFill>
    </fill>
    <fill>
      <patternFill patternType="solid">
        <fgColor theme="9" tint="0.399975585192419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ECECEC"/>
      </left>
      <right style="medium">
        <color rgb="FFECECEC"/>
      </right>
      <top style="medium">
        <color rgb="FFECECEC"/>
      </top>
      <bottom style="medium">
        <color rgb="FFECECEC"/>
      </bottom>
      <diagonal/>
    </border>
    <border>
      <left style="thin">
        <color rgb="FF522B57"/>
      </left>
      <right style="thin">
        <color rgb="FF522B57"/>
      </right>
      <top style="thin">
        <color rgb="FF522B57"/>
      </top>
      <bottom style="thin">
        <color rgb="FF522B57"/>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164" fontId="25" fillId="0" borderId="0" applyFont="0" applyFill="0" applyBorder="0" applyAlignment="0" applyProtection="0"/>
    <xf numFmtId="167" fontId="24" fillId="0" borderId="0" applyFont="0" applyFill="0" applyBorder="0" applyAlignment="0" applyProtection="0"/>
    <xf numFmtId="164" fontId="24" fillId="0" borderId="0" applyFont="0" applyFill="0" applyBorder="0" applyAlignment="0" applyProtection="0"/>
    <xf numFmtId="165" fontId="25" fillId="0" borderId="0" applyFont="0" applyFill="0" applyBorder="0" applyAlignment="0" applyProtection="0"/>
    <xf numFmtId="9" fontId="24" fillId="0" borderId="0" applyFont="0" applyFill="0" applyBorder="0" applyAlignment="0" applyProtection="0"/>
    <xf numFmtId="0" fontId="47" fillId="21" borderId="0" applyNumberFormat="0" applyBorder="0" applyAlignment="0" applyProtection="0"/>
    <xf numFmtId="166" fontId="24" fillId="0" borderId="0" applyFont="0" applyFill="0" applyBorder="0" applyAlignment="0" applyProtection="0"/>
    <xf numFmtId="0" fontId="60" fillId="24" borderId="26">
      <alignment horizontal="center" vertical="center" wrapText="1"/>
    </xf>
    <xf numFmtId="0" fontId="64" fillId="25" borderId="27">
      <alignment horizontal="center" vertical="center" wrapText="1"/>
    </xf>
    <xf numFmtId="0" fontId="65" fillId="0" borderId="0"/>
  </cellStyleXfs>
  <cellXfs count="484">
    <xf numFmtId="0" fontId="0" fillId="0" borderId="0" xfId="0"/>
    <xf numFmtId="0" fontId="26" fillId="0" borderId="0" xfId="0" applyFont="1" applyAlignment="1">
      <alignment horizontal="center" vertical="center"/>
    </xf>
    <xf numFmtId="0" fontId="26" fillId="3" borderId="0" xfId="0" applyFont="1" applyFill="1" applyAlignment="1">
      <alignment horizontal="center" vertical="center"/>
    </xf>
    <xf numFmtId="0" fontId="26" fillId="5" borderId="0" xfId="0" applyFont="1" applyFill="1" applyAlignment="1">
      <alignment horizontal="center" vertical="center"/>
    </xf>
    <xf numFmtId="0" fontId="26" fillId="4" borderId="0" xfId="0" applyFont="1" applyFill="1" applyAlignment="1">
      <alignment horizontal="center" vertical="center"/>
    </xf>
    <xf numFmtId="0" fontId="26" fillId="0" borderId="0" xfId="0" applyFont="1" applyFill="1" applyAlignment="1">
      <alignment horizontal="center" vertical="center"/>
    </xf>
    <xf numFmtId="0" fontId="26" fillId="8" borderId="0" xfId="0" applyFont="1" applyFill="1" applyAlignment="1">
      <alignment horizontal="center" vertical="center"/>
    </xf>
    <xf numFmtId="0" fontId="26" fillId="6" borderId="0" xfId="0" applyFont="1" applyFill="1" applyAlignment="1">
      <alignment horizontal="center" vertical="center"/>
    </xf>
    <xf numFmtId="0" fontId="26" fillId="7" borderId="0" xfId="0" applyFont="1" applyFill="1" applyAlignment="1">
      <alignment horizontal="center" vertical="center"/>
    </xf>
    <xf numFmtId="0" fontId="28" fillId="0" borderId="0" xfId="0" applyFont="1" applyAlignment="1">
      <alignment horizontal="center" vertical="center"/>
    </xf>
    <xf numFmtId="0" fontId="31" fillId="3" borderId="1" xfId="0" applyFont="1" applyFill="1" applyBorder="1" applyAlignment="1">
      <alignment horizontal="center" vertical="center" wrapText="1"/>
    </xf>
    <xf numFmtId="9" fontId="27" fillId="4" borderId="1" xfId="5" applyFont="1" applyFill="1" applyBorder="1" applyAlignment="1">
      <alignment horizontal="center" vertical="center"/>
    </xf>
    <xf numFmtId="0" fontId="27" fillId="3" borderId="1" xfId="0" applyFont="1" applyFill="1" applyBorder="1" applyAlignment="1">
      <alignment horizontal="center" vertical="center" wrapText="1"/>
    </xf>
    <xf numFmtId="0" fontId="26" fillId="3" borderId="1" xfId="0" applyNumberFormat="1" applyFont="1" applyFill="1" applyBorder="1" applyAlignment="1">
      <alignment horizontal="center" vertical="center"/>
    </xf>
    <xf numFmtId="0" fontId="27" fillId="3" borderId="1" xfId="0" applyFont="1" applyFill="1" applyBorder="1" applyAlignment="1">
      <alignment horizontal="center" vertical="center"/>
    </xf>
    <xf numFmtId="10" fontId="30" fillId="3" borderId="1" xfId="5" applyNumberFormat="1" applyFont="1" applyFill="1" applyBorder="1" applyAlignment="1">
      <alignment horizontal="center" vertical="center" wrapText="1"/>
    </xf>
    <xf numFmtId="1" fontId="30" fillId="3" borderId="1" xfId="5" applyNumberFormat="1" applyFont="1" applyFill="1" applyBorder="1" applyAlignment="1">
      <alignment horizontal="center" vertical="center"/>
    </xf>
    <xf numFmtId="2" fontId="30" fillId="3" borderId="1" xfId="5" applyNumberFormat="1" applyFont="1" applyFill="1" applyBorder="1" applyAlignment="1">
      <alignment horizontal="center" vertical="center"/>
    </xf>
    <xf numFmtId="9" fontId="30" fillId="3" borderId="1" xfId="5" applyFont="1" applyFill="1" applyBorder="1" applyAlignment="1">
      <alignment horizontal="center" vertical="center"/>
    </xf>
    <xf numFmtId="1" fontId="30" fillId="3" borderId="1" xfId="0" applyNumberFormat="1" applyFont="1" applyFill="1" applyBorder="1" applyAlignment="1">
      <alignment horizontal="center" vertical="center"/>
    </xf>
    <xf numFmtId="9" fontId="30" fillId="3" borderId="1" xfId="5" applyNumberFormat="1" applyFont="1" applyFill="1" applyBorder="1" applyAlignment="1">
      <alignment horizontal="center" vertical="center"/>
    </xf>
    <xf numFmtId="1" fontId="30" fillId="3" borderId="1" xfId="0" applyNumberFormat="1" applyFont="1" applyFill="1" applyBorder="1" applyAlignment="1">
      <alignment horizontal="center" vertical="center" wrapText="1"/>
    </xf>
    <xf numFmtId="9" fontId="26" fillId="11" borderId="1" xfId="0" applyNumberFormat="1" applyFont="1" applyFill="1" applyBorder="1" applyAlignment="1">
      <alignment horizontal="center" vertical="center"/>
    </xf>
    <xf numFmtId="9" fontId="26" fillId="15" borderId="1" xfId="0" applyNumberFormat="1" applyFont="1" applyFill="1" applyBorder="1" applyAlignment="1">
      <alignment horizontal="center" vertical="center"/>
    </xf>
    <xf numFmtId="9" fontId="27" fillId="11" borderId="1" xfId="0" applyNumberFormat="1" applyFont="1" applyFill="1" applyBorder="1" applyAlignment="1">
      <alignment horizontal="center" vertical="center" wrapText="1"/>
    </xf>
    <xf numFmtId="9" fontId="27" fillId="13" borderId="1" xfId="5" applyFont="1" applyFill="1" applyBorder="1" applyAlignment="1">
      <alignment horizontal="center" vertical="center" wrapText="1"/>
    </xf>
    <xf numFmtId="9" fontId="27" fillId="12" borderId="1" xfId="5" applyFont="1" applyFill="1" applyBorder="1" applyAlignment="1">
      <alignment horizontal="center" vertical="center" wrapText="1"/>
    </xf>
    <xf numFmtId="9" fontId="27" fillId="11" borderId="1" xfId="5" applyNumberFormat="1" applyFont="1" applyFill="1" applyBorder="1" applyAlignment="1">
      <alignment horizontal="center" vertical="center" wrapText="1"/>
    </xf>
    <xf numFmtId="0" fontId="33" fillId="2" borderId="1" xfId="0" applyFont="1" applyFill="1" applyBorder="1" applyAlignment="1">
      <alignment horizontal="center" vertical="center" wrapText="1"/>
    </xf>
    <xf numFmtId="0" fontId="32" fillId="0" borderId="0" xfId="0" applyFont="1" applyAlignment="1">
      <alignment horizontal="center" vertical="center"/>
    </xf>
    <xf numFmtId="0" fontId="34" fillId="0" borderId="0" xfId="0" applyFont="1" applyAlignment="1">
      <alignment horizontal="center"/>
    </xf>
    <xf numFmtId="0" fontId="35" fillId="0" borderId="12" xfId="0" applyFont="1" applyBorder="1" applyAlignment="1">
      <alignment horizontal="center" vertical="center"/>
    </xf>
    <xf numFmtId="0" fontId="34" fillId="0" borderId="1" xfId="0" applyFont="1" applyBorder="1" applyAlignment="1">
      <alignment horizontal="center" vertical="center" wrapText="1"/>
    </xf>
    <xf numFmtId="0" fontId="35" fillId="0" borderId="15" xfId="0" applyFont="1" applyBorder="1" applyAlignment="1">
      <alignment horizontal="center" vertical="center"/>
    </xf>
    <xf numFmtId="0" fontId="34"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40" fillId="14" borderId="3" xfId="0" applyFont="1" applyFill="1" applyBorder="1" applyAlignment="1">
      <alignment horizontal="center" vertical="center"/>
    </xf>
    <xf numFmtId="0" fontId="40" fillId="9" borderId="3" xfId="0" applyFont="1" applyFill="1" applyBorder="1" applyAlignment="1">
      <alignment horizontal="center" vertical="center"/>
    </xf>
    <xf numFmtId="0" fontId="40" fillId="4" borderId="3" xfId="0" applyFont="1" applyFill="1" applyBorder="1" applyAlignment="1">
      <alignment horizontal="center" vertical="center"/>
    </xf>
    <xf numFmtId="0" fontId="40" fillId="13" borderId="3" xfId="0" applyFont="1" applyFill="1" applyBorder="1" applyAlignment="1">
      <alignment horizontal="center" vertical="center"/>
    </xf>
    <xf numFmtId="0" fontId="40" fillId="11" borderId="3" xfId="0" applyFont="1" applyFill="1" applyBorder="1" applyAlignment="1">
      <alignment horizontal="center" vertical="center"/>
    </xf>
    <xf numFmtId="0" fontId="40" fillId="14" borderId="1" xfId="0" applyFont="1" applyFill="1" applyBorder="1" applyAlignment="1">
      <alignment horizontal="center" vertical="center"/>
    </xf>
    <xf numFmtId="0" fontId="40" fillId="9" borderId="1" xfId="0" applyFont="1" applyFill="1" applyBorder="1" applyAlignment="1">
      <alignment horizontal="center" vertical="center"/>
    </xf>
    <xf numFmtId="0" fontId="40" fillId="4" borderId="1" xfId="0" applyFont="1" applyFill="1" applyBorder="1" applyAlignment="1">
      <alignment horizontal="center" vertical="center"/>
    </xf>
    <xf numFmtId="0" fontId="40" fillId="13" borderId="1" xfId="0" applyFont="1" applyFill="1" applyBorder="1" applyAlignment="1">
      <alignment horizontal="center" vertical="center"/>
    </xf>
    <xf numFmtId="0" fontId="40" fillId="11" borderId="1" xfId="0" applyFont="1" applyFill="1" applyBorder="1" applyAlignment="1">
      <alignment horizontal="center" vertical="center"/>
    </xf>
    <xf numFmtId="0" fontId="40" fillId="14" borderId="4" xfId="0" applyFont="1" applyFill="1" applyBorder="1" applyAlignment="1">
      <alignment horizontal="center" vertical="center"/>
    </xf>
    <xf numFmtId="0" fontId="40" fillId="9" borderId="4" xfId="0" applyFont="1" applyFill="1" applyBorder="1" applyAlignment="1">
      <alignment horizontal="center" vertical="center"/>
    </xf>
    <xf numFmtId="0" fontId="40" fillId="4" borderId="4" xfId="0" applyFont="1" applyFill="1" applyBorder="1" applyAlignment="1">
      <alignment horizontal="center" vertical="center"/>
    </xf>
    <xf numFmtId="0" fontId="40" fillId="13" borderId="4" xfId="0" applyFont="1" applyFill="1" applyBorder="1" applyAlignment="1">
      <alignment horizontal="center" vertical="center"/>
    </xf>
    <xf numFmtId="0" fontId="40" fillId="11" borderId="4" xfId="0" applyFont="1" applyFill="1" applyBorder="1" applyAlignment="1">
      <alignment horizontal="center" vertical="center"/>
    </xf>
    <xf numFmtId="9" fontId="37" fillId="19" borderId="1" xfId="0" applyNumberFormat="1" applyFont="1" applyFill="1" applyBorder="1" applyAlignment="1">
      <alignment horizontal="center" vertical="center" wrapText="1"/>
    </xf>
    <xf numFmtId="9" fontId="43" fillId="20" borderId="1" xfId="0" applyNumberFormat="1" applyFont="1" applyFill="1" applyBorder="1" applyAlignment="1">
      <alignment horizontal="center" vertical="center" wrapText="1"/>
    </xf>
    <xf numFmtId="0" fontId="44" fillId="0" borderId="0" xfId="0" applyFont="1" applyAlignment="1">
      <alignment horizontal="center" vertical="center"/>
    </xf>
    <xf numFmtId="0" fontId="44" fillId="3" borderId="1" xfId="0" applyFont="1" applyFill="1" applyBorder="1" applyAlignment="1">
      <alignment horizontal="justify" vertical="justify"/>
    </xf>
    <xf numFmtId="9" fontId="34" fillId="0" borderId="1" xfId="5" applyFont="1" applyFill="1" applyBorder="1" applyAlignment="1">
      <alignment horizontal="center" vertical="center"/>
    </xf>
    <xf numFmtId="9" fontId="34" fillId="0" borderId="1" xfId="0" applyNumberFormat="1" applyFont="1" applyFill="1" applyBorder="1" applyAlignment="1">
      <alignment horizontal="center" vertical="center"/>
    </xf>
    <xf numFmtId="0" fontId="34" fillId="0" borderId="1" xfId="0" applyFont="1" applyFill="1" applyBorder="1" applyAlignment="1">
      <alignment vertical="center" wrapText="1"/>
    </xf>
    <xf numFmtId="0" fontId="44" fillId="0" borderId="1" xfId="0" applyFont="1" applyFill="1" applyBorder="1" applyAlignment="1">
      <alignment horizontal="center" vertical="center" wrapText="1"/>
    </xf>
    <xf numFmtId="1" fontId="44" fillId="0" borderId="1" xfId="0" applyNumberFormat="1" applyFont="1" applyFill="1" applyBorder="1" applyAlignment="1">
      <alignment horizontal="center" vertical="center" wrapText="1"/>
    </xf>
    <xf numFmtId="9" fontId="44" fillId="0" borderId="1" xfId="0" applyNumberFormat="1" applyFont="1" applyFill="1" applyBorder="1" applyAlignment="1">
      <alignment horizontal="center" vertical="center"/>
    </xf>
    <xf numFmtId="9" fontId="34" fillId="0" borderId="1" xfId="0" applyNumberFormat="1" applyFont="1" applyFill="1" applyBorder="1" applyAlignment="1">
      <alignment vertical="center" wrapText="1"/>
    </xf>
    <xf numFmtId="0" fontId="51" fillId="0" borderId="1" xfId="0" applyNumberFormat="1" applyFont="1" applyFill="1" applyBorder="1" applyAlignment="1">
      <alignment horizontal="center" vertical="center" wrapText="1"/>
    </xf>
    <xf numFmtId="0" fontId="49" fillId="0" borderId="1" xfId="6" applyFont="1" applyFill="1" applyBorder="1" applyAlignment="1">
      <alignment horizontal="justify" vertical="center" wrapText="1"/>
    </xf>
    <xf numFmtId="0" fontId="49" fillId="0" borderId="1" xfId="6"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168" fontId="48" fillId="0" borderId="1" xfId="0" applyNumberFormat="1" applyFont="1" applyFill="1" applyBorder="1" applyAlignment="1">
      <alignment vertical="center" wrapText="1"/>
    </xf>
    <xf numFmtId="0" fontId="55" fillId="18" borderId="13" xfId="0" applyFont="1" applyFill="1" applyBorder="1" applyAlignment="1">
      <alignment horizontal="center" vertical="center"/>
    </xf>
    <xf numFmtId="0" fontId="55" fillId="18" borderId="14" xfId="0" applyFont="1" applyFill="1" applyBorder="1" applyAlignment="1">
      <alignment horizontal="center" vertical="center"/>
    </xf>
    <xf numFmtId="0" fontId="55" fillId="18" borderId="16" xfId="0" applyFont="1" applyFill="1" applyBorder="1" applyAlignment="1">
      <alignment horizontal="center" vertical="center"/>
    </xf>
    <xf numFmtId="0" fontId="42" fillId="18" borderId="13" xfId="0" applyFont="1" applyFill="1" applyBorder="1" applyAlignment="1">
      <alignment horizontal="center" vertical="center"/>
    </xf>
    <xf numFmtId="0" fontId="42" fillId="18" borderId="14" xfId="0" applyFont="1" applyFill="1" applyBorder="1" applyAlignment="1">
      <alignment horizontal="center" vertical="center"/>
    </xf>
    <xf numFmtId="0" fontId="42" fillId="18" borderId="16" xfId="0" applyFont="1" applyFill="1" applyBorder="1" applyAlignment="1">
      <alignment horizontal="center" vertical="center"/>
    </xf>
    <xf numFmtId="0" fontId="23" fillId="3" borderId="1" xfId="0" applyNumberFormat="1" applyFont="1" applyFill="1" applyBorder="1" applyAlignment="1">
      <alignment horizontal="center" vertical="center" wrapText="1"/>
    </xf>
    <xf numFmtId="0" fontId="22" fillId="19" borderId="1" xfId="0" applyNumberFormat="1" applyFont="1" applyFill="1" applyBorder="1" applyAlignment="1">
      <alignment horizontal="center" vertical="center" wrapText="1"/>
    </xf>
    <xf numFmtId="0" fontId="29" fillId="19" borderId="1" xfId="0" applyFont="1" applyFill="1" applyBorder="1" applyAlignment="1">
      <alignment horizontal="center" vertical="center" wrapText="1"/>
    </xf>
    <xf numFmtId="0" fontId="56" fillId="19" borderId="1" xfId="6" applyFont="1" applyFill="1" applyBorder="1" applyAlignment="1">
      <alignment horizontal="center" vertical="center" wrapText="1"/>
    </xf>
    <xf numFmtId="1" fontId="21" fillId="19" borderId="1" xfId="0" applyNumberFormat="1" applyFont="1" applyFill="1" applyBorder="1" applyAlignment="1">
      <alignment horizontal="center" vertical="center" wrapText="1"/>
    </xf>
    <xf numFmtId="1" fontId="29" fillId="3" borderId="1" xfId="0" applyNumberFormat="1" applyFont="1" applyFill="1" applyBorder="1" applyAlignment="1">
      <alignment horizontal="center" vertical="center" wrapText="1"/>
    </xf>
    <xf numFmtId="1" fontId="20" fillId="19" borderId="1" xfId="0" applyNumberFormat="1"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44" fillId="19" borderId="1" xfId="0" applyNumberFormat="1" applyFont="1" applyFill="1" applyBorder="1" applyAlignment="1">
      <alignment horizontal="center" vertical="center" wrapText="1"/>
    </xf>
    <xf numFmtId="0" fontId="44" fillId="19" borderId="1" xfId="0" applyFont="1" applyFill="1" applyBorder="1" applyAlignment="1">
      <alignment horizontal="center" wrapText="1"/>
    </xf>
    <xf numFmtId="9" fontId="44" fillId="19" borderId="1" xfId="0" applyNumberFormat="1" applyFont="1" applyFill="1" applyBorder="1" applyAlignment="1">
      <alignment horizontal="center" wrapText="1"/>
    </xf>
    <xf numFmtId="0" fontId="51" fillId="19" borderId="1" xfId="0" applyFont="1" applyFill="1" applyBorder="1" applyAlignment="1">
      <alignment horizontal="center" vertical="center" wrapText="1"/>
    </xf>
    <xf numFmtId="0" fontId="47" fillId="19" borderId="1" xfId="6" applyFill="1" applyBorder="1" applyAlignment="1">
      <alignment horizontal="center" vertical="center" wrapText="1"/>
    </xf>
    <xf numFmtId="0" fontId="44" fillId="19" borderId="1" xfId="0" applyFont="1" applyFill="1" applyBorder="1" applyAlignment="1">
      <alignment horizontal="center"/>
    </xf>
    <xf numFmtId="0" fontId="44" fillId="3" borderId="1" xfId="0" applyNumberFormat="1" applyFont="1" applyFill="1" applyBorder="1" applyAlignment="1">
      <alignment horizontal="center" vertical="center" wrapText="1"/>
    </xf>
    <xf numFmtId="0" fontId="44" fillId="3" borderId="1" xfId="0" applyFont="1" applyFill="1" applyBorder="1" applyAlignment="1">
      <alignment horizontal="center" wrapText="1"/>
    </xf>
    <xf numFmtId="9" fontId="44" fillId="3" borderId="1" xfId="0" applyNumberFormat="1" applyFont="1" applyFill="1" applyBorder="1" applyAlignment="1">
      <alignment horizontal="center" wrapText="1"/>
    </xf>
    <xf numFmtId="0" fontId="51" fillId="3" borderId="1" xfId="0" applyFont="1" applyFill="1" applyBorder="1" applyAlignment="1">
      <alignment horizontal="center" vertical="center" wrapText="1"/>
    </xf>
    <xf numFmtId="0" fontId="47" fillId="3" borderId="1" xfId="6" applyFill="1" applyBorder="1" applyAlignment="1">
      <alignment horizontal="center" vertical="center" wrapText="1"/>
    </xf>
    <xf numFmtId="0" fontId="44" fillId="3" borderId="1" xfId="0" applyFont="1" applyFill="1" applyBorder="1" applyAlignment="1">
      <alignment horizontal="center"/>
    </xf>
    <xf numFmtId="10" fontId="18" fillId="3" borderId="1" xfId="0" applyNumberFormat="1" applyFont="1" applyFill="1" applyBorder="1" applyAlignment="1">
      <alignment horizontal="center" vertical="center" wrapText="1"/>
    </xf>
    <xf numFmtId="1" fontId="18" fillId="19" borderId="1" xfId="0" applyNumberFormat="1" applyFont="1" applyFill="1" applyBorder="1" applyAlignment="1">
      <alignment horizontal="center" vertical="center" wrapText="1"/>
    </xf>
    <xf numFmtId="0" fontId="18" fillId="0" borderId="1" xfId="0" applyFont="1" applyBorder="1" applyAlignment="1">
      <alignment horizontal="left" vertical="center"/>
    </xf>
    <xf numFmtId="0" fontId="18" fillId="3" borderId="1" xfId="0" applyFont="1" applyFill="1" applyBorder="1" applyAlignment="1">
      <alignment horizontal="left" vertical="center" wrapText="1"/>
    </xf>
    <xf numFmtId="0" fontId="44" fillId="0" borderId="1" xfId="0" applyFont="1" applyBorder="1" applyAlignment="1">
      <alignment horizontal="left" vertical="center" wrapText="1"/>
    </xf>
    <xf numFmtId="0" fontId="18" fillId="0" borderId="1" xfId="0" applyFont="1" applyBorder="1" applyAlignment="1">
      <alignment horizontal="left" wrapText="1"/>
    </xf>
    <xf numFmtId="0" fontId="29" fillId="0" borderId="1" xfId="0" applyFont="1" applyBorder="1" applyAlignment="1">
      <alignment horizontal="left" vertical="center" wrapText="1"/>
    </xf>
    <xf numFmtId="0" fontId="57" fillId="3" borderId="6" xfId="0" applyFont="1" applyFill="1" applyBorder="1" applyAlignment="1">
      <alignment vertical="center" wrapText="1"/>
    </xf>
    <xf numFmtId="0" fontId="57" fillId="3" borderId="7" xfId="0" applyFont="1" applyFill="1" applyBorder="1" applyAlignment="1">
      <alignment vertical="center" wrapText="1"/>
    </xf>
    <xf numFmtId="0" fontId="57" fillId="3" borderId="10" xfId="0" applyFont="1" applyFill="1" applyBorder="1" applyAlignment="1">
      <alignment vertical="center" wrapText="1"/>
    </xf>
    <xf numFmtId="0" fontId="57" fillId="3" borderId="9" xfId="0" applyFont="1" applyFill="1" applyBorder="1" applyAlignment="1">
      <alignment vertical="center" wrapText="1"/>
    </xf>
    <xf numFmtId="0" fontId="33" fillId="23" borderId="1"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34" fillId="0" borderId="1" xfId="0" applyNumberFormat="1" applyFont="1" applyFill="1" applyBorder="1" applyAlignment="1">
      <alignment horizontal="justify" vertical="center" wrapText="1"/>
    </xf>
    <xf numFmtId="0" fontId="21" fillId="3"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9" fontId="49" fillId="0" borderId="1" xfId="0" applyNumberFormat="1" applyFont="1" applyFill="1" applyBorder="1" applyAlignment="1">
      <alignment horizontal="justify" vertical="center" wrapText="1"/>
    </xf>
    <xf numFmtId="0" fontId="21" fillId="0" borderId="1" xfId="0" applyFont="1" applyBorder="1" applyAlignment="1">
      <alignment horizontal="center" vertical="center"/>
    </xf>
    <xf numFmtId="0" fontId="20" fillId="0" borderId="1" xfId="0" applyFont="1" applyBorder="1" applyAlignment="1">
      <alignment horizontal="center" vertical="center"/>
    </xf>
    <xf numFmtId="0" fontId="34" fillId="0" borderId="1" xfId="0" applyFont="1" applyFill="1" applyBorder="1"/>
    <xf numFmtId="9" fontId="34" fillId="0" borderId="1" xfId="0" applyNumberFormat="1" applyFont="1" applyFill="1" applyBorder="1" applyAlignment="1">
      <alignment horizontal="justify" vertical="center"/>
    </xf>
    <xf numFmtId="9" fontId="50" fillId="0" borderId="1" xfId="0" applyNumberFormat="1" applyFont="1" applyFill="1" applyBorder="1" applyAlignment="1">
      <alignment horizontal="justify" vertical="center"/>
    </xf>
    <xf numFmtId="0" fontId="26" fillId="0" borderId="1" xfId="0" applyFont="1" applyFill="1" applyBorder="1" applyAlignment="1">
      <alignment horizontal="center" vertical="center"/>
    </xf>
    <xf numFmtId="0" fontId="52" fillId="0" borderId="1" xfId="0" applyFont="1" applyFill="1" applyBorder="1" applyAlignment="1">
      <alignment vertical="center" wrapText="1"/>
    </xf>
    <xf numFmtId="0" fontId="29" fillId="0" borderId="1" xfId="0" applyFont="1" applyBorder="1" applyAlignment="1">
      <alignment horizontal="center" vertical="center" wrapText="1"/>
    </xf>
    <xf numFmtId="168" fontId="44" fillId="0" borderId="1" xfId="0" applyNumberFormat="1" applyFont="1" applyFill="1" applyBorder="1" applyAlignment="1">
      <alignment vertical="center" wrapText="1"/>
    </xf>
    <xf numFmtId="168" fontId="30" fillId="3" borderId="1" xfId="0" applyNumberFormat="1" applyFont="1" applyFill="1" applyBorder="1" applyAlignment="1">
      <alignment horizontal="center" vertical="center" wrapText="1"/>
    </xf>
    <xf numFmtId="10" fontId="17" fillId="3" borderId="1" xfId="0" applyNumberFormat="1"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1" fontId="17" fillId="19" borderId="1" xfId="0" applyNumberFormat="1" applyFont="1" applyFill="1" applyBorder="1" applyAlignment="1">
      <alignment horizontal="center" vertical="center" wrapText="1"/>
    </xf>
    <xf numFmtId="0" fontId="17" fillId="0" borderId="1" xfId="0" applyFont="1" applyBorder="1" applyAlignment="1">
      <alignment horizontal="left" vertical="center"/>
    </xf>
    <xf numFmtId="0" fontId="16" fillId="3"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4"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1" xfId="0" applyFont="1" applyBorder="1" applyAlignment="1">
      <alignment horizontal="left" vertical="center" wrapText="1"/>
    </xf>
    <xf numFmtId="1" fontId="0" fillId="13" borderId="1" xfId="5" applyNumberFormat="1" applyFont="1" applyFill="1" applyBorder="1" applyAlignment="1">
      <alignment horizontal="center" vertical="center"/>
    </xf>
    <xf numFmtId="1" fontId="44" fillId="16" borderId="1" xfId="5" applyNumberFormat="1" applyFont="1" applyFill="1" applyBorder="1" applyAlignment="1">
      <alignment horizontal="center" vertical="center" wrapText="1"/>
    </xf>
    <xf numFmtId="10" fontId="34" fillId="0" borderId="1" xfId="0" applyNumberFormat="1" applyFont="1" applyFill="1" applyBorder="1" applyAlignment="1">
      <alignment horizontal="center" vertical="center"/>
    </xf>
    <xf numFmtId="0" fontId="11" fillId="0" borderId="1" xfId="0" applyFont="1" applyBorder="1" applyAlignment="1">
      <alignment horizontal="center" vertical="center"/>
    </xf>
    <xf numFmtId="0" fontId="62" fillId="0" borderId="1" xfId="0" applyFont="1" applyBorder="1" applyAlignment="1">
      <alignment horizontal="justify" vertical="center" wrapText="1"/>
    </xf>
    <xf numFmtId="0" fontId="63" fillId="0" borderId="1" xfId="0" applyFont="1" applyBorder="1" applyAlignment="1">
      <alignment horizontal="center" vertical="center" wrapText="1"/>
    </xf>
    <xf numFmtId="0" fontId="63" fillId="0" borderId="1" xfId="0" applyFont="1" applyBorder="1" applyAlignment="1">
      <alignment horizontal="justify" vertical="center" wrapText="1"/>
    </xf>
    <xf numFmtId="0" fontId="62" fillId="0" borderId="1" xfId="9" applyFont="1" applyFill="1" applyBorder="1">
      <alignment horizontal="center" vertical="center" wrapText="1"/>
    </xf>
    <xf numFmtId="0" fontId="62" fillId="0" borderId="1" xfId="0" applyFont="1" applyBorder="1" applyAlignment="1">
      <alignment horizontal="center" vertical="center" wrapText="1"/>
    </xf>
    <xf numFmtId="0" fontId="62" fillId="0" borderId="1" xfId="9" applyFont="1" applyFill="1" applyBorder="1" applyAlignment="1">
      <alignment horizontal="justify" vertical="center" wrapText="1"/>
    </xf>
    <xf numFmtId="0" fontId="62" fillId="0" borderId="1" xfId="7" applyNumberFormat="1" applyFont="1" applyFill="1" applyBorder="1" applyAlignment="1">
      <alignment horizontal="center" vertical="center" wrapText="1"/>
    </xf>
    <xf numFmtId="3" fontId="63" fillId="0" borderId="1" xfId="7" applyNumberFormat="1" applyFont="1" applyFill="1" applyBorder="1" applyAlignment="1">
      <alignment horizontal="center" vertical="center"/>
    </xf>
    <xf numFmtId="0" fontId="62" fillId="0" borderId="1" xfId="9" applyFont="1" applyFill="1" applyBorder="1" applyAlignment="1">
      <alignment horizontal="center" vertical="center" wrapText="1"/>
    </xf>
    <xf numFmtId="49" fontId="66" fillId="0" borderId="1" xfId="10" applyNumberFormat="1" applyFont="1" applyBorder="1" applyAlignment="1">
      <alignment horizontal="justify" vertical="center" wrapText="1"/>
    </xf>
    <xf numFmtId="49" fontId="63" fillId="0" borderId="1" xfId="0" applyNumberFormat="1" applyFont="1" applyBorder="1" applyAlignment="1">
      <alignment horizontal="justify" vertical="center" wrapText="1"/>
    </xf>
    <xf numFmtId="0" fontId="63" fillId="0" borderId="1" xfId="0" applyFont="1" applyBorder="1" applyAlignment="1">
      <alignment horizontal="center" vertical="center"/>
    </xf>
    <xf numFmtId="0" fontId="62" fillId="0" borderId="1" xfId="0" applyFont="1" applyBorder="1" applyAlignment="1">
      <alignment horizontal="justify" vertical="center"/>
    </xf>
    <xf numFmtId="0" fontId="63" fillId="0" borderId="1" xfId="0" applyFont="1" applyBorder="1" applyAlignment="1">
      <alignment horizontal="justify" vertical="center"/>
    </xf>
    <xf numFmtId="3" fontId="63" fillId="0" borderId="1" xfId="0" applyNumberFormat="1" applyFont="1" applyBorder="1" applyAlignment="1">
      <alignment horizontal="center" vertical="center"/>
    </xf>
    <xf numFmtId="0" fontId="67" fillId="0" borderId="1" xfId="0" applyFont="1" applyBorder="1" applyAlignment="1">
      <alignment horizontal="justify" vertical="center" wrapText="1"/>
    </xf>
    <xf numFmtId="1" fontId="62" fillId="0" borderId="1" xfId="7" applyNumberFormat="1" applyFont="1" applyFill="1" applyBorder="1" applyAlignment="1">
      <alignment horizontal="center" vertical="center" wrapText="1"/>
    </xf>
    <xf numFmtId="1" fontId="62" fillId="0" borderId="1" xfId="0" applyNumberFormat="1" applyFont="1" applyBorder="1" applyAlignment="1">
      <alignment horizontal="justify" vertical="center" wrapText="1"/>
    </xf>
    <xf numFmtId="1" fontId="62" fillId="0" borderId="1" xfId="0" applyNumberFormat="1" applyFont="1" applyBorder="1" applyAlignment="1">
      <alignment horizontal="center" vertical="center" wrapText="1"/>
    </xf>
    <xf numFmtId="2" fontId="62" fillId="0" borderId="1" xfId="7" applyNumberFormat="1" applyFont="1" applyFill="1" applyBorder="1" applyAlignment="1">
      <alignment horizontal="center" vertical="center" wrapText="1"/>
    </xf>
    <xf numFmtId="10" fontId="10" fillId="3"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9" fontId="9"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10" fontId="8" fillId="3"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0" borderId="1" xfId="0" applyFont="1" applyBorder="1" applyAlignment="1">
      <alignment horizontal="left" vertical="center" wrapText="1"/>
    </xf>
    <xf numFmtId="0" fontId="4" fillId="19"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0" fontId="26" fillId="3" borderId="3" xfId="0" applyFont="1" applyFill="1" applyBorder="1" applyAlignment="1">
      <alignment horizontal="center" vertical="center"/>
    </xf>
    <xf numFmtId="1" fontId="17" fillId="3"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xf>
    <xf numFmtId="0" fontId="17" fillId="0" borderId="1" xfId="0" applyFont="1" applyBorder="1" applyAlignment="1">
      <alignment horizontal="left" vertical="center" wrapText="1"/>
    </xf>
    <xf numFmtId="1" fontId="21" fillId="3" borderId="1" xfId="0" applyNumberFormat="1" applyFont="1" applyFill="1" applyBorder="1" applyAlignment="1">
      <alignment horizontal="center" vertical="center" wrapText="1"/>
    </xf>
    <xf numFmtId="0" fontId="57" fillId="23" borderId="1" xfId="0" applyFont="1" applyFill="1" applyBorder="1" applyAlignment="1">
      <alignment horizontal="center" vertical="center" wrapText="1"/>
    </xf>
    <xf numFmtId="0" fontId="44" fillId="19" borderId="1" xfId="0" applyFont="1" applyFill="1" applyBorder="1" applyAlignment="1">
      <alignment horizontal="center" vertical="center" wrapText="1"/>
    </xf>
    <xf numFmtId="1" fontId="20" fillId="3" borderId="1" xfId="0" applyNumberFormat="1" applyFont="1" applyFill="1" applyBorder="1" applyAlignment="1">
      <alignment horizontal="center" vertical="center" wrapText="1"/>
    </xf>
    <xf numFmtId="9" fontId="43" fillId="19"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wrapText="1"/>
    </xf>
    <xf numFmtId="9" fontId="30" fillId="3" borderId="1" xfId="0" applyNumberFormat="1" applyFont="1" applyFill="1" applyBorder="1" applyAlignment="1">
      <alignment horizontal="center" vertical="center" wrapText="1"/>
    </xf>
    <xf numFmtId="0" fontId="44" fillId="3" borderId="1" xfId="0" applyFont="1" applyFill="1" applyBorder="1" applyAlignment="1">
      <alignment horizontal="justify" vertical="justify" wrapText="1"/>
    </xf>
    <xf numFmtId="9" fontId="27" fillId="11" borderId="1" xfId="5" applyFont="1" applyFill="1" applyBorder="1" applyAlignment="1">
      <alignment horizontal="center" vertical="center" wrapText="1"/>
    </xf>
    <xf numFmtId="0" fontId="26" fillId="3" borderId="1" xfId="0" applyFont="1" applyFill="1" applyBorder="1" applyAlignment="1">
      <alignment horizontal="center" vertical="center" wrapText="1"/>
    </xf>
    <xf numFmtId="0" fontId="22" fillId="19"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1" fontId="21" fillId="3" borderId="1" xfId="0" applyNumberFormat="1" applyFont="1" applyFill="1" applyBorder="1" applyAlignment="1">
      <alignment horizontal="center" vertical="center"/>
    </xf>
    <xf numFmtId="9" fontId="30" fillId="3" borderId="1" xfId="0" applyNumberFormat="1" applyFont="1" applyFill="1" applyBorder="1" applyAlignment="1">
      <alignment horizontal="center" vertical="center"/>
    </xf>
    <xf numFmtId="0" fontId="44" fillId="19" borderId="1" xfId="0" applyFont="1" applyFill="1" applyBorder="1" applyAlignment="1">
      <alignment horizontal="justify" vertical="justify" wrapText="1"/>
    </xf>
    <xf numFmtId="9" fontId="22" fillId="19" borderId="1" xfId="0" applyNumberFormat="1" applyFont="1" applyFill="1" applyBorder="1" applyAlignment="1">
      <alignment horizontal="center" vertical="center"/>
    </xf>
    <xf numFmtId="0" fontId="23" fillId="19" borderId="1" xfId="0" applyFont="1" applyFill="1" applyBorder="1" applyAlignment="1">
      <alignment horizontal="center" vertical="center" wrapText="1"/>
    </xf>
    <xf numFmtId="9" fontId="22" fillId="19" borderId="1" xfId="0" applyNumberFormat="1" applyFont="1" applyFill="1" applyBorder="1" applyAlignment="1">
      <alignment horizontal="center" vertical="center" wrapText="1"/>
    </xf>
    <xf numFmtId="9" fontId="26" fillId="3" borderId="1" xfId="0" applyNumberFormat="1" applyFont="1" applyFill="1" applyBorder="1" applyAlignment="1">
      <alignment horizontal="center" vertical="center" wrapText="1"/>
    </xf>
    <xf numFmtId="0" fontId="26" fillId="3"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xf>
    <xf numFmtId="0" fontId="26" fillId="3" borderId="1" xfId="0" applyFont="1" applyFill="1" applyBorder="1" applyAlignment="1">
      <alignment horizontal="center" vertical="center"/>
    </xf>
    <xf numFmtId="9" fontId="30" fillId="3" borderId="1" xfId="5" applyFont="1" applyFill="1" applyBorder="1" applyAlignment="1">
      <alignment horizontal="center" vertical="center" wrapText="1"/>
    </xf>
    <xf numFmtId="9" fontId="26" fillId="19" borderId="1" xfId="0" applyNumberFormat="1" applyFont="1" applyFill="1" applyBorder="1" applyAlignment="1">
      <alignment horizontal="center" vertical="center" wrapText="1"/>
    </xf>
    <xf numFmtId="0" fontId="26" fillId="19" borderId="1" xfId="0" applyFont="1" applyFill="1" applyBorder="1" applyAlignment="1">
      <alignment horizontal="center" vertical="center" wrapText="1"/>
    </xf>
    <xf numFmtId="9" fontId="26" fillId="3" borderId="1" xfId="0" applyNumberFormat="1" applyFont="1" applyFill="1" applyBorder="1" applyAlignment="1">
      <alignment horizontal="center" vertical="center"/>
    </xf>
    <xf numFmtId="0" fontId="45" fillId="3" borderId="1" xfId="0" applyFont="1" applyFill="1" applyBorder="1" applyAlignment="1">
      <alignment horizontal="justify" vertical="justify" wrapText="1"/>
    </xf>
    <xf numFmtId="0" fontId="10" fillId="3" borderId="1" xfId="0" applyFont="1" applyFill="1" applyBorder="1" applyAlignment="1">
      <alignment horizontal="center" vertical="center" wrapText="1"/>
    </xf>
    <xf numFmtId="169" fontId="48" fillId="0" borderId="1" xfId="0" applyNumberFormat="1" applyFont="1" applyFill="1" applyBorder="1" applyAlignment="1">
      <alignment horizontal="center" vertical="center" wrapText="1"/>
    </xf>
    <xf numFmtId="9" fontId="27" fillId="11" borderId="1" xfId="5" applyFont="1" applyFill="1" applyBorder="1" applyAlignment="1">
      <alignment horizontal="center" vertical="center"/>
    </xf>
    <xf numFmtId="0" fontId="44" fillId="0" borderId="1" xfId="0" applyNumberFormat="1" applyFont="1" applyFill="1" applyBorder="1" applyAlignment="1">
      <alignment horizontal="center" vertical="center" wrapText="1"/>
    </xf>
    <xf numFmtId="9" fontId="44" fillId="0" borderId="1" xfId="5" applyFont="1" applyFill="1" applyBorder="1" applyAlignment="1">
      <alignment horizontal="center" vertical="center" wrapText="1"/>
    </xf>
    <xf numFmtId="0" fontId="34" fillId="0" borderId="1" xfId="0" applyFont="1" applyFill="1" applyBorder="1" applyAlignment="1">
      <alignment horizontal="center" vertical="center"/>
    </xf>
    <xf numFmtId="9" fontId="44" fillId="0" borderId="1" xfId="0" applyNumberFormat="1" applyFont="1" applyFill="1" applyBorder="1" applyAlignment="1">
      <alignment horizontal="center" vertical="center" wrapText="1"/>
    </xf>
    <xf numFmtId="9" fontId="26" fillId="12" borderId="1" xfId="0" applyNumberFormat="1" applyFont="1" applyFill="1" applyBorder="1" applyAlignment="1">
      <alignment horizontal="center" vertical="center"/>
    </xf>
    <xf numFmtId="1" fontId="0" fillId="22" borderId="1" xfId="5"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45"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9" fontId="27" fillId="4" borderId="1" xfId="5" applyFont="1" applyFill="1" applyBorder="1" applyAlignment="1">
      <alignment horizontal="center" vertical="center" wrapText="1"/>
    </xf>
    <xf numFmtId="9" fontId="26" fillId="9" borderId="1" xfId="0" applyNumberFormat="1" applyFont="1" applyFill="1" applyBorder="1" applyAlignment="1">
      <alignment horizontal="center" vertical="center"/>
    </xf>
    <xf numFmtId="9" fontId="27" fillId="14" borderId="1" xfId="5" applyFont="1" applyFill="1" applyBorder="1" applyAlignment="1">
      <alignment horizontal="center" vertical="center" wrapText="1"/>
    </xf>
    <xf numFmtId="1" fontId="44" fillId="11" borderId="1" xfId="5" applyNumberFormat="1" applyFont="1" applyFill="1" applyBorder="1" applyAlignment="1">
      <alignment horizontal="center" vertical="center" wrapText="1"/>
    </xf>
    <xf numFmtId="1" fontId="44" fillId="0" borderId="1" xfId="5" applyNumberFormat="1" applyFont="1" applyFill="1" applyBorder="1" applyAlignment="1">
      <alignment horizontal="center" vertical="center" wrapText="1"/>
    </xf>
    <xf numFmtId="1" fontId="44" fillId="22" borderId="1" xfId="5" applyNumberFormat="1" applyFont="1" applyFill="1" applyBorder="1" applyAlignment="1">
      <alignment horizontal="center" vertical="center" wrapText="1"/>
    </xf>
    <xf numFmtId="1" fontId="0" fillId="11" borderId="1" xfId="5" applyNumberFormat="1" applyFont="1" applyFill="1" applyBorder="1" applyAlignment="1">
      <alignment horizontal="center" vertical="center"/>
    </xf>
    <xf numFmtId="0" fontId="32" fillId="23" borderId="1" xfId="0" applyFont="1" applyFill="1" applyBorder="1" applyAlignment="1">
      <alignment horizontal="center" vertical="center" wrapText="1"/>
    </xf>
    <xf numFmtId="1" fontId="0" fillId="14" borderId="1" xfId="5" applyNumberFormat="1" applyFont="1" applyFill="1" applyBorder="1" applyAlignment="1">
      <alignment horizontal="center" vertical="center"/>
    </xf>
    <xf numFmtId="1" fontId="44" fillId="14" borderId="1" xfId="5"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xf>
    <xf numFmtId="9" fontId="34" fillId="0" borderId="1" xfId="0" applyNumberFormat="1"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49" fillId="0" borderId="1" xfId="0" applyFont="1" applyFill="1" applyBorder="1" applyAlignment="1">
      <alignment horizontal="justify" vertical="center" wrapText="1"/>
    </xf>
    <xf numFmtId="0" fontId="52" fillId="0" borderId="1" xfId="0" applyFont="1" applyFill="1" applyBorder="1" applyAlignment="1">
      <alignment horizontal="justify" vertical="center" wrapText="1"/>
    </xf>
    <xf numFmtId="0" fontId="22" fillId="19" borderId="1" xfId="0" applyFont="1" applyFill="1" applyBorder="1" applyAlignment="1">
      <alignment horizontal="center" vertical="center"/>
    </xf>
    <xf numFmtId="9" fontId="23"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9" fontId="44" fillId="19" borderId="1" xfId="0" applyNumberFormat="1" applyFont="1" applyFill="1" applyBorder="1" applyAlignment="1">
      <alignment horizontal="center" vertical="center" wrapText="1"/>
    </xf>
    <xf numFmtId="0" fontId="44" fillId="19" borderId="1" xfId="0" applyFont="1" applyFill="1" applyBorder="1" applyAlignment="1">
      <alignment horizontal="center" vertical="center"/>
    </xf>
    <xf numFmtId="1" fontId="20" fillId="3" borderId="1" xfId="0" applyNumberFormat="1" applyFont="1" applyFill="1" applyBorder="1" applyAlignment="1">
      <alignment horizontal="center" vertical="center"/>
    </xf>
    <xf numFmtId="9" fontId="44" fillId="19" borderId="1" xfId="0" applyNumberFormat="1" applyFont="1" applyFill="1" applyBorder="1" applyAlignment="1">
      <alignment horizontal="center" vertical="center"/>
    </xf>
    <xf numFmtId="9" fontId="44" fillId="3" borderId="1" xfId="0" applyNumberFormat="1" applyFont="1" applyFill="1" applyBorder="1" applyAlignment="1">
      <alignment horizontal="center" vertical="center" wrapText="1"/>
    </xf>
    <xf numFmtId="0" fontId="44" fillId="3" borderId="1" xfId="0" applyFont="1" applyFill="1" applyBorder="1" applyAlignment="1">
      <alignment horizontal="center" vertical="center" wrapText="1"/>
    </xf>
    <xf numFmtId="9" fontId="44" fillId="3" borderId="1" xfId="0" applyNumberFormat="1" applyFont="1" applyFill="1" applyBorder="1" applyAlignment="1">
      <alignment horizontal="center" vertical="center"/>
    </xf>
    <xf numFmtId="0" fontId="44" fillId="3" borderId="1" xfId="0" applyFont="1" applyFill="1" applyBorder="1" applyAlignment="1">
      <alignment horizontal="center" vertical="center"/>
    </xf>
    <xf numFmtId="0" fontId="18" fillId="3" borderId="1" xfId="0"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1" fontId="18" fillId="3" borderId="1" xfId="0" applyNumberFormat="1" applyFont="1" applyFill="1" applyBorder="1" applyAlignment="1">
      <alignment horizontal="center" vertical="center"/>
    </xf>
    <xf numFmtId="0" fontId="18" fillId="0" borderId="1" xfId="0" applyFont="1" applyBorder="1" applyAlignment="1">
      <alignment horizontal="left" vertical="center" wrapText="1"/>
    </xf>
    <xf numFmtId="0" fontId="69" fillId="14" borderId="3" xfId="0" applyFont="1" applyFill="1" applyBorder="1" applyAlignment="1">
      <alignment horizontal="center" vertical="center"/>
    </xf>
    <xf numFmtId="0" fontId="70" fillId="4" borderId="3" xfId="0" applyFont="1" applyFill="1" applyBorder="1" applyAlignment="1">
      <alignment horizontal="center" vertical="center"/>
    </xf>
    <xf numFmtId="0" fontId="70" fillId="13" borderId="3" xfId="0" applyFont="1" applyFill="1" applyBorder="1" applyAlignment="1">
      <alignment horizontal="center" vertical="center"/>
    </xf>
    <xf numFmtId="0" fontId="70" fillId="11" borderId="3" xfId="0" applyFont="1" applyFill="1" applyBorder="1" applyAlignment="1">
      <alignment horizontal="center" vertical="center"/>
    </xf>
    <xf numFmtId="0" fontId="69" fillId="14" borderId="1" xfId="0" applyFont="1" applyFill="1" applyBorder="1" applyAlignment="1">
      <alignment horizontal="center" vertical="center"/>
    </xf>
    <xf numFmtId="0" fontId="70" fillId="4" borderId="1" xfId="0" applyFont="1" applyFill="1" applyBorder="1" applyAlignment="1">
      <alignment horizontal="center" vertical="center"/>
    </xf>
    <xf numFmtId="0" fontId="70" fillId="13" borderId="1" xfId="0" applyFont="1" applyFill="1" applyBorder="1" applyAlignment="1">
      <alignment horizontal="center" vertical="center"/>
    </xf>
    <xf numFmtId="0" fontId="70" fillId="11" borderId="1" xfId="0" applyFont="1" applyFill="1" applyBorder="1" applyAlignment="1">
      <alignment horizontal="center" vertical="center"/>
    </xf>
    <xf numFmtId="0" fontId="69" fillId="14" borderId="4" xfId="0" applyFont="1" applyFill="1" applyBorder="1" applyAlignment="1">
      <alignment horizontal="center" vertical="center"/>
    </xf>
    <xf numFmtId="0" fontId="70" fillId="4" borderId="4" xfId="0" applyFont="1" applyFill="1" applyBorder="1" applyAlignment="1">
      <alignment horizontal="center" vertical="center"/>
    </xf>
    <xf numFmtId="0" fontId="70" fillId="13" borderId="4" xfId="0" applyFont="1" applyFill="1" applyBorder="1" applyAlignment="1">
      <alignment horizontal="center" vertical="center"/>
    </xf>
    <xf numFmtId="0" fontId="70" fillId="11" borderId="4" xfId="0" applyFont="1" applyFill="1" applyBorder="1" applyAlignment="1">
      <alignment horizontal="center" vertical="center"/>
    </xf>
    <xf numFmtId="0" fontId="55" fillId="26" borderId="13" xfId="0" applyFont="1" applyFill="1" applyBorder="1" applyAlignment="1">
      <alignment horizontal="center" vertical="center"/>
    </xf>
    <xf numFmtId="0" fontId="55" fillId="27" borderId="13" xfId="0" applyFont="1" applyFill="1" applyBorder="1" applyAlignment="1">
      <alignment horizontal="center" vertical="center"/>
    </xf>
    <xf numFmtId="0" fontId="34" fillId="19" borderId="0" xfId="0" applyFont="1" applyFill="1" applyAlignment="1">
      <alignment horizontal="center"/>
    </xf>
    <xf numFmtId="0" fontId="69" fillId="28" borderId="3" xfId="0" applyFont="1" applyFill="1" applyBorder="1" applyAlignment="1">
      <alignment horizontal="center" vertical="center"/>
    </xf>
    <xf numFmtId="0" fontId="69" fillId="28" borderId="1" xfId="0" applyFont="1" applyFill="1" applyBorder="1" applyAlignment="1">
      <alignment horizontal="center" vertical="center"/>
    </xf>
    <xf numFmtId="0" fontId="69" fillId="28" borderId="4" xfId="0" applyFont="1" applyFill="1" applyBorder="1" applyAlignment="1">
      <alignment horizontal="center" vertical="center"/>
    </xf>
    <xf numFmtId="0" fontId="70" fillId="6" borderId="3" xfId="0" applyFont="1" applyFill="1" applyBorder="1" applyAlignment="1">
      <alignment horizontal="center" vertical="center"/>
    </xf>
    <xf numFmtId="0" fontId="70" fillId="6" borderId="1" xfId="0" applyFont="1" applyFill="1" applyBorder="1" applyAlignment="1">
      <alignment horizontal="center" vertical="center"/>
    </xf>
    <xf numFmtId="0" fontId="70" fillId="6" borderId="4" xfId="0" applyFont="1" applyFill="1" applyBorder="1" applyAlignment="1">
      <alignment horizontal="center" vertical="center"/>
    </xf>
    <xf numFmtId="0" fontId="70" fillId="9" borderId="3" xfId="0" applyFont="1" applyFill="1" applyBorder="1" applyAlignment="1">
      <alignment horizontal="center" vertical="center"/>
    </xf>
    <xf numFmtId="0" fontId="70" fillId="9" borderId="1" xfId="0" applyFont="1" applyFill="1" applyBorder="1" applyAlignment="1">
      <alignment horizontal="center" vertical="center"/>
    </xf>
    <xf numFmtId="0" fontId="70" fillId="9" borderId="4" xfId="0" applyFont="1" applyFill="1" applyBorder="1" applyAlignment="1">
      <alignment horizontal="center" vertical="center"/>
    </xf>
    <xf numFmtId="0" fontId="70" fillId="12" borderId="3" xfId="0" applyFont="1" applyFill="1" applyBorder="1" applyAlignment="1">
      <alignment horizontal="center" vertical="center"/>
    </xf>
    <xf numFmtId="0" fontId="70" fillId="12" borderId="1" xfId="0" applyFont="1" applyFill="1" applyBorder="1" applyAlignment="1">
      <alignment horizontal="center" vertical="center"/>
    </xf>
    <xf numFmtId="0" fontId="70" fillId="12" borderId="4" xfId="0" applyFont="1" applyFill="1" applyBorder="1" applyAlignment="1">
      <alignment horizontal="center" vertical="center"/>
    </xf>
    <xf numFmtId="0" fontId="37" fillId="8" borderId="11" xfId="0" applyFont="1" applyFill="1" applyBorder="1" applyAlignment="1">
      <alignment horizontal="center" vertical="center" wrapText="1"/>
    </xf>
    <xf numFmtId="0" fontId="71" fillId="29" borderId="4" xfId="0" applyFont="1" applyFill="1" applyBorder="1" applyAlignment="1">
      <alignment horizontal="center" vertical="center"/>
    </xf>
    <xf numFmtId="0" fontId="38" fillId="8" borderId="11" xfId="0" applyFont="1" applyFill="1" applyBorder="1" applyAlignment="1">
      <alignment horizontal="center" vertical="center" wrapText="1"/>
    </xf>
    <xf numFmtId="0" fontId="53" fillId="29" borderId="17" xfId="0" applyFont="1" applyFill="1" applyBorder="1" applyAlignment="1">
      <alignment horizontal="center" vertical="center"/>
    </xf>
    <xf numFmtId="0" fontId="53" fillId="29" borderId="4" xfId="0" applyFont="1" applyFill="1" applyBorder="1" applyAlignment="1">
      <alignment horizontal="center" vertical="center"/>
    </xf>
    <xf numFmtId="0" fontId="41" fillId="29" borderId="17" xfId="0" applyFont="1" applyFill="1" applyBorder="1" applyAlignment="1">
      <alignment horizontal="center" vertical="center"/>
    </xf>
    <xf numFmtId="0" fontId="2" fillId="3" borderId="1" xfId="0" applyFont="1" applyFill="1" applyBorder="1" applyAlignment="1">
      <alignment horizontal="center" vertical="center" wrapText="1"/>
    </xf>
    <xf numFmtId="9" fontId="44" fillId="3" borderId="1" xfId="0" applyNumberFormat="1" applyFont="1" applyFill="1" applyBorder="1" applyAlignment="1">
      <alignment horizontal="center" vertical="center"/>
    </xf>
    <xf numFmtId="0" fontId="44" fillId="3" borderId="1" xfId="0" applyFont="1" applyFill="1" applyBorder="1" applyAlignment="1">
      <alignment horizontal="center" vertical="center" wrapText="1"/>
    </xf>
    <xf numFmtId="9" fontId="44" fillId="3" borderId="1" xfId="0" applyNumberFormat="1" applyFont="1" applyFill="1" applyBorder="1" applyAlignment="1">
      <alignment horizontal="center" vertical="center" wrapText="1"/>
    </xf>
    <xf numFmtId="0" fontId="44" fillId="3" borderId="1" xfId="0" applyFont="1" applyFill="1" applyBorder="1" applyAlignment="1">
      <alignment horizontal="center" vertical="center"/>
    </xf>
    <xf numFmtId="0" fontId="28" fillId="19" borderId="1" xfId="0" applyFont="1" applyFill="1" applyBorder="1" applyAlignment="1">
      <alignment horizontal="center" vertical="center" wrapText="1"/>
    </xf>
    <xf numFmtId="9" fontId="26" fillId="14" borderId="1" xfId="0" applyNumberFormat="1" applyFont="1" applyFill="1" applyBorder="1" applyAlignment="1">
      <alignment horizontal="center" vertical="center"/>
    </xf>
    <xf numFmtId="9" fontId="27" fillId="14" borderId="1" xfId="5" applyFont="1" applyFill="1" applyBorder="1" applyAlignment="1">
      <alignment horizontal="center" vertical="center"/>
    </xf>
    <xf numFmtId="9" fontId="1" fillId="14" borderId="1" xfId="0" quotePrefix="1" applyNumberFormat="1" applyFont="1" applyFill="1" applyBorder="1" applyAlignment="1">
      <alignment horizontal="center" vertical="center"/>
    </xf>
    <xf numFmtId="0" fontId="26" fillId="0" borderId="3" xfId="0" applyFont="1" applyBorder="1" applyAlignment="1">
      <alignment horizontal="center" vertical="center"/>
    </xf>
    <xf numFmtId="0" fontId="44" fillId="0" borderId="3" xfId="0" applyFont="1" applyBorder="1" applyAlignment="1">
      <alignment horizontal="center" vertical="center"/>
    </xf>
    <xf numFmtId="0" fontId="23" fillId="0" borderId="3" xfId="0" applyFont="1" applyBorder="1" applyAlignment="1">
      <alignment horizontal="center" vertical="center"/>
    </xf>
    <xf numFmtId="0" fontId="62" fillId="0" borderId="3" xfId="0" applyFont="1" applyBorder="1" applyAlignment="1">
      <alignment horizontal="justify" vertical="center" wrapText="1"/>
    </xf>
    <xf numFmtId="0" fontId="62" fillId="0" borderId="3" xfId="0" applyFont="1" applyBorder="1" applyAlignment="1">
      <alignment horizontal="center" vertical="center" wrapText="1"/>
    </xf>
    <xf numFmtId="0" fontId="19" fillId="19" borderId="3" xfId="0" applyFont="1" applyFill="1" applyBorder="1" applyAlignment="1">
      <alignment horizontal="center" vertical="center"/>
    </xf>
    <xf numFmtId="0" fontId="19" fillId="0" borderId="3" xfId="0" applyFont="1" applyBorder="1" applyAlignment="1">
      <alignment horizontal="center" vertical="center"/>
    </xf>
    <xf numFmtId="0" fontId="20" fillId="0" borderId="3" xfId="0" applyFont="1" applyBorder="1" applyAlignment="1">
      <alignment horizontal="center" vertical="center"/>
    </xf>
    <xf numFmtId="0" fontId="26" fillId="19" borderId="3" xfId="0" applyFont="1" applyFill="1" applyBorder="1" applyAlignment="1">
      <alignment horizontal="center" vertical="center"/>
    </xf>
    <xf numFmtId="0" fontId="0" fillId="0" borderId="1" xfId="0" applyBorder="1" applyAlignment="1">
      <alignment horizontal="center" vertical="center" wrapText="1"/>
    </xf>
    <xf numFmtId="0" fontId="26" fillId="3" borderId="1" xfId="0" applyFont="1" applyFill="1" applyBorder="1" applyAlignment="1">
      <alignment vertical="center" wrapText="1"/>
    </xf>
    <xf numFmtId="0" fontId="7" fillId="3" borderId="1" xfId="0" applyFont="1" applyFill="1" applyBorder="1" applyAlignment="1">
      <alignment vertical="center" wrapText="1"/>
    </xf>
    <xf numFmtId="0" fontId="16" fillId="3" borderId="1" xfId="0" applyFont="1" applyFill="1" applyBorder="1" applyAlignment="1">
      <alignment vertical="center" wrapText="1"/>
    </xf>
    <xf numFmtId="9" fontId="44" fillId="3" borderId="1" xfId="0" applyNumberFormat="1" applyFont="1" applyFill="1" applyBorder="1" applyAlignment="1">
      <alignment vertical="center" wrapText="1"/>
    </xf>
    <xf numFmtId="0" fontId="26" fillId="3" borderId="1" xfId="0" applyFont="1" applyFill="1" applyBorder="1" applyAlignment="1">
      <alignment vertical="center"/>
    </xf>
    <xf numFmtId="9" fontId="44" fillId="3" borderId="1" xfId="0" applyNumberFormat="1" applyFont="1" applyFill="1" applyBorder="1" applyAlignment="1">
      <alignment horizontal="center" wrapText="1"/>
    </xf>
    <xf numFmtId="9" fontId="17" fillId="3" borderId="1" xfId="0" applyNumberFormat="1" applyFont="1" applyFill="1" applyBorder="1" applyAlignment="1">
      <alignment vertical="center" wrapText="1"/>
    </xf>
    <xf numFmtId="0" fontId="1" fillId="3" borderId="1" xfId="0" applyFont="1" applyFill="1" applyBorder="1" applyAlignment="1">
      <alignment horizontal="center" vertical="center" wrapText="1"/>
    </xf>
    <xf numFmtId="0" fontId="28" fillId="0" borderId="28" xfId="0" applyFont="1" applyBorder="1" applyAlignment="1">
      <alignment horizontal="center" vertical="center" wrapText="1"/>
    </xf>
    <xf numFmtId="0" fontId="17" fillId="0" borderId="1" xfId="0" applyFont="1" applyBorder="1" applyAlignment="1">
      <alignment horizontal="center" vertical="center" wrapText="1"/>
    </xf>
    <xf numFmtId="0" fontId="26"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7" fillId="0" borderId="1" xfId="0" applyFont="1" applyBorder="1" applyAlignment="1">
      <alignment horizontal="center" vertical="center"/>
    </xf>
    <xf numFmtId="0" fontId="26"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1" fontId="17" fillId="3" borderId="1" xfId="5"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49" fontId="7" fillId="3" borderId="1" xfId="0" applyNumberFormat="1" applyFont="1" applyFill="1" applyBorder="1" applyAlignment="1">
      <alignment horizontal="center" vertical="center"/>
    </xf>
    <xf numFmtId="49" fontId="17" fillId="3" borderId="1" xfId="0" applyNumberFormat="1" applyFont="1" applyFill="1" applyBorder="1" applyAlignment="1">
      <alignment horizontal="center" vertical="center"/>
    </xf>
    <xf numFmtId="1" fontId="17" fillId="3" borderId="1" xfId="0" applyNumberFormat="1" applyFont="1" applyFill="1" applyBorder="1" applyAlignment="1">
      <alignment horizontal="center" vertical="center"/>
    </xf>
    <xf numFmtId="9" fontId="44" fillId="3" borderId="1" xfId="0" applyNumberFormat="1" applyFont="1" applyFill="1" applyBorder="1" applyAlignment="1">
      <alignment horizontal="center" vertical="center" wrapText="1"/>
    </xf>
    <xf numFmtId="0" fontId="8" fillId="3" borderId="1" xfId="0" applyFont="1" applyFill="1" applyBorder="1" applyAlignment="1">
      <alignment horizontal="center" vertical="center" wrapText="1"/>
    </xf>
    <xf numFmtId="0" fontId="44" fillId="3" borderId="1" xfId="0" applyFont="1" applyFill="1" applyBorder="1" applyAlignment="1">
      <alignment horizontal="center" vertical="center" wrapText="1"/>
    </xf>
    <xf numFmtId="9" fontId="44" fillId="3" borderId="1" xfId="0" applyNumberFormat="1" applyFont="1" applyFill="1" applyBorder="1" applyAlignment="1">
      <alignment horizontal="center" vertical="center"/>
    </xf>
    <xf numFmtId="0" fontId="17" fillId="3" borderId="1" xfId="0" applyFont="1" applyFill="1" applyBorder="1" applyAlignment="1">
      <alignment horizontal="center" vertical="center" wrapText="1"/>
    </xf>
    <xf numFmtId="9" fontId="17" fillId="3"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17"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9" fontId="7" fillId="3" borderId="1" xfId="0" applyNumberFormat="1" applyFont="1" applyFill="1" applyBorder="1" applyAlignment="1">
      <alignment horizontal="center" vertical="center" wrapText="1"/>
    </xf>
    <xf numFmtId="1" fontId="21" fillId="3" borderId="1" xfId="0" applyNumberFormat="1" applyFont="1" applyFill="1" applyBorder="1" applyAlignment="1">
      <alignment horizontal="center" vertical="center" wrapText="1"/>
    </xf>
    <xf numFmtId="9" fontId="44" fillId="3" borderId="1" xfId="0" applyNumberFormat="1" applyFont="1" applyFill="1" applyBorder="1" applyAlignment="1">
      <alignment horizontal="center" wrapText="1"/>
    </xf>
    <xf numFmtId="0" fontId="44" fillId="3" borderId="1" xfId="0" applyFont="1" applyFill="1" applyBorder="1" applyAlignment="1">
      <alignment horizontal="center" vertical="center"/>
    </xf>
    <xf numFmtId="0" fontId="57" fillId="23" borderId="3" xfId="0" applyFont="1" applyFill="1" applyBorder="1" applyAlignment="1">
      <alignment horizontal="center" vertical="center" wrapText="1"/>
    </xf>
    <xf numFmtId="0" fontId="57" fillId="23" borderId="1" xfId="0" applyFont="1" applyFill="1" applyBorder="1" applyAlignment="1">
      <alignment horizontal="center" vertical="center" wrapText="1"/>
    </xf>
    <xf numFmtId="0" fontId="44" fillId="19" borderId="1" xfId="0" applyFont="1" applyFill="1" applyBorder="1" applyAlignment="1">
      <alignment horizontal="center" vertical="center" wrapText="1"/>
    </xf>
    <xf numFmtId="1" fontId="20" fillId="3" borderId="1" xfId="0"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9" fontId="23" fillId="3" borderId="1" xfId="0" applyNumberFormat="1" applyFont="1" applyFill="1" applyBorder="1" applyAlignment="1">
      <alignment horizontal="center" vertical="center" wrapText="1"/>
    </xf>
    <xf numFmtId="9" fontId="43" fillId="19" borderId="1" xfId="0" applyNumberFormat="1" applyFont="1" applyFill="1" applyBorder="1" applyAlignment="1">
      <alignment horizontal="center" vertical="center" wrapText="1"/>
    </xf>
    <xf numFmtId="0" fontId="43" fillId="19"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9" fontId="30" fillId="3" borderId="1" xfId="0" applyNumberFormat="1" applyFont="1" applyFill="1" applyBorder="1" applyAlignment="1">
      <alignment horizontal="center" vertical="center" wrapText="1"/>
    </xf>
    <xf numFmtId="0" fontId="44" fillId="3" borderId="1" xfId="0" applyFont="1" applyFill="1" applyBorder="1" applyAlignment="1">
      <alignment horizontal="justify" vertical="justify" wrapText="1"/>
    </xf>
    <xf numFmtId="9" fontId="26" fillId="3" borderId="1" xfId="0" applyNumberFormat="1" applyFont="1" applyFill="1" applyBorder="1" applyAlignment="1">
      <alignment horizontal="center" vertical="center" wrapText="1"/>
    </xf>
    <xf numFmtId="9" fontId="27" fillId="11" borderId="1" xfId="5" applyFont="1" applyFill="1" applyBorder="1" applyAlignment="1">
      <alignment horizontal="center" vertical="center" wrapText="1"/>
    </xf>
    <xf numFmtId="0" fontId="22" fillId="19" borderId="1" xfId="0" applyFont="1" applyFill="1" applyBorder="1" applyAlignment="1">
      <alignment horizontal="center" vertical="center" wrapText="1"/>
    </xf>
    <xf numFmtId="0" fontId="28" fillId="23" borderId="3" xfId="0" applyFont="1" applyFill="1" applyBorder="1" applyAlignment="1">
      <alignment horizontal="center" vertical="center" wrapText="1"/>
    </xf>
    <xf numFmtId="0" fontId="28" fillId="23" borderId="1" xfId="0" applyFont="1" applyFill="1" applyBorder="1" applyAlignment="1">
      <alignment horizontal="center" vertical="center" wrapText="1"/>
    </xf>
    <xf numFmtId="1" fontId="21" fillId="3" borderId="1" xfId="5" applyNumberFormat="1" applyFont="1" applyFill="1" applyBorder="1" applyAlignment="1">
      <alignment horizontal="center" vertical="center" wrapText="1"/>
    </xf>
    <xf numFmtId="1" fontId="21" fillId="3" borderId="1" xfId="0" applyNumberFormat="1" applyFont="1" applyFill="1" applyBorder="1" applyAlignment="1">
      <alignment horizontal="center" vertical="center"/>
    </xf>
    <xf numFmtId="9" fontId="30" fillId="3" borderId="1" xfId="0" applyNumberFormat="1" applyFont="1" applyFill="1" applyBorder="1" applyAlignment="1">
      <alignment horizontal="center" vertical="center"/>
    </xf>
    <xf numFmtId="0" fontId="44" fillId="19" borderId="1" xfId="0" applyFont="1" applyFill="1" applyBorder="1" applyAlignment="1">
      <alignment horizontal="justify" vertical="justify" wrapText="1"/>
    </xf>
    <xf numFmtId="9" fontId="22" fillId="19" borderId="1" xfId="0" applyNumberFormat="1" applyFont="1" applyFill="1" applyBorder="1" applyAlignment="1">
      <alignment horizontal="center" vertical="center"/>
    </xf>
    <xf numFmtId="0" fontId="23" fillId="19" borderId="1" xfId="0" applyFont="1" applyFill="1" applyBorder="1" applyAlignment="1">
      <alignment horizontal="center" vertical="center" wrapText="1"/>
    </xf>
    <xf numFmtId="9" fontId="22" fillId="19" borderId="1" xfId="0" applyNumberFormat="1" applyFont="1" applyFill="1" applyBorder="1" applyAlignment="1">
      <alignment horizontal="center" vertical="center" wrapText="1"/>
    </xf>
    <xf numFmtId="9" fontId="23" fillId="19" borderId="1" xfId="0" applyNumberFormat="1" applyFont="1" applyFill="1" applyBorder="1" applyAlignment="1">
      <alignment horizontal="center" vertical="center" wrapText="1"/>
    </xf>
    <xf numFmtId="0" fontId="26" fillId="3" borderId="1" xfId="0" applyNumberFormat="1" applyFont="1" applyFill="1" applyBorder="1" applyAlignment="1">
      <alignment horizontal="center" vertical="center" wrapText="1"/>
    </xf>
    <xf numFmtId="0" fontId="30" fillId="3" borderId="1" xfId="0" applyFont="1" applyFill="1" applyBorder="1" applyAlignment="1">
      <alignment horizontal="center" vertical="center"/>
    </xf>
    <xf numFmtId="9" fontId="30" fillId="3" borderId="1" xfId="5" applyFont="1" applyFill="1" applyBorder="1" applyAlignment="1">
      <alignment horizontal="center" vertical="center" wrapText="1"/>
    </xf>
    <xf numFmtId="9" fontId="26" fillId="19" borderId="1" xfId="0" applyNumberFormat="1" applyFont="1" applyFill="1" applyBorder="1" applyAlignment="1">
      <alignment horizontal="center" vertical="center" wrapText="1"/>
    </xf>
    <xf numFmtId="0" fontId="26" fillId="19" borderId="1" xfId="0" applyFont="1" applyFill="1" applyBorder="1" applyAlignment="1">
      <alignment horizontal="center" vertical="center" wrapText="1"/>
    </xf>
    <xf numFmtId="9" fontId="26" fillId="3" borderId="1" xfId="0" applyNumberFormat="1" applyFont="1" applyFill="1" applyBorder="1" applyAlignment="1">
      <alignment horizontal="center" vertical="center"/>
    </xf>
    <xf numFmtId="0" fontId="45" fillId="3" borderId="1" xfId="0" applyFont="1" applyFill="1" applyBorder="1" applyAlignment="1">
      <alignment horizontal="justify" vertical="justify" wrapText="1"/>
    </xf>
    <xf numFmtId="0" fontId="28" fillId="19"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4" fontId="48" fillId="0" borderId="1" xfId="0" applyNumberFormat="1" applyFont="1" applyFill="1" applyBorder="1" applyAlignment="1">
      <alignment horizontal="center" vertical="center"/>
    </xf>
    <xf numFmtId="169" fontId="48" fillId="0" borderId="1" xfId="0" applyNumberFormat="1" applyFont="1" applyFill="1" applyBorder="1" applyAlignment="1">
      <alignment horizontal="center" vertical="center" wrapText="1"/>
    </xf>
    <xf numFmtId="9" fontId="27" fillId="11" borderId="1" xfId="5" applyNumberFormat="1" applyFont="1" applyFill="1" applyBorder="1" applyAlignment="1">
      <alignment horizontal="center" vertical="center"/>
    </xf>
    <xf numFmtId="9" fontId="27" fillId="11" borderId="1" xfId="5" applyFont="1" applyFill="1" applyBorder="1" applyAlignment="1">
      <alignment horizontal="center" vertical="center"/>
    </xf>
    <xf numFmtId="9" fontId="44" fillId="0" borderId="1" xfId="5" applyFont="1" applyFill="1" applyBorder="1" applyAlignment="1">
      <alignment horizontal="center" vertical="center" wrapText="1"/>
    </xf>
    <xf numFmtId="9" fontId="44" fillId="0" borderId="1" xfId="5" applyFont="1" applyFill="1" applyBorder="1" applyAlignment="1">
      <alignment horizontal="center" vertical="center"/>
    </xf>
    <xf numFmtId="0" fontId="27" fillId="14" borderId="1" xfId="5" applyNumberFormat="1" applyFont="1" applyFill="1" applyBorder="1" applyAlignment="1">
      <alignment horizontal="center" vertical="center" wrapText="1"/>
    </xf>
    <xf numFmtId="0" fontId="27" fillId="10" borderId="1" xfId="0" applyFont="1" applyFill="1" applyBorder="1" applyAlignment="1">
      <alignment horizontal="center" vertical="center"/>
    </xf>
    <xf numFmtId="9" fontId="26" fillId="12" borderId="1" xfId="0" applyNumberFormat="1" applyFont="1" applyFill="1" applyBorder="1" applyAlignment="1">
      <alignment horizontal="center" vertical="center"/>
    </xf>
    <xf numFmtId="0" fontId="4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xf>
    <xf numFmtId="1" fontId="0" fillId="22" borderId="1" xfId="5" applyNumberFormat="1" applyFont="1" applyFill="1" applyBorder="1" applyAlignment="1">
      <alignment horizontal="center" vertical="center"/>
    </xf>
    <xf numFmtId="0" fontId="29" fillId="3" borderId="1" xfId="0" applyFont="1" applyFill="1" applyBorder="1" applyAlignment="1">
      <alignment horizontal="center" vertical="center" wrapText="1"/>
    </xf>
    <xf numFmtId="0" fontId="29" fillId="19" borderId="1" xfId="0" applyFont="1" applyFill="1" applyBorder="1" applyAlignment="1">
      <alignment horizontal="center" vertical="center" wrapText="1"/>
    </xf>
    <xf numFmtId="10" fontId="26" fillId="11" borderId="1" xfId="0" applyNumberFormat="1" applyFont="1" applyFill="1" applyBorder="1" applyAlignment="1">
      <alignment horizontal="center" vertical="center"/>
    </xf>
    <xf numFmtId="9" fontId="27" fillId="14" borderId="1" xfId="5" applyFont="1" applyFill="1" applyBorder="1" applyAlignment="1">
      <alignment horizontal="center" vertical="center"/>
    </xf>
    <xf numFmtId="9" fontId="27" fillId="4" borderId="1" xfId="5" applyFont="1" applyFill="1" applyBorder="1" applyAlignment="1">
      <alignment horizontal="center" vertical="center" wrapText="1"/>
    </xf>
    <xf numFmtId="9" fontId="26" fillId="9" borderId="1" xfId="0" applyNumberFormat="1" applyFont="1" applyFill="1" applyBorder="1" applyAlignment="1">
      <alignment horizontal="center" vertical="center"/>
    </xf>
    <xf numFmtId="9" fontId="27" fillId="14" borderId="1" xfId="5" applyFont="1" applyFill="1" applyBorder="1" applyAlignment="1">
      <alignment horizontal="center" vertical="center" wrapText="1"/>
    </xf>
    <xf numFmtId="170" fontId="48" fillId="0" borderId="1" xfId="0" applyNumberFormat="1" applyFont="1" applyFill="1" applyBorder="1" applyAlignment="1">
      <alignment horizontal="center" vertical="center" wrapText="1"/>
    </xf>
    <xf numFmtId="9" fontId="44" fillId="0" borderId="1" xfId="0" applyNumberFormat="1" applyFont="1" applyFill="1" applyBorder="1" applyAlignment="1">
      <alignment horizontal="center" vertical="center" wrapText="1"/>
    </xf>
    <xf numFmtId="1" fontId="44" fillId="11" borderId="1" xfId="5" applyNumberFormat="1" applyFont="1" applyFill="1" applyBorder="1" applyAlignment="1">
      <alignment horizontal="center" vertical="center" wrapText="1"/>
    </xf>
    <xf numFmtId="1" fontId="44" fillId="0" borderId="1" xfId="5" applyNumberFormat="1" applyFont="1" applyFill="1" applyBorder="1" applyAlignment="1">
      <alignment horizontal="center" vertical="center" wrapText="1"/>
    </xf>
    <xf numFmtId="1" fontId="44" fillId="22" borderId="1" xfId="5" applyNumberFormat="1" applyFont="1" applyFill="1" applyBorder="1" applyAlignment="1">
      <alignment horizontal="center" vertical="center" wrapText="1"/>
    </xf>
    <xf numFmtId="1" fontId="44" fillId="3" borderId="1" xfId="5" applyNumberFormat="1" applyFont="1" applyFill="1" applyBorder="1" applyAlignment="1">
      <alignment horizontal="center" vertical="center" wrapText="1"/>
    </xf>
    <xf numFmtId="1" fontId="0" fillId="11" borderId="1" xfId="5" applyNumberFormat="1" applyFont="1" applyFill="1" applyBorder="1" applyAlignment="1">
      <alignment horizontal="center" vertical="center"/>
    </xf>
    <xf numFmtId="1" fontId="0" fillId="0" borderId="1" xfId="5" applyNumberFormat="1" applyFont="1" applyBorder="1" applyAlignment="1">
      <alignment horizontal="center" vertical="center"/>
    </xf>
    <xf numFmtId="0" fontId="32" fillId="0" borderId="1" xfId="0" applyFont="1" applyFill="1" applyBorder="1" applyAlignment="1">
      <alignment horizontal="center" vertical="center" wrapText="1"/>
    </xf>
    <xf numFmtId="4" fontId="48" fillId="0" borderId="1" xfId="0" applyNumberFormat="1" applyFont="1" applyFill="1" applyBorder="1" applyAlignment="1">
      <alignment horizontal="center" vertical="center" wrapText="1"/>
    </xf>
    <xf numFmtId="1" fontId="44" fillId="14" borderId="1" xfId="5" applyNumberFormat="1" applyFont="1" applyFill="1" applyBorder="1" applyAlignment="1">
      <alignment horizontal="center" vertical="center" wrapText="1"/>
    </xf>
    <xf numFmtId="0" fontId="32" fillId="23" borderId="1" xfId="0" applyFont="1" applyFill="1" applyBorder="1" applyAlignment="1">
      <alignment horizontal="center" vertical="center" wrapText="1"/>
    </xf>
    <xf numFmtId="171" fontId="48" fillId="0" borderId="1" xfId="0" applyNumberFormat="1" applyFont="1" applyFill="1" applyBorder="1" applyAlignment="1">
      <alignment horizontal="center" vertical="center" wrapText="1"/>
    </xf>
    <xf numFmtId="1" fontId="0" fillId="14" borderId="1" xfId="5" applyNumberFormat="1" applyFont="1" applyFill="1" applyBorder="1" applyAlignment="1">
      <alignment horizontal="center" vertical="center"/>
    </xf>
    <xf numFmtId="0" fontId="32" fillId="0" borderId="1" xfId="0" applyNumberFormat="1" applyFont="1" applyFill="1" applyBorder="1" applyAlignment="1">
      <alignment horizontal="center" vertical="center" wrapText="1"/>
    </xf>
    <xf numFmtId="1" fontId="44" fillId="6" borderId="1" xfId="5" applyNumberFormat="1" applyFont="1" applyFill="1" applyBorder="1" applyAlignment="1">
      <alignment horizontal="center" vertical="center" wrapText="1"/>
    </xf>
    <xf numFmtId="0" fontId="44" fillId="0" borderId="1" xfId="0" applyNumberFormat="1" applyFont="1" applyFill="1" applyBorder="1" applyAlignment="1">
      <alignment horizontal="center" vertical="center"/>
    </xf>
    <xf numFmtId="0" fontId="45" fillId="0" borderId="1" xfId="0" applyNumberFormat="1" applyFont="1" applyFill="1" applyBorder="1" applyAlignment="1">
      <alignment horizontal="center" vertical="center" wrapText="1"/>
    </xf>
    <xf numFmtId="1" fontId="45" fillId="11" borderId="1" xfId="5" applyNumberFormat="1" applyFont="1" applyFill="1" applyBorder="1" applyAlignment="1">
      <alignment horizontal="center" vertical="center" wrapText="1"/>
    </xf>
    <xf numFmtId="1" fontId="45" fillId="3" borderId="1" xfId="5"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1" fontId="34" fillId="14" borderId="1" xfId="5" applyNumberFormat="1" applyFont="1" applyFill="1" applyBorder="1" applyAlignment="1">
      <alignment horizontal="center" vertical="center" wrapText="1"/>
    </xf>
    <xf numFmtId="1" fontId="34" fillId="3" borderId="1" xfId="5" applyNumberFormat="1" applyFont="1" applyFill="1" applyBorder="1" applyAlignment="1">
      <alignment horizontal="center" vertical="center" wrapText="1"/>
    </xf>
    <xf numFmtId="9" fontId="34" fillId="0" borderId="1" xfId="0" applyNumberFormat="1"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49" fillId="0" borderId="1" xfId="0" applyFont="1" applyFill="1" applyBorder="1" applyAlignment="1">
      <alignment horizontal="justify" vertical="center" wrapText="1"/>
    </xf>
    <xf numFmtId="0" fontId="49" fillId="0" borderId="1" xfId="0" applyFont="1" applyFill="1" applyBorder="1" applyAlignment="1">
      <alignment horizontal="center" vertical="center" wrapText="1"/>
    </xf>
    <xf numFmtId="9" fontId="34" fillId="0" borderId="1" xfId="0" applyNumberFormat="1" applyFont="1" applyFill="1" applyBorder="1" applyAlignment="1">
      <alignment horizontal="center" vertical="center" wrapText="1"/>
    </xf>
    <xf numFmtId="0" fontId="52" fillId="0" borderId="1" xfId="0" applyFont="1" applyFill="1" applyBorder="1" applyAlignment="1">
      <alignment horizontal="justify" vertical="center" wrapText="1"/>
    </xf>
    <xf numFmtId="0" fontId="32" fillId="23" borderId="3" xfId="0" applyFont="1" applyFill="1" applyBorder="1" applyAlignment="1">
      <alignment horizontal="center" vertical="center" wrapText="1"/>
    </xf>
    <xf numFmtId="1" fontId="45" fillId="14" borderId="1" xfId="5" applyNumberFormat="1" applyFont="1" applyFill="1" applyBorder="1" applyAlignment="1">
      <alignment horizontal="center" vertical="center" wrapText="1"/>
    </xf>
    <xf numFmtId="0" fontId="22" fillId="19" borderId="1" xfId="0" applyFont="1" applyFill="1" applyBorder="1" applyAlignment="1">
      <alignment horizontal="center" vertical="center"/>
    </xf>
    <xf numFmtId="9" fontId="23"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9" fontId="44" fillId="19" borderId="1" xfId="0" applyNumberFormat="1" applyFont="1" applyFill="1" applyBorder="1" applyAlignment="1">
      <alignment horizontal="center" vertical="center" wrapText="1"/>
    </xf>
    <xf numFmtId="1" fontId="20" fillId="3" borderId="1" xfId="5" applyNumberFormat="1" applyFont="1" applyFill="1" applyBorder="1" applyAlignment="1">
      <alignment horizontal="center" vertical="center" wrapText="1"/>
    </xf>
    <xf numFmtId="0" fontId="44" fillId="19" borderId="1" xfId="0" applyFont="1" applyFill="1" applyBorder="1" applyAlignment="1">
      <alignment horizontal="center" vertical="center"/>
    </xf>
    <xf numFmtId="1" fontId="20" fillId="3" borderId="1" xfId="0" applyNumberFormat="1" applyFont="1" applyFill="1" applyBorder="1" applyAlignment="1">
      <alignment horizontal="center" vertical="center"/>
    </xf>
    <xf numFmtId="9" fontId="44" fillId="19" borderId="1" xfId="0" applyNumberFormat="1" applyFont="1" applyFill="1" applyBorder="1" applyAlignment="1">
      <alignment horizontal="center" vertical="center"/>
    </xf>
    <xf numFmtId="9" fontId="44" fillId="19" borderId="1" xfId="0" applyNumberFormat="1" applyFont="1" applyFill="1" applyBorder="1" applyAlignment="1">
      <alignment horizontal="center"/>
    </xf>
    <xf numFmtId="9" fontId="44" fillId="3" borderId="1" xfId="0" applyNumberFormat="1" applyFont="1" applyFill="1" applyBorder="1" applyAlignment="1">
      <alignment horizontal="center"/>
    </xf>
    <xf numFmtId="0" fontId="18" fillId="3" borderId="1" xfId="0" applyFont="1" applyFill="1" applyBorder="1" applyAlignment="1">
      <alignment horizontal="center" vertical="center" wrapText="1"/>
    </xf>
    <xf numFmtId="9" fontId="18" fillId="3" borderId="1" xfId="0" applyNumberFormat="1" applyFont="1" applyFill="1" applyBorder="1" applyAlignment="1">
      <alignment horizontal="center" vertical="center" wrapText="1"/>
    </xf>
    <xf numFmtId="1" fontId="18" fillId="3" borderId="1" xfId="5" applyNumberFormat="1" applyFont="1" applyFill="1" applyBorder="1" applyAlignment="1">
      <alignment horizontal="center" vertical="center" wrapText="1"/>
    </xf>
    <xf numFmtId="1" fontId="18" fillId="3" borderId="1" xfId="0" applyNumberFormat="1" applyFont="1" applyFill="1" applyBorder="1" applyAlignment="1">
      <alignment horizontal="center" vertical="center" wrapText="1"/>
    </xf>
    <xf numFmtId="49" fontId="18" fillId="3" borderId="1" xfId="0" applyNumberFormat="1" applyFont="1" applyFill="1" applyBorder="1" applyAlignment="1">
      <alignment horizontal="center" vertical="center"/>
    </xf>
    <xf numFmtId="1" fontId="18" fillId="3" borderId="1" xfId="0" applyNumberFormat="1" applyFont="1" applyFill="1" applyBorder="1" applyAlignment="1">
      <alignment horizontal="center" vertical="center"/>
    </xf>
    <xf numFmtId="0" fontId="59" fillId="24" borderId="3" xfId="0" applyFont="1" applyFill="1" applyBorder="1" applyAlignment="1">
      <alignment horizontal="center" vertical="center" wrapText="1"/>
    </xf>
    <xf numFmtId="0" fontId="61" fillId="24" borderId="1" xfId="8" applyFont="1" applyBorder="1" applyAlignment="1">
      <alignment horizontal="center" vertical="center" wrapText="1"/>
    </xf>
    <xf numFmtId="0" fontId="0" fillId="0" borderId="1" xfId="0" applyBorder="1" applyAlignment="1">
      <alignment horizontal="center" vertical="center"/>
    </xf>
    <xf numFmtId="0" fontId="18"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28" fillId="3" borderId="29" xfId="0" applyFont="1" applyFill="1" applyBorder="1" applyAlignment="1">
      <alignment horizontal="center" vertical="center"/>
    </xf>
    <xf numFmtId="0" fontId="28" fillId="3" borderId="30" xfId="0" applyFont="1" applyFill="1" applyBorder="1" applyAlignment="1">
      <alignment horizontal="center" vertical="center"/>
    </xf>
    <xf numFmtId="0" fontId="28" fillId="3" borderId="31" xfId="0" applyFont="1" applyFill="1" applyBorder="1" applyAlignment="1">
      <alignment horizontal="center"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0" fontId="13" fillId="3"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42" fillId="3" borderId="5" xfId="0" applyFont="1" applyFill="1" applyBorder="1" applyAlignment="1">
      <alignment horizontal="center" vertical="center"/>
    </xf>
    <xf numFmtId="0" fontId="42" fillId="3" borderId="0" xfId="0" applyFont="1" applyFill="1" applyBorder="1" applyAlignment="1">
      <alignment horizontal="center" vertical="center"/>
    </xf>
    <xf numFmtId="0" fontId="42" fillId="3" borderId="8" xfId="0" applyFont="1" applyFill="1" applyBorder="1" applyAlignment="1">
      <alignment horizontal="center" vertical="center"/>
    </xf>
    <xf numFmtId="0" fontId="42" fillId="3" borderId="10" xfId="0" applyFont="1" applyFill="1" applyBorder="1" applyAlignment="1">
      <alignment horizontal="center" vertical="center"/>
    </xf>
    <xf numFmtId="0" fontId="41" fillId="3" borderId="21" xfId="0" applyFont="1" applyFill="1" applyBorder="1" applyAlignment="1">
      <alignment horizontal="center"/>
    </xf>
    <xf numFmtId="0" fontId="41" fillId="3" borderId="22" xfId="0" applyFont="1" applyFill="1" applyBorder="1" applyAlignment="1">
      <alignment horizontal="center"/>
    </xf>
    <xf numFmtId="0" fontId="41" fillId="3" borderId="23" xfId="0" applyFont="1" applyFill="1" applyBorder="1" applyAlignment="1">
      <alignment horizontal="center"/>
    </xf>
    <xf numFmtId="0" fontId="54" fillId="4" borderId="18" xfId="0" applyFont="1" applyFill="1" applyBorder="1" applyAlignment="1">
      <alignment horizontal="center" vertical="center" wrapText="1"/>
    </xf>
    <xf numFmtId="0" fontId="54" fillId="4" borderId="19" xfId="0" applyFont="1" applyFill="1" applyBorder="1" applyAlignment="1">
      <alignment horizontal="center" vertical="center" wrapText="1"/>
    </xf>
    <xf numFmtId="0" fontId="54" fillId="4" borderId="20" xfId="0" applyFont="1" applyFill="1" applyBorder="1" applyAlignment="1">
      <alignment horizontal="center" vertical="center" wrapText="1"/>
    </xf>
    <xf numFmtId="0" fontId="37" fillId="17" borderId="24" xfId="0" applyFont="1" applyFill="1" applyBorder="1" applyAlignment="1">
      <alignment horizontal="center" vertical="center"/>
    </xf>
    <xf numFmtId="0" fontId="37" fillId="17" borderId="25" xfId="0" applyFont="1" applyFill="1" applyBorder="1" applyAlignment="1">
      <alignment horizontal="center" vertical="center"/>
    </xf>
    <xf numFmtId="0" fontId="37" fillId="17" borderId="24" xfId="0" applyFont="1" applyFill="1" applyBorder="1" applyAlignment="1">
      <alignment horizontal="center" vertical="center" wrapText="1"/>
    </xf>
    <xf numFmtId="0" fontId="37" fillId="17" borderId="25" xfId="0" applyFont="1" applyFill="1" applyBorder="1" applyAlignment="1">
      <alignment horizontal="center" vertical="center" wrapText="1"/>
    </xf>
    <xf numFmtId="0" fontId="54" fillId="4" borderId="18" xfId="0" applyFont="1" applyFill="1" applyBorder="1" applyAlignment="1">
      <alignment vertical="center" wrapText="1"/>
    </xf>
    <xf numFmtId="0" fontId="54" fillId="4" borderId="19" xfId="0" applyFont="1" applyFill="1" applyBorder="1" applyAlignment="1">
      <alignment vertical="center" wrapText="1"/>
    </xf>
    <xf numFmtId="0" fontId="54" fillId="4" borderId="20" xfId="0" applyFont="1" applyFill="1" applyBorder="1" applyAlignment="1">
      <alignment vertical="center" wrapText="1"/>
    </xf>
    <xf numFmtId="0" fontId="68" fillId="4" borderId="18" xfId="0" applyFont="1" applyFill="1" applyBorder="1" applyAlignment="1">
      <alignment horizontal="center" vertical="center" wrapText="1"/>
    </xf>
    <xf numFmtId="0" fontId="68" fillId="4" borderId="19" xfId="0" applyFont="1" applyFill="1" applyBorder="1" applyAlignment="1">
      <alignment horizontal="center" vertical="center" wrapText="1"/>
    </xf>
    <xf numFmtId="0" fontId="68" fillId="4" borderId="20" xfId="0" applyFont="1" applyFill="1" applyBorder="1" applyAlignment="1">
      <alignment horizontal="center" vertical="center" wrapText="1"/>
    </xf>
  </cellXfs>
  <cellStyles count="11">
    <cellStyle name="Incorrecto" xfId="6" builtinId="27"/>
    <cellStyle name="KPT04" xfId="9" xr:uid="{00000000-0005-0000-0000-000001000000}"/>
    <cellStyle name="KPT04_Main" xfId="8" xr:uid="{00000000-0005-0000-0000-000002000000}"/>
    <cellStyle name="Millares" xfId="7" builtinId="3"/>
    <cellStyle name="Millares 2" xfId="1" xr:uid="{00000000-0005-0000-0000-000004000000}"/>
    <cellStyle name="Millares 3 3" xfId="3" xr:uid="{00000000-0005-0000-0000-000005000000}"/>
    <cellStyle name="Moneda [0] 3" xfId="2" xr:uid="{00000000-0005-0000-0000-000006000000}"/>
    <cellStyle name="Moneda 3" xfId="4" xr:uid="{00000000-0005-0000-0000-000007000000}"/>
    <cellStyle name="Normal" xfId="0" builtinId="0"/>
    <cellStyle name="Normal 2" xfId="10" xr:uid="{00000000-0005-0000-0000-000009000000}"/>
    <cellStyle name="Porcentaje" xfId="5" builtinId="5"/>
  </cellStyles>
  <dxfs count="65">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7"/>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s>
  <tableStyles count="0" defaultTableStyle="TableStyleMedium2" defaultPivotStyle="PivotStyleLight16"/>
  <colors>
    <mruColors>
      <color rgb="FF00FF00"/>
      <color rgb="FFEE9F12"/>
      <color rgb="FFEC752C"/>
      <color rgb="FFD4868C"/>
      <color rgb="FFFF99C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35720</xdr:colOff>
      <xdr:row>5</xdr:row>
      <xdr:rowOff>2309812</xdr:rowOff>
    </xdr:from>
    <xdr:to>
      <xdr:col>38</xdr:col>
      <xdr:colOff>1260311</xdr:colOff>
      <xdr:row>6</xdr:row>
      <xdr:rowOff>12042</xdr:rowOff>
    </xdr:to>
    <xdr:pic>
      <xdr:nvPicPr>
        <xdr:cNvPr id="2"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a:stretch>
          <a:fillRect/>
        </a:stretch>
      </xdr:blipFill>
      <xdr:spPr>
        <a:xfrm>
          <a:off x="14856620" y="9091612"/>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SEMAFORIZACIÓN"/>
      <sheetName val="Hoja3"/>
    </sheetNames>
    <sheetDataSet>
      <sheetData sheetId="0">
        <row r="65">
          <cell r="Z65" t="str">
            <v xml:space="preserve"> MUNICIPIO DE ARMENIA; Normas establecidad en la construccion o mantenimiento  en infraestructura  ya establecidas por el estado</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U170"/>
  <sheetViews>
    <sheetView tabSelected="1" zoomScale="53" zoomScaleNormal="53" workbookViewId="0">
      <pane xSplit="9" ySplit="4" topLeftCell="AS5" activePane="bottomRight" state="frozen"/>
      <selection pane="topRight" activeCell="K1" sqref="K1"/>
      <selection pane="bottomLeft" activeCell="A4" sqref="A4"/>
      <selection pane="bottomRight" activeCell="AS2" sqref="AS2:AY3"/>
    </sheetView>
  </sheetViews>
  <sheetFormatPr baseColWidth="10" defaultColWidth="9.140625" defaultRowHeight="14.25" x14ac:dyDescent="0.25"/>
  <cols>
    <col min="1" max="1" width="10.140625" style="1" customWidth="1"/>
    <col min="2" max="2" width="12.28515625" style="1" customWidth="1"/>
    <col min="3" max="3" width="19.5703125" style="1" customWidth="1"/>
    <col min="4" max="4" width="14.85546875" style="1" customWidth="1"/>
    <col min="5" max="5" width="12" style="1" customWidth="1"/>
    <col min="6" max="6" width="8.140625" style="1" customWidth="1"/>
    <col min="7" max="7" width="15.5703125" style="1" customWidth="1"/>
    <col min="8" max="8" width="25.85546875" style="1" customWidth="1"/>
    <col min="9" max="9" width="19.5703125" style="1" customWidth="1"/>
    <col min="10" max="15" width="19.7109375" style="2" customWidth="1"/>
    <col min="16" max="16" width="38.7109375" style="2" customWidth="1"/>
    <col min="17" max="19" width="19.7109375" style="1" customWidth="1"/>
    <col min="20" max="20" width="38.7109375" style="56" customWidth="1"/>
    <col min="21" max="23" width="19.7109375" style="1" customWidth="1"/>
    <col min="24" max="24" width="38.7109375" style="56" customWidth="1"/>
    <col min="25" max="25" width="18.85546875" style="1" customWidth="1"/>
    <col min="26" max="26" width="20.7109375" style="1" customWidth="1"/>
    <col min="27" max="27" width="19.7109375" style="1" customWidth="1"/>
    <col min="28" max="28" width="47.85546875" style="1" customWidth="1"/>
    <col min="29" max="29" width="20.85546875" style="1" customWidth="1"/>
    <col min="30" max="30" width="27.42578125" style="1" customWidth="1"/>
    <col min="31" max="31" width="21.42578125" style="1" customWidth="1"/>
    <col min="32" max="32" width="28.7109375" style="1" customWidth="1"/>
    <col min="33" max="33" width="13.85546875" style="1" customWidth="1"/>
    <col min="34" max="34" width="13.5703125" style="1" customWidth="1"/>
    <col min="35" max="35" width="16.140625" style="1" customWidth="1"/>
    <col min="36" max="37" width="22" style="1" customWidth="1"/>
    <col min="38" max="38" width="20.140625" style="1" customWidth="1"/>
    <col min="39" max="39" width="30.140625" style="1" customWidth="1"/>
    <col min="40" max="40" width="21.42578125" style="1" hidden="1" customWidth="1"/>
    <col min="41" max="41" width="20.5703125" style="1" customWidth="1"/>
    <col min="42" max="42" width="22.140625" style="1" customWidth="1"/>
    <col min="43" max="43" width="18.28515625" style="1" customWidth="1"/>
    <col min="44" max="44" width="51.85546875" style="1" customWidth="1"/>
    <col min="45" max="45" width="16.140625" style="1" customWidth="1"/>
    <col min="46" max="46" width="15.140625" style="1" customWidth="1"/>
    <col min="47" max="47" width="24.140625" style="1" customWidth="1"/>
    <col min="48" max="48" width="25.140625" style="1" customWidth="1"/>
    <col min="49" max="49" width="28.28515625" style="1" customWidth="1"/>
    <col min="50" max="50" width="16.5703125" style="1" customWidth="1"/>
    <col min="51" max="51" width="32.7109375" style="1" customWidth="1"/>
    <col min="52" max="52" width="36.85546875" style="1" customWidth="1"/>
    <col min="53" max="250" width="9.140625" style="1"/>
    <col min="251" max="251" width="21" style="1" customWidth="1"/>
    <col min="252" max="252" width="37.85546875" style="1" customWidth="1"/>
    <col min="253" max="253" width="33.42578125" style="1" customWidth="1"/>
    <col min="254" max="254" width="22" style="1" customWidth="1"/>
    <col min="255" max="255" width="21" style="1" customWidth="1"/>
    <col min="256" max="256" width="7.42578125" style="1" customWidth="1"/>
    <col min="257" max="257" width="7.5703125" style="1" customWidth="1"/>
    <col min="258" max="258" width="7.140625" style="1" customWidth="1"/>
    <col min="259" max="259" width="17.42578125" style="1" customWidth="1"/>
    <col min="260" max="260" width="22.85546875" style="1" customWidth="1"/>
    <col min="261" max="261" width="18.140625" style="1" customWidth="1"/>
    <col min="262" max="262" width="15.7109375" style="1" customWidth="1"/>
    <col min="263" max="263" width="15.28515625" style="1" customWidth="1"/>
    <col min="264" max="264" width="16.28515625" style="1" customWidth="1"/>
    <col min="265" max="265" width="16.85546875" style="1" customWidth="1"/>
    <col min="266" max="266" width="16.5703125" style="1" customWidth="1"/>
    <col min="267" max="267" width="15.85546875" style="1" customWidth="1"/>
    <col min="268" max="268" width="15.42578125" style="1" customWidth="1"/>
    <col min="269" max="269" width="18.140625" style="1" customWidth="1"/>
    <col min="270" max="270" width="12.85546875" style="1" customWidth="1"/>
    <col min="271" max="271" width="12.7109375" style="1" bestFit="1" customWidth="1"/>
    <col min="272" max="272" width="16.85546875" style="1" customWidth="1"/>
    <col min="273" max="506" width="9.140625" style="1"/>
    <col min="507" max="507" width="21" style="1" customWidth="1"/>
    <col min="508" max="508" width="37.85546875" style="1" customWidth="1"/>
    <col min="509" max="509" width="33.42578125" style="1" customWidth="1"/>
    <col min="510" max="510" width="22" style="1" customWidth="1"/>
    <col min="511" max="511" width="21" style="1" customWidth="1"/>
    <col min="512" max="512" width="7.42578125" style="1" customWidth="1"/>
    <col min="513" max="513" width="7.5703125" style="1" customWidth="1"/>
    <col min="514" max="514" width="7.140625" style="1" customWidth="1"/>
    <col min="515" max="515" width="17.42578125" style="1" customWidth="1"/>
    <col min="516" max="516" width="22.85546875" style="1" customWidth="1"/>
    <col min="517" max="517" width="18.140625" style="1" customWidth="1"/>
    <col min="518" max="518" width="15.7109375" style="1" customWidth="1"/>
    <col min="519" max="519" width="15.28515625" style="1" customWidth="1"/>
    <col min="520" max="520" width="16.28515625" style="1" customWidth="1"/>
    <col min="521" max="521" width="16.85546875" style="1" customWidth="1"/>
    <col min="522" max="522" width="16.5703125" style="1" customWidth="1"/>
    <col min="523" max="523" width="15.85546875" style="1" customWidth="1"/>
    <col min="524" max="524" width="15.42578125" style="1" customWidth="1"/>
    <col min="525" max="525" width="18.140625" style="1" customWidth="1"/>
    <col min="526" max="526" width="12.85546875" style="1" customWidth="1"/>
    <col min="527" max="527" width="12.7109375" style="1" bestFit="1" customWidth="1"/>
    <col min="528" max="528" width="16.85546875" style="1" customWidth="1"/>
    <col min="529" max="762" width="9.140625" style="1"/>
    <col min="763" max="763" width="21" style="1" customWidth="1"/>
    <col min="764" max="764" width="37.85546875" style="1" customWidth="1"/>
    <col min="765" max="765" width="33.42578125" style="1" customWidth="1"/>
    <col min="766" max="766" width="22" style="1" customWidth="1"/>
    <col min="767" max="767" width="21" style="1" customWidth="1"/>
    <col min="768" max="768" width="7.42578125" style="1" customWidth="1"/>
    <col min="769" max="769" width="7.5703125" style="1" customWidth="1"/>
    <col min="770" max="770" width="7.140625" style="1" customWidth="1"/>
    <col min="771" max="771" width="17.42578125" style="1" customWidth="1"/>
    <col min="772" max="772" width="22.85546875" style="1" customWidth="1"/>
    <col min="773" max="773" width="18.140625" style="1" customWidth="1"/>
    <col min="774" max="774" width="15.7109375" style="1" customWidth="1"/>
    <col min="775" max="775" width="15.28515625" style="1" customWidth="1"/>
    <col min="776" max="776" width="16.28515625" style="1" customWidth="1"/>
    <col min="777" max="777" width="16.85546875" style="1" customWidth="1"/>
    <col min="778" max="778" width="16.5703125" style="1" customWidth="1"/>
    <col min="779" max="779" width="15.85546875" style="1" customWidth="1"/>
    <col min="780" max="780" width="15.42578125" style="1" customWidth="1"/>
    <col min="781" max="781" width="18.140625" style="1" customWidth="1"/>
    <col min="782" max="782" width="12.85546875" style="1" customWidth="1"/>
    <col min="783" max="783" width="12.7109375" style="1" bestFit="1" customWidth="1"/>
    <col min="784" max="784" width="16.85546875" style="1" customWidth="1"/>
    <col min="785" max="1018" width="9.140625" style="1"/>
    <col min="1019" max="1019" width="21" style="1" customWidth="1"/>
    <col min="1020" max="1020" width="37.85546875" style="1" customWidth="1"/>
    <col min="1021" max="1021" width="33.42578125" style="1" customWidth="1"/>
    <col min="1022" max="1022" width="22" style="1" customWidth="1"/>
    <col min="1023" max="1023" width="21" style="1" customWidth="1"/>
    <col min="1024" max="1024" width="7.42578125" style="1" customWidth="1"/>
    <col min="1025" max="1025" width="7.5703125" style="1" customWidth="1"/>
    <col min="1026" max="1026" width="7.140625" style="1" customWidth="1"/>
    <col min="1027" max="1027" width="17.42578125" style="1" customWidth="1"/>
    <col min="1028" max="1028" width="22.85546875" style="1" customWidth="1"/>
    <col min="1029" max="1029" width="18.140625" style="1" customWidth="1"/>
    <col min="1030" max="1030" width="15.7109375" style="1" customWidth="1"/>
    <col min="1031" max="1031" width="15.28515625" style="1" customWidth="1"/>
    <col min="1032" max="1032" width="16.28515625" style="1" customWidth="1"/>
    <col min="1033" max="1033" width="16.85546875" style="1" customWidth="1"/>
    <col min="1034" max="1034" width="16.5703125" style="1" customWidth="1"/>
    <col min="1035" max="1035" width="15.85546875" style="1" customWidth="1"/>
    <col min="1036" max="1036" width="15.42578125" style="1" customWidth="1"/>
    <col min="1037" max="1037" width="18.140625" style="1" customWidth="1"/>
    <col min="1038" max="1038" width="12.85546875" style="1" customWidth="1"/>
    <col min="1039" max="1039" width="12.7109375" style="1" bestFit="1" customWidth="1"/>
    <col min="1040" max="1040" width="16.85546875" style="1" customWidth="1"/>
    <col min="1041" max="1274" width="9.140625" style="1"/>
    <col min="1275" max="1275" width="21" style="1" customWidth="1"/>
    <col min="1276" max="1276" width="37.85546875" style="1" customWidth="1"/>
    <col min="1277" max="1277" width="33.42578125" style="1" customWidth="1"/>
    <col min="1278" max="1278" width="22" style="1" customWidth="1"/>
    <col min="1279" max="1279" width="21" style="1" customWidth="1"/>
    <col min="1280" max="1280" width="7.42578125" style="1" customWidth="1"/>
    <col min="1281" max="1281" width="7.5703125" style="1" customWidth="1"/>
    <col min="1282" max="1282" width="7.140625" style="1" customWidth="1"/>
    <col min="1283" max="1283" width="17.42578125" style="1" customWidth="1"/>
    <col min="1284" max="1284" width="22.85546875" style="1" customWidth="1"/>
    <col min="1285" max="1285" width="18.140625" style="1" customWidth="1"/>
    <col min="1286" max="1286" width="15.7109375" style="1" customWidth="1"/>
    <col min="1287" max="1287" width="15.28515625" style="1" customWidth="1"/>
    <col min="1288" max="1288" width="16.28515625" style="1" customWidth="1"/>
    <col min="1289" max="1289" width="16.85546875" style="1" customWidth="1"/>
    <col min="1290" max="1290" width="16.5703125" style="1" customWidth="1"/>
    <col min="1291" max="1291" width="15.85546875" style="1" customWidth="1"/>
    <col min="1292" max="1292" width="15.42578125" style="1" customWidth="1"/>
    <col min="1293" max="1293" width="18.140625" style="1" customWidth="1"/>
    <col min="1294" max="1294" width="12.85546875" style="1" customWidth="1"/>
    <col min="1295" max="1295" width="12.7109375" style="1" bestFit="1" customWidth="1"/>
    <col min="1296" max="1296" width="16.85546875" style="1" customWidth="1"/>
    <col min="1297" max="1530" width="9.140625" style="1"/>
    <col min="1531" max="1531" width="21" style="1" customWidth="1"/>
    <col min="1532" max="1532" width="37.85546875" style="1" customWidth="1"/>
    <col min="1533" max="1533" width="33.42578125" style="1" customWidth="1"/>
    <col min="1534" max="1534" width="22" style="1" customWidth="1"/>
    <col min="1535" max="1535" width="21" style="1" customWidth="1"/>
    <col min="1536" max="1536" width="7.42578125" style="1" customWidth="1"/>
    <col min="1537" max="1537" width="7.5703125" style="1" customWidth="1"/>
    <col min="1538" max="1538" width="7.140625" style="1" customWidth="1"/>
    <col min="1539" max="1539" width="17.42578125" style="1" customWidth="1"/>
    <col min="1540" max="1540" width="22.85546875" style="1" customWidth="1"/>
    <col min="1541" max="1541" width="18.140625" style="1" customWidth="1"/>
    <col min="1542" max="1542" width="15.7109375" style="1" customWidth="1"/>
    <col min="1543" max="1543" width="15.28515625" style="1" customWidth="1"/>
    <col min="1544" max="1544" width="16.28515625" style="1" customWidth="1"/>
    <col min="1545" max="1545" width="16.85546875" style="1" customWidth="1"/>
    <col min="1546" max="1546" width="16.5703125" style="1" customWidth="1"/>
    <col min="1547" max="1547" width="15.85546875" style="1" customWidth="1"/>
    <col min="1548" max="1548" width="15.42578125" style="1" customWidth="1"/>
    <col min="1549" max="1549" width="18.140625" style="1" customWidth="1"/>
    <col min="1550" max="1550" width="12.85546875" style="1" customWidth="1"/>
    <col min="1551" max="1551" width="12.7109375" style="1" bestFit="1" customWidth="1"/>
    <col min="1552" max="1552" width="16.85546875" style="1" customWidth="1"/>
    <col min="1553" max="1786" width="9.140625" style="1"/>
    <col min="1787" max="1787" width="21" style="1" customWidth="1"/>
    <col min="1788" max="1788" width="37.85546875" style="1" customWidth="1"/>
    <col min="1789" max="1789" width="33.42578125" style="1" customWidth="1"/>
    <col min="1790" max="1790" width="22" style="1" customWidth="1"/>
    <col min="1791" max="1791" width="21" style="1" customWidth="1"/>
    <col min="1792" max="1792" width="7.42578125" style="1" customWidth="1"/>
    <col min="1793" max="1793" width="7.5703125" style="1" customWidth="1"/>
    <col min="1794" max="1794" width="7.140625" style="1" customWidth="1"/>
    <col min="1795" max="1795" width="17.42578125" style="1" customWidth="1"/>
    <col min="1796" max="1796" width="22.85546875" style="1" customWidth="1"/>
    <col min="1797" max="1797" width="18.140625" style="1" customWidth="1"/>
    <col min="1798" max="1798" width="15.7109375" style="1" customWidth="1"/>
    <col min="1799" max="1799" width="15.28515625" style="1" customWidth="1"/>
    <col min="1800" max="1800" width="16.28515625" style="1" customWidth="1"/>
    <col min="1801" max="1801" width="16.85546875" style="1" customWidth="1"/>
    <col min="1802" max="1802" width="16.5703125" style="1" customWidth="1"/>
    <col min="1803" max="1803" width="15.85546875" style="1" customWidth="1"/>
    <col min="1804" max="1804" width="15.42578125" style="1" customWidth="1"/>
    <col min="1805" max="1805" width="18.140625" style="1" customWidth="1"/>
    <col min="1806" max="1806" width="12.85546875" style="1" customWidth="1"/>
    <col min="1807" max="1807" width="12.7109375" style="1" bestFit="1" customWidth="1"/>
    <col min="1808" max="1808" width="16.85546875" style="1" customWidth="1"/>
    <col min="1809" max="2042" width="9.140625" style="1"/>
    <col min="2043" max="2043" width="21" style="1" customWidth="1"/>
    <col min="2044" max="2044" width="37.85546875" style="1" customWidth="1"/>
    <col min="2045" max="2045" width="33.42578125" style="1" customWidth="1"/>
    <col min="2046" max="2046" width="22" style="1" customWidth="1"/>
    <col min="2047" max="2047" width="21" style="1" customWidth="1"/>
    <col min="2048" max="2048" width="7.42578125" style="1" customWidth="1"/>
    <col min="2049" max="2049" width="7.5703125" style="1" customWidth="1"/>
    <col min="2050" max="2050" width="7.140625" style="1" customWidth="1"/>
    <col min="2051" max="2051" width="17.42578125" style="1" customWidth="1"/>
    <col min="2052" max="2052" width="22.85546875" style="1" customWidth="1"/>
    <col min="2053" max="2053" width="18.140625" style="1" customWidth="1"/>
    <col min="2054" max="2054" width="15.7109375" style="1" customWidth="1"/>
    <col min="2055" max="2055" width="15.28515625" style="1" customWidth="1"/>
    <col min="2056" max="2056" width="16.28515625" style="1" customWidth="1"/>
    <col min="2057" max="2057" width="16.85546875" style="1" customWidth="1"/>
    <col min="2058" max="2058" width="16.5703125" style="1" customWidth="1"/>
    <col min="2059" max="2059" width="15.85546875" style="1" customWidth="1"/>
    <col min="2060" max="2060" width="15.42578125" style="1" customWidth="1"/>
    <col min="2061" max="2061" width="18.140625" style="1" customWidth="1"/>
    <col min="2062" max="2062" width="12.85546875" style="1" customWidth="1"/>
    <col min="2063" max="2063" width="12.7109375" style="1" bestFit="1" customWidth="1"/>
    <col min="2064" max="2064" width="16.85546875" style="1" customWidth="1"/>
    <col min="2065" max="2298" width="9.140625" style="1"/>
    <col min="2299" max="2299" width="21" style="1" customWidth="1"/>
    <col min="2300" max="2300" width="37.85546875" style="1" customWidth="1"/>
    <col min="2301" max="2301" width="33.42578125" style="1" customWidth="1"/>
    <col min="2302" max="2302" width="22" style="1" customWidth="1"/>
    <col min="2303" max="2303" width="21" style="1" customWidth="1"/>
    <col min="2304" max="2304" width="7.42578125" style="1" customWidth="1"/>
    <col min="2305" max="2305" width="7.5703125" style="1" customWidth="1"/>
    <col min="2306" max="2306" width="7.140625" style="1" customWidth="1"/>
    <col min="2307" max="2307" width="17.42578125" style="1" customWidth="1"/>
    <col min="2308" max="2308" width="22.85546875" style="1" customWidth="1"/>
    <col min="2309" max="2309" width="18.140625" style="1" customWidth="1"/>
    <col min="2310" max="2310" width="15.7109375" style="1" customWidth="1"/>
    <col min="2311" max="2311" width="15.28515625" style="1" customWidth="1"/>
    <col min="2312" max="2312" width="16.28515625" style="1" customWidth="1"/>
    <col min="2313" max="2313" width="16.85546875" style="1" customWidth="1"/>
    <col min="2314" max="2314" width="16.5703125" style="1" customWidth="1"/>
    <col min="2315" max="2315" width="15.85546875" style="1" customWidth="1"/>
    <col min="2316" max="2316" width="15.42578125" style="1" customWidth="1"/>
    <col min="2317" max="2317" width="18.140625" style="1" customWidth="1"/>
    <col min="2318" max="2318" width="12.85546875" style="1" customWidth="1"/>
    <col min="2319" max="2319" width="12.7109375" style="1" bestFit="1" customWidth="1"/>
    <col min="2320" max="2320" width="16.85546875" style="1" customWidth="1"/>
    <col min="2321" max="2554" width="9.140625" style="1"/>
    <col min="2555" max="2555" width="21" style="1" customWidth="1"/>
    <col min="2556" max="2556" width="37.85546875" style="1" customWidth="1"/>
    <col min="2557" max="2557" width="33.42578125" style="1" customWidth="1"/>
    <col min="2558" max="2558" width="22" style="1" customWidth="1"/>
    <col min="2559" max="2559" width="21" style="1" customWidth="1"/>
    <col min="2560" max="2560" width="7.42578125" style="1" customWidth="1"/>
    <col min="2561" max="2561" width="7.5703125" style="1" customWidth="1"/>
    <col min="2562" max="2562" width="7.140625" style="1" customWidth="1"/>
    <col min="2563" max="2563" width="17.42578125" style="1" customWidth="1"/>
    <col min="2564" max="2564" width="22.85546875" style="1" customWidth="1"/>
    <col min="2565" max="2565" width="18.140625" style="1" customWidth="1"/>
    <col min="2566" max="2566" width="15.7109375" style="1" customWidth="1"/>
    <col min="2567" max="2567" width="15.28515625" style="1" customWidth="1"/>
    <col min="2568" max="2568" width="16.28515625" style="1" customWidth="1"/>
    <col min="2569" max="2569" width="16.85546875" style="1" customWidth="1"/>
    <col min="2570" max="2570" width="16.5703125" style="1" customWidth="1"/>
    <col min="2571" max="2571" width="15.85546875" style="1" customWidth="1"/>
    <col min="2572" max="2572" width="15.42578125" style="1" customWidth="1"/>
    <col min="2573" max="2573" width="18.140625" style="1" customWidth="1"/>
    <col min="2574" max="2574" width="12.85546875" style="1" customWidth="1"/>
    <col min="2575" max="2575" width="12.7109375" style="1" bestFit="1" customWidth="1"/>
    <col min="2576" max="2576" width="16.85546875" style="1" customWidth="1"/>
    <col min="2577" max="2810" width="9.140625" style="1"/>
    <col min="2811" max="2811" width="21" style="1" customWidth="1"/>
    <col min="2812" max="2812" width="37.85546875" style="1" customWidth="1"/>
    <col min="2813" max="2813" width="33.42578125" style="1" customWidth="1"/>
    <col min="2814" max="2814" width="22" style="1" customWidth="1"/>
    <col min="2815" max="2815" width="21" style="1" customWidth="1"/>
    <col min="2816" max="2816" width="7.42578125" style="1" customWidth="1"/>
    <col min="2817" max="2817" width="7.5703125" style="1" customWidth="1"/>
    <col min="2818" max="2818" width="7.140625" style="1" customWidth="1"/>
    <col min="2819" max="2819" width="17.42578125" style="1" customWidth="1"/>
    <col min="2820" max="2820" width="22.85546875" style="1" customWidth="1"/>
    <col min="2821" max="2821" width="18.140625" style="1" customWidth="1"/>
    <col min="2822" max="2822" width="15.7109375" style="1" customWidth="1"/>
    <col min="2823" max="2823" width="15.28515625" style="1" customWidth="1"/>
    <col min="2824" max="2824" width="16.28515625" style="1" customWidth="1"/>
    <col min="2825" max="2825" width="16.85546875" style="1" customWidth="1"/>
    <col min="2826" max="2826" width="16.5703125" style="1" customWidth="1"/>
    <col min="2827" max="2827" width="15.85546875" style="1" customWidth="1"/>
    <col min="2828" max="2828" width="15.42578125" style="1" customWidth="1"/>
    <col min="2829" max="2829" width="18.140625" style="1" customWidth="1"/>
    <col min="2830" max="2830" width="12.85546875" style="1" customWidth="1"/>
    <col min="2831" max="2831" width="12.7109375" style="1" bestFit="1" customWidth="1"/>
    <col min="2832" max="2832" width="16.85546875" style="1" customWidth="1"/>
    <col min="2833" max="3066" width="9.140625" style="1"/>
    <col min="3067" max="3067" width="21" style="1" customWidth="1"/>
    <col min="3068" max="3068" width="37.85546875" style="1" customWidth="1"/>
    <col min="3069" max="3069" width="33.42578125" style="1" customWidth="1"/>
    <col min="3070" max="3070" width="22" style="1" customWidth="1"/>
    <col min="3071" max="3071" width="21" style="1" customWidth="1"/>
    <col min="3072" max="3072" width="7.42578125" style="1" customWidth="1"/>
    <col min="3073" max="3073" width="7.5703125" style="1" customWidth="1"/>
    <col min="3074" max="3074" width="7.140625" style="1" customWidth="1"/>
    <col min="3075" max="3075" width="17.42578125" style="1" customWidth="1"/>
    <col min="3076" max="3076" width="22.85546875" style="1" customWidth="1"/>
    <col min="3077" max="3077" width="18.140625" style="1" customWidth="1"/>
    <col min="3078" max="3078" width="15.7109375" style="1" customWidth="1"/>
    <col min="3079" max="3079" width="15.28515625" style="1" customWidth="1"/>
    <col min="3080" max="3080" width="16.28515625" style="1" customWidth="1"/>
    <col min="3081" max="3081" width="16.85546875" style="1" customWidth="1"/>
    <col min="3082" max="3082" width="16.5703125" style="1" customWidth="1"/>
    <col min="3083" max="3083" width="15.85546875" style="1" customWidth="1"/>
    <col min="3084" max="3084" width="15.42578125" style="1" customWidth="1"/>
    <col min="3085" max="3085" width="18.140625" style="1" customWidth="1"/>
    <col min="3086" max="3086" width="12.85546875" style="1" customWidth="1"/>
    <col min="3087" max="3087" width="12.7109375" style="1" bestFit="1" customWidth="1"/>
    <col min="3088" max="3088" width="16.85546875" style="1" customWidth="1"/>
    <col min="3089" max="3322" width="9.140625" style="1"/>
    <col min="3323" max="3323" width="21" style="1" customWidth="1"/>
    <col min="3324" max="3324" width="37.85546875" style="1" customWidth="1"/>
    <col min="3325" max="3325" width="33.42578125" style="1" customWidth="1"/>
    <col min="3326" max="3326" width="22" style="1" customWidth="1"/>
    <col min="3327" max="3327" width="21" style="1" customWidth="1"/>
    <col min="3328" max="3328" width="7.42578125" style="1" customWidth="1"/>
    <col min="3329" max="3329" width="7.5703125" style="1" customWidth="1"/>
    <col min="3330" max="3330" width="7.140625" style="1" customWidth="1"/>
    <col min="3331" max="3331" width="17.42578125" style="1" customWidth="1"/>
    <col min="3332" max="3332" width="22.85546875" style="1" customWidth="1"/>
    <col min="3333" max="3333" width="18.140625" style="1" customWidth="1"/>
    <col min="3334" max="3334" width="15.7109375" style="1" customWidth="1"/>
    <col min="3335" max="3335" width="15.28515625" style="1" customWidth="1"/>
    <col min="3336" max="3336" width="16.28515625" style="1" customWidth="1"/>
    <col min="3337" max="3337" width="16.85546875" style="1" customWidth="1"/>
    <col min="3338" max="3338" width="16.5703125" style="1" customWidth="1"/>
    <col min="3339" max="3339" width="15.85546875" style="1" customWidth="1"/>
    <col min="3340" max="3340" width="15.42578125" style="1" customWidth="1"/>
    <col min="3341" max="3341" width="18.140625" style="1" customWidth="1"/>
    <col min="3342" max="3342" width="12.85546875" style="1" customWidth="1"/>
    <col min="3343" max="3343" width="12.7109375" style="1" bestFit="1" customWidth="1"/>
    <col min="3344" max="3344" width="16.85546875" style="1" customWidth="1"/>
    <col min="3345" max="3578" width="9.140625" style="1"/>
    <col min="3579" max="3579" width="21" style="1" customWidth="1"/>
    <col min="3580" max="3580" width="37.85546875" style="1" customWidth="1"/>
    <col min="3581" max="3581" width="33.42578125" style="1" customWidth="1"/>
    <col min="3582" max="3582" width="22" style="1" customWidth="1"/>
    <col min="3583" max="3583" width="21" style="1" customWidth="1"/>
    <col min="3584" max="3584" width="7.42578125" style="1" customWidth="1"/>
    <col min="3585" max="3585" width="7.5703125" style="1" customWidth="1"/>
    <col min="3586" max="3586" width="7.140625" style="1" customWidth="1"/>
    <col min="3587" max="3587" width="17.42578125" style="1" customWidth="1"/>
    <col min="3588" max="3588" width="22.85546875" style="1" customWidth="1"/>
    <col min="3589" max="3589" width="18.140625" style="1" customWidth="1"/>
    <col min="3590" max="3590" width="15.7109375" style="1" customWidth="1"/>
    <col min="3591" max="3591" width="15.28515625" style="1" customWidth="1"/>
    <col min="3592" max="3592" width="16.28515625" style="1" customWidth="1"/>
    <col min="3593" max="3593" width="16.85546875" style="1" customWidth="1"/>
    <col min="3594" max="3594" width="16.5703125" style="1" customWidth="1"/>
    <col min="3595" max="3595" width="15.85546875" style="1" customWidth="1"/>
    <col min="3596" max="3596" width="15.42578125" style="1" customWidth="1"/>
    <col min="3597" max="3597" width="18.140625" style="1" customWidth="1"/>
    <col min="3598" max="3598" width="12.85546875" style="1" customWidth="1"/>
    <col min="3599" max="3599" width="12.7109375" style="1" bestFit="1" customWidth="1"/>
    <col min="3600" max="3600" width="16.85546875" style="1" customWidth="1"/>
    <col min="3601" max="3834" width="9.140625" style="1"/>
    <col min="3835" max="3835" width="21" style="1" customWidth="1"/>
    <col min="3836" max="3836" width="37.85546875" style="1" customWidth="1"/>
    <col min="3837" max="3837" width="33.42578125" style="1" customWidth="1"/>
    <col min="3838" max="3838" width="22" style="1" customWidth="1"/>
    <col min="3839" max="3839" width="21" style="1" customWidth="1"/>
    <col min="3840" max="3840" width="7.42578125" style="1" customWidth="1"/>
    <col min="3841" max="3841" width="7.5703125" style="1" customWidth="1"/>
    <col min="3842" max="3842" width="7.140625" style="1" customWidth="1"/>
    <col min="3843" max="3843" width="17.42578125" style="1" customWidth="1"/>
    <col min="3844" max="3844" width="22.85546875" style="1" customWidth="1"/>
    <col min="3845" max="3845" width="18.140625" style="1" customWidth="1"/>
    <col min="3846" max="3846" width="15.7109375" style="1" customWidth="1"/>
    <col min="3847" max="3847" width="15.28515625" style="1" customWidth="1"/>
    <col min="3848" max="3848" width="16.28515625" style="1" customWidth="1"/>
    <col min="3849" max="3849" width="16.85546875" style="1" customWidth="1"/>
    <col min="3850" max="3850" width="16.5703125" style="1" customWidth="1"/>
    <col min="3851" max="3851" width="15.85546875" style="1" customWidth="1"/>
    <col min="3852" max="3852" width="15.42578125" style="1" customWidth="1"/>
    <col min="3853" max="3853" width="18.140625" style="1" customWidth="1"/>
    <col min="3854" max="3854" width="12.85546875" style="1" customWidth="1"/>
    <col min="3855" max="3855" width="12.7109375" style="1" bestFit="1" customWidth="1"/>
    <col min="3856" max="3856" width="16.85546875" style="1" customWidth="1"/>
    <col min="3857" max="4090" width="9.140625" style="1"/>
    <col min="4091" max="4091" width="21" style="1" customWidth="1"/>
    <col min="4092" max="4092" width="37.85546875" style="1" customWidth="1"/>
    <col min="4093" max="4093" width="33.42578125" style="1" customWidth="1"/>
    <col min="4094" max="4094" width="22" style="1" customWidth="1"/>
    <col min="4095" max="4095" width="21" style="1" customWidth="1"/>
    <col min="4096" max="4096" width="7.42578125" style="1" customWidth="1"/>
    <col min="4097" max="4097" width="7.5703125" style="1" customWidth="1"/>
    <col min="4098" max="4098" width="7.140625" style="1" customWidth="1"/>
    <col min="4099" max="4099" width="17.42578125" style="1" customWidth="1"/>
    <col min="4100" max="4100" width="22.85546875" style="1" customWidth="1"/>
    <col min="4101" max="4101" width="18.140625" style="1" customWidth="1"/>
    <col min="4102" max="4102" width="15.7109375" style="1" customWidth="1"/>
    <col min="4103" max="4103" width="15.28515625" style="1" customWidth="1"/>
    <col min="4104" max="4104" width="16.28515625" style="1" customWidth="1"/>
    <col min="4105" max="4105" width="16.85546875" style="1" customWidth="1"/>
    <col min="4106" max="4106" width="16.5703125" style="1" customWidth="1"/>
    <col min="4107" max="4107" width="15.85546875" style="1" customWidth="1"/>
    <col min="4108" max="4108" width="15.42578125" style="1" customWidth="1"/>
    <col min="4109" max="4109" width="18.140625" style="1" customWidth="1"/>
    <col min="4110" max="4110" width="12.85546875" style="1" customWidth="1"/>
    <col min="4111" max="4111" width="12.7109375" style="1" bestFit="1" customWidth="1"/>
    <col min="4112" max="4112" width="16.85546875" style="1" customWidth="1"/>
    <col min="4113" max="4346" width="9.140625" style="1"/>
    <col min="4347" max="4347" width="21" style="1" customWidth="1"/>
    <col min="4348" max="4348" width="37.85546875" style="1" customWidth="1"/>
    <col min="4349" max="4349" width="33.42578125" style="1" customWidth="1"/>
    <col min="4350" max="4350" width="22" style="1" customWidth="1"/>
    <col min="4351" max="4351" width="21" style="1" customWidth="1"/>
    <col min="4352" max="4352" width="7.42578125" style="1" customWidth="1"/>
    <col min="4353" max="4353" width="7.5703125" style="1" customWidth="1"/>
    <col min="4354" max="4354" width="7.140625" style="1" customWidth="1"/>
    <col min="4355" max="4355" width="17.42578125" style="1" customWidth="1"/>
    <col min="4356" max="4356" width="22.85546875" style="1" customWidth="1"/>
    <col min="4357" max="4357" width="18.140625" style="1" customWidth="1"/>
    <col min="4358" max="4358" width="15.7109375" style="1" customWidth="1"/>
    <col min="4359" max="4359" width="15.28515625" style="1" customWidth="1"/>
    <col min="4360" max="4360" width="16.28515625" style="1" customWidth="1"/>
    <col min="4361" max="4361" width="16.85546875" style="1" customWidth="1"/>
    <col min="4362" max="4362" width="16.5703125" style="1" customWidth="1"/>
    <col min="4363" max="4363" width="15.85546875" style="1" customWidth="1"/>
    <col min="4364" max="4364" width="15.42578125" style="1" customWidth="1"/>
    <col min="4365" max="4365" width="18.140625" style="1" customWidth="1"/>
    <col min="4366" max="4366" width="12.85546875" style="1" customWidth="1"/>
    <col min="4367" max="4367" width="12.7109375" style="1" bestFit="1" customWidth="1"/>
    <col min="4368" max="4368" width="16.85546875" style="1" customWidth="1"/>
    <col min="4369" max="4602" width="9.140625" style="1"/>
    <col min="4603" max="4603" width="21" style="1" customWidth="1"/>
    <col min="4604" max="4604" width="37.85546875" style="1" customWidth="1"/>
    <col min="4605" max="4605" width="33.42578125" style="1" customWidth="1"/>
    <col min="4606" max="4606" width="22" style="1" customWidth="1"/>
    <col min="4607" max="4607" width="21" style="1" customWidth="1"/>
    <col min="4608" max="4608" width="7.42578125" style="1" customWidth="1"/>
    <col min="4609" max="4609" width="7.5703125" style="1" customWidth="1"/>
    <col min="4610" max="4610" width="7.140625" style="1" customWidth="1"/>
    <col min="4611" max="4611" width="17.42578125" style="1" customWidth="1"/>
    <col min="4612" max="4612" width="22.85546875" style="1" customWidth="1"/>
    <col min="4613" max="4613" width="18.140625" style="1" customWidth="1"/>
    <col min="4614" max="4614" width="15.7109375" style="1" customWidth="1"/>
    <col min="4615" max="4615" width="15.28515625" style="1" customWidth="1"/>
    <col min="4616" max="4616" width="16.28515625" style="1" customWidth="1"/>
    <col min="4617" max="4617" width="16.85546875" style="1" customWidth="1"/>
    <col min="4618" max="4618" width="16.5703125" style="1" customWidth="1"/>
    <col min="4619" max="4619" width="15.85546875" style="1" customWidth="1"/>
    <col min="4620" max="4620" width="15.42578125" style="1" customWidth="1"/>
    <col min="4621" max="4621" width="18.140625" style="1" customWidth="1"/>
    <col min="4622" max="4622" width="12.85546875" style="1" customWidth="1"/>
    <col min="4623" max="4623" width="12.7109375" style="1" bestFit="1" customWidth="1"/>
    <col min="4624" max="4624" width="16.85546875" style="1" customWidth="1"/>
    <col min="4625" max="4858" width="9.140625" style="1"/>
    <col min="4859" max="4859" width="21" style="1" customWidth="1"/>
    <col min="4860" max="4860" width="37.85546875" style="1" customWidth="1"/>
    <col min="4861" max="4861" width="33.42578125" style="1" customWidth="1"/>
    <col min="4862" max="4862" width="22" style="1" customWidth="1"/>
    <col min="4863" max="4863" width="21" style="1" customWidth="1"/>
    <col min="4864" max="4864" width="7.42578125" style="1" customWidth="1"/>
    <col min="4865" max="4865" width="7.5703125" style="1" customWidth="1"/>
    <col min="4866" max="4866" width="7.140625" style="1" customWidth="1"/>
    <col min="4867" max="4867" width="17.42578125" style="1" customWidth="1"/>
    <col min="4868" max="4868" width="22.85546875" style="1" customWidth="1"/>
    <col min="4869" max="4869" width="18.140625" style="1" customWidth="1"/>
    <col min="4870" max="4870" width="15.7109375" style="1" customWidth="1"/>
    <col min="4871" max="4871" width="15.28515625" style="1" customWidth="1"/>
    <col min="4872" max="4872" width="16.28515625" style="1" customWidth="1"/>
    <col min="4873" max="4873" width="16.85546875" style="1" customWidth="1"/>
    <col min="4874" max="4874" width="16.5703125" style="1" customWidth="1"/>
    <col min="4875" max="4875" width="15.85546875" style="1" customWidth="1"/>
    <col min="4876" max="4876" width="15.42578125" style="1" customWidth="1"/>
    <col min="4877" max="4877" width="18.140625" style="1" customWidth="1"/>
    <col min="4878" max="4878" width="12.85546875" style="1" customWidth="1"/>
    <col min="4879" max="4879" width="12.7109375" style="1" bestFit="1" customWidth="1"/>
    <col min="4880" max="4880" width="16.85546875" style="1" customWidth="1"/>
    <col min="4881" max="5114" width="9.140625" style="1"/>
    <col min="5115" max="5115" width="21" style="1" customWidth="1"/>
    <col min="5116" max="5116" width="37.85546875" style="1" customWidth="1"/>
    <col min="5117" max="5117" width="33.42578125" style="1" customWidth="1"/>
    <col min="5118" max="5118" width="22" style="1" customWidth="1"/>
    <col min="5119" max="5119" width="21" style="1" customWidth="1"/>
    <col min="5120" max="5120" width="7.42578125" style="1" customWidth="1"/>
    <col min="5121" max="5121" width="7.5703125" style="1" customWidth="1"/>
    <col min="5122" max="5122" width="7.140625" style="1" customWidth="1"/>
    <col min="5123" max="5123" width="17.42578125" style="1" customWidth="1"/>
    <col min="5124" max="5124" width="22.85546875" style="1" customWidth="1"/>
    <col min="5125" max="5125" width="18.140625" style="1" customWidth="1"/>
    <col min="5126" max="5126" width="15.7109375" style="1" customWidth="1"/>
    <col min="5127" max="5127" width="15.28515625" style="1" customWidth="1"/>
    <col min="5128" max="5128" width="16.28515625" style="1" customWidth="1"/>
    <col min="5129" max="5129" width="16.85546875" style="1" customWidth="1"/>
    <col min="5130" max="5130" width="16.5703125" style="1" customWidth="1"/>
    <col min="5131" max="5131" width="15.85546875" style="1" customWidth="1"/>
    <col min="5132" max="5132" width="15.42578125" style="1" customWidth="1"/>
    <col min="5133" max="5133" width="18.140625" style="1" customWidth="1"/>
    <col min="5134" max="5134" width="12.85546875" style="1" customWidth="1"/>
    <col min="5135" max="5135" width="12.7109375" style="1" bestFit="1" customWidth="1"/>
    <col min="5136" max="5136" width="16.85546875" style="1" customWidth="1"/>
    <col min="5137" max="5370" width="9.140625" style="1"/>
    <col min="5371" max="5371" width="21" style="1" customWidth="1"/>
    <col min="5372" max="5372" width="37.85546875" style="1" customWidth="1"/>
    <col min="5373" max="5373" width="33.42578125" style="1" customWidth="1"/>
    <col min="5374" max="5374" width="22" style="1" customWidth="1"/>
    <col min="5375" max="5375" width="21" style="1" customWidth="1"/>
    <col min="5376" max="5376" width="7.42578125" style="1" customWidth="1"/>
    <col min="5377" max="5377" width="7.5703125" style="1" customWidth="1"/>
    <col min="5378" max="5378" width="7.140625" style="1" customWidth="1"/>
    <col min="5379" max="5379" width="17.42578125" style="1" customWidth="1"/>
    <col min="5380" max="5380" width="22.85546875" style="1" customWidth="1"/>
    <col min="5381" max="5381" width="18.140625" style="1" customWidth="1"/>
    <col min="5382" max="5382" width="15.7109375" style="1" customWidth="1"/>
    <col min="5383" max="5383" width="15.28515625" style="1" customWidth="1"/>
    <col min="5384" max="5384" width="16.28515625" style="1" customWidth="1"/>
    <col min="5385" max="5385" width="16.85546875" style="1" customWidth="1"/>
    <col min="5386" max="5386" width="16.5703125" style="1" customWidth="1"/>
    <col min="5387" max="5387" width="15.85546875" style="1" customWidth="1"/>
    <col min="5388" max="5388" width="15.42578125" style="1" customWidth="1"/>
    <col min="5389" max="5389" width="18.140625" style="1" customWidth="1"/>
    <col min="5390" max="5390" width="12.85546875" style="1" customWidth="1"/>
    <col min="5391" max="5391" width="12.7109375" style="1" bestFit="1" customWidth="1"/>
    <col min="5392" max="5392" width="16.85546875" style="1" customWidth="1"/>
    <col min="5393" max="5626" width="9.140625" style="1"/>
    <col min="5627" max="5627" width="21" style="1" customWidth="1"/>
    <col min="5628" max="5628" width="37.85546875" style="1" customWidth="1"/>
    <col min="5629" max="5629" width="33.42578125" style="1" customWidth="1"/>
    <col min="5630" max="5630" width="22" style="1" customWidth="1"/>
    <col min="5631" max="5631" width="21" style="1" customWidth="1"/>
    <col min="5632" max="5632" width="7.42578125" style="1" customWidth="1"/>
    <col min="5633" max="5633" width="7.5703125" style="1" customWidth="1"/>
    <col min="5634" max="5634" width="7.140625" style="1" customWidth="1"/>
    <col min="5635" max="5635" width="17.42578125" style="1" customWidth="1"/>
    <col min="5636" max="5636" width="22.85546875" style="1" customWidth="1"/>
    <col min="5637" max="5637" width="18.140625" style="1" customWidth="1"/>
    <col min="5638" max="5638" width="15.7109375" style="1" customWidth="1"/>
    <col min="5639" max="5639" width="15.28515625" style="1" customWidth="1"/>
    <col min="5640" max="5640" width="16.28515625" style="1" customWidth="1"/>
    <col min="5641" max="5641" width="16.85546875" style="1" customWidth="1"/>
    <col min="5642" max="5642" width="16.5703125" style="1" customWidth="1"/>
    <col min="5643" max="5643" width="15.85546875" style="1" customWidth="1"/>
    <col min="5644" max="5644" width="15.42578125" style="1" customWidth="1"/>
    <col min="5645" max="5645" width="18.140625" style="1" customWidth="1"/>
    <col min="5646" max="5646" width="12.85546875" style="1" customWidth="1"/>
    <col min="5647" max="5647" width="12.7109375" style="1" bestFit="1" customWidth="1"/>
    <col min="5648" max="5648" width="16.85546875" style="1" customWidth="1"/>
    <col min="5649" max="5882" width="9.140625" style="1"/>
    <col min="5883" max="5883" width="21" style="1" customWidth="1"/>
    <col min="5884" max="5884" width="37.85546875" style="1" customWidth="1"/>
    <col min="5885" max="5885" width="33.42578125" style="1" customWidth="1"/>
    <col min="5886" max="5886" width="22" style="1" customWidth="1"/>
    <col min="5887" max="5887" width="21" style="1" customWidth="1"/>
    <col min="5888" max="5888" width="7.42578125" style="1" customWidth="1"/>
    <col min="5889" max="5889" width="7.5703125" style="1" customWidth="1"/>
    <col min="5890" max="5890" width="7.140625" style="1" customWidth="1"/>
    <col min="5891" max="5891" width="17.42578125" style="1" customWidth="1"/>
    <col min="5892" max="5892" width="22.85546875" style="1" customWidth="1"/>
    <col min="5893" max="5893" width="18.140625" style="1" customWidth="1"/>
    <col min="5894" max="5894" width="15.7109375" style="1" customWidth="1"/>
    <col min="5895" max="5895" width="15.28515625" style="1" customWidth="1"/>
    <col min="5896" max="5896" width="16.28515625" style="1" customWidth="1"/>
    <col min="5897" max="5897" width="16.85546875" style="1" customWidth="1"/>
    <col min="5898" max="5898" width="16.5703125" style="1" customWidth="1"/>
    <col min="5899" max="5899" width="15.85546875" style="1" customWidth="1"/>
    <col min="5900" max="5900" width="15.42578125" style="1" customWidth="1"/>
    <col min="5901" max="5901" width="18.140625" style="1" customWidth="1"/>
    <col min="5902" max="5902" width="12.85546875" style="1" customWidth="1"/>
    <col min="5903" max="5903" width="12.7109375" style="1" bestFit="1" customWidth="1"/>
    <col min="5904" max="5904" width="16.85546875" style="1" customWidth="1"/>
    <col min="5905" max="6138" width="9.140625" style="1"/>
    <col min="6139" max="6139" width="21" style="1" customWidth="1"/>
    <col min="6140" max="6140" width="37.85546875" style="1" customWidth="1"/>
    <col min="6141" max="6141" width="33.42578125" style="1" customWidth="1"/>
    <col min="6142" max="6142" width="22" style="1" customWidth="1"/>
    <col min="6143" max="6143" width="21" style="1" customWidth="1"/>
    <col min="6144" max="6144" width="7.42578125" style="1" customWidth="1"/>
    <col min="6145" max="6145" width="7.5703125" style="1" customWidth="1"/>
    <col min="6146" max="6146" width="7.140625" style="1" customWidth="1"/>
    <col min="6147" max="6147" width="17.42578125" style="1" customWidth="1"/>
    <col min="6148" max="6148" width="22.85546875" style="1" customWidth="1"/>
    <col min="6149" max="6149" width="18.140625" style="1" customWidth="1"/>
    <col min="6150" max="6150" width="15.7109375" style="1" customWidth="1"/>
    <col min="6151" max="6151" width="15.28515625" style="1" customWidth="1"/>
    <col min="6152" max="6152" width="16.28515625" style="1" customWidth="1"/>
    <col min="6153" max="6153" width="16.85546875" style="1" customWidth="1"/>
    <col min="6154" max="6154" width="16.5703125" style="1" customWidth="1"/>
    <col min="6155" max="6155" width="15.85546875" style="1" customWidth="1"/>
    <col min="6156" max="6156" width="15.42578125" style="1" customWidth="1"/>
    <col min="6157" max="6157" width="18.140625" style="1" customWidth="1"/>
    <col min="6158" max="6158" width="12.85546875" style="1" customWidth="1"/>
    <col min="6159" max="6159" width="12.7109375" style="1" bestFit="1" customWidth="1"/>
    <col min="6160" max="6160" width="16.85546875" style="1" customWidth="1"/>
    <col min="6161" max="6394" width="9.140625" style="1"/>
    <col min="6395" max="6395" width="21" style="1" customWidth="1"/>
    <col min="6396" max="6396" width="37.85546875" style="1" customWidth="1"/>
    <col min="6397" max="6397" width="33.42578125" style="1" customWidth="1"/>
    <col min="6398" max="6398" width="22" style="1" customWidth="1"/>
    <col min="6399" max="6399" width="21" style="1" customWidth="1"/>
    <col min="6400" max="6400" width="7.42578125" style="1" customWidth="1"/>
    <col min="6401" max="6401" width="7.5703125" style="1" customWidth="1"/>
    <col min="6402" max="6402" width="7.140625" style="1" customWidth="1"/>
    <col min="6403" max="6403" width="17.42578125" style="1" customWidth="1"/>
    <col min="6404" max="6404" width="22.85546875" style="1" customWidth="1"/>
    <col min="6405" max="6405" width="18.140625" style="1" customWidth="1"/>
    <col min="6406" max="6406" width="15.7109375" style="1" customWidth="1"/>
    <col min="6407" max="6407" width="15.28515625" style="1" customWidth="1"/>
    <col min="6408" max="6408" width="16.28515625" style="1" customWidth="1"/>
    <col min="6409" max="6409" width="16.85546875" style="1" customWidth="1"/>
    <col min="6410" max="6410" width="16.5703125" style="1" customWidth="1"/>
    <col min="6411" max="6411" width="15.85546875" style="1" customWidth="1"/>
    <col min="6412" max="6412" width="15.42578125" style="1" customWidth="1"/>
    <col min="6413" max="6413" width="18.140625" style="1" customWidth="1"/>
    <col min="6414" max="6414" width="12.85546875" style="1" customWidth="1"/>
    <col min="6415" max="6415" width="12.7109375" style="1" bestFit="1" customWidth="1"/>
    <col min="6416" max="6416" width="16.85546875" style="1" customWidth="1"/>
    <col min="6417" max="6650" width="9.140625" style="1"/>
    <col min="6651" max="6651" width="21" style="1" customWidth="1"/>
    <col min="6652" max="6652" width="37.85546875" style="1" customWidth="1"/>
    <col min="6653" max="6653" width="33.42578125" style="1" customWidth="1"/>
    <col min="6654" max="6654" width="22" style="1" customWidth="1"/>
    <col min="6655" max="6655" width="21" style="1" customWidth="1"/>
    <col min="6656" max="6656" width="7.42578125" style="1" customWidth="1"/>
    <col min="6657" max="6657" width="7.5703125" style="1" customWidth="1"/>
    <col min="6658" max="6658" width="7.140625" style="1" customWidth="1"/>
    <col min="6659" max="6659" width="17.42578125" style="1" customWidth="1"/>
    <col min="6660" max="6660" width="22.85546875" style="1" customWidth="1"/>
    <col min="6661" max="6661" width="18.140625" style="1" customWidth="1"/>
    <col min="6662" max="6662" width="15.7109375" style="1" customWidth="1"/>
    <col min="6663" max="6663" width="15.28515625" style="1" customWidth="1"/>
    <col min="6664" max="6664" width="16.28515625" style="1" customWidth="1"/>
    <col min="6665" max="6665" width="16.85546875" style="1" customWidth="1"/>
    <col min="6666" max="6666" width="16.5703125" style="1" customWidth="1"/>
    <col min="6667" max="6667" width="15.85546875" style="1" customWidth="1"/>
    <col min="6668" max="6668" width="15.42578125" style="1" customWidth="1"/>
    <col min="6669" max="6669" width="18.140625" style="1" customWidth="1"/>
    <col min="6670" max="6670" width="12.85546875" style="1" customWidth="1"/>
    <col min="6671" max="6671" width="12.7109375" style="1" bestFit="1" customWidth="1"/>
    <col min="6672" max="6672" width="16.85546875" style="1" customWidth="1"/>
    <col min="6673" max="6906" width="9.140625" style="1"/>
    <col min="6907" max="6907" width="21" style="1" customWidth="1"/>
    <col min="6908" max="6908" width="37.85546875" style="1" customWidth="1"/>
    <col min="6909" max="6909" width="33.42578125" style="1" customWidth="1"/>
    <col min="6910" max="6910" width="22" style="1" customWidth="1"/>
    <col min="6911" max="6911" width="21" style="1" customWidth="1"/>
    <col min="6912" max="6912" width="7.42578125" style="1" customWidth="1"/>
    <col min="6913" max="6913" width="7.5703125" style="1" customWidth="1"/>
    <col min="6914" max="6914" width="7.140625" style="1" customWidth="1"/>
    <col min="6915" max="6915" width="17.42578125" style="1" customWidth="1"/>
    <col min="6916" max="6916" width="22.85546875" style="1" customWidth="1"/>
    <col min="6917" max="6917" width="18.140625" style="1" customWidth="1"/>
    <col min="6918" max="6918" width="15.7109375" style="1" customWidth="1"/>
    <col min="6919" max="6919" width="15.28515625" style="1" customWidth="1"/>
    <col min="6920" max="6920" width="16.28515625" style="1" customWidth="1"/>
    <col min="6921" max="6921" width="16.85546875" style="1" customWidth="1"/>
    <col min="6922" max="6922" width="16.5703125" style="1" customWidth="1"/>
    <col min="6923" max="6923" width="15.85546875" style="1" customWidth="1"/>
    <col min="6924" max="6924" width="15.42578125" style="1" customWidth="1"/>
    <col min="6925" max="6925" width="18.140625" style="1" customWidth="1"/>
    <col min="6926" max="6926" width="12.85546875" style="1" customWidth="1"/>
    <col min="6927" max="6927" width="12.7109375" style="1" bestFit="1" customWidth="1"/>
    <col min="6928" max="6928" width="16.85546875" style="1" customWidth="1"/>
    <col min="6929" max="7162" width="9.140625" style="1"/>
    <col min="7163" max="7163" width="21" style="1" customWidth="1"/>
    <col min="7164" max="7164" width="37.85546875" style="1" customWidth="1"/>
    <col min="7165" max="7165" width="33.42578125" style="1" customWidth="1"/>
    <col min="7166" max="7166" width="22" style="1" customWidth="1"/>
    <col min="7167" max="7167" width="21" style="1" customWidth="1"/>
    <col min="7168" max="7168" width="7.42578125" style="1" customWidth="1"/>
    <col min="7169" max="7169" width="7.5703125" style="1" customWidth="1"/>
    <col min="7170" max="7170" width="7.140625" style="1" customWidth="1"/>
    <col min="7171" max="7171" width="17.42578125" style="1" customWidth="1"/>
    <col min="7172" max="7172" width="22.85546875" style="1" customWidth="1"/>
    <col min="7173" max="7173" width="18.140625" style="1" customWidth="1"/>
    <col min="7174" max="7174" width="15.7109375" style="1" customWidth="1"/>
    <col min="7175" max="7175" width="15.28515625" style="1" customWidth="1"/>
    <col min="7176" max="7176" width="16.28515625" style="1" customWidth="1"/>
    <col min="7177" max="7177" width="16.85546875" style="1" customWidth="1"/>
    <col min="7178" max="7178" width="16.5703125" style="1" customWidth="1"/>
    <col min="7179" max="7179" width="15.85546875" style="1" customWidth="1"/>
    <col min="7180" max="7180" width="15.42578125" style="1" customWidth="1"/>
    <col min="7181" max="7181" width="18.140625" style="1" customWidth="1"/>
    <col min="7182" max="7182" width="12.85546875" style="1" customWidth="1"/>
    <col min="7183" max="7183" width="12.7109375" style="1" bestFit="1" customWidth="1"/>
    <col min="7184" max="7184" width="16.85546875" style="1" customWidth="1"/>
    <col min="7185" max="7418" width="9.140625" style="1"/>
    <col min="7419" max="7419" width="21" style="1" customWidth="1"/>
    <col min="7420" max="7420" width="37.85546875" style="1" customWidth="1"/>
    <col min="7421" max="7421" width="33.42578125" style="1" customWidth="1"/>
    <col min="7422" max="7422" width="22" style="1" customWidth="1"/>
    <col min="7423" max="7423" width="21" style="1" customWidth="1"/>
    <col min="7424" max="7424" width="7.42578125" style="1" customWidth="1"/>
    <col min="7425" max="7425" width="7.5703125" style="1" customWidth="1"/>
    <col min="7426" max="7426" width="7.140625" style="1" customWidth="1"/>
    <col min="7427" max="7427" width="17.42578125" style="1" customWidth="1"/>
    <col min="7428" max="7428" width="22.85546875" style="1" customWidth="1"/>
    <col min="7429" max="7429" width="18.140625" style="1" customWidth="1"/>
    <col min="7430" max="7430" width="15.7109375" style="1" customWidth="1"/>
    <col min="7431" max="7431" width="15.28515625" style="1" customWidth="1"/>
    <col min="7432" max="7432" width="16.28515625" style="1" customWidth="1"/>
    <col min="7433" max="7433" width="16.85546875" style="1" customWidth="1"/>
    <col min="7434" max="7434" width="16.5703125" style="1" customWidth="1"/>
    <col min="7435" max="7435" width="15.85546875" style="1" customWidth="1"/>
    <col min="7436" max="7436" width="15.42578125" style="1" customWidth="1"/>
    <col min="7437" max="7437" width="18.140625" style="1" customWidth="1"/>
    <col min="7438" max="7438" width="12.85546875" style="1" customWidth="1"/>
    <col min="7439" max="7439" width="12.7109375" style="1" bestFit="1" customWidth="1"/>
    <col min="7440" max="7440" width="16.85546875" style="1" customWidth="1"/>
    <col min="7441" max="7674" width="9.140625" style="1"/>
    <col min="7675" max="7675" width="21" style="1" customWidth="1"/>
    <col min="7676" max="7676" width="37.85546875" style="1" customWidth="1"/>
    <col min="7677" max="7677" width="33.42578125" style="1" customWidth="1"/>
    <col min="7678" max="7678" width="22" style="1" customWidth="1"/>
    <col min="7679" max="7679" width="21" style="1" customWidth="1"/>
    <col min="7680" max="7680" width="7.42578125" style="1" customWidth="1"/>
    <col min="7681" max="7681" width="7.5703125" style="1" customWidth="1"/>
    <col min="7682" max="7682" width="7.140625" style="1" customWidth="1"/>
    <col min="7683" max="7683" width="17.42578125" style="1" customWidth="1"/>
    <col min="7684" max="7684" width="22.85546875" style="1" customWidth="1"/>
    <col min="7685" max="7685" width="18.140625" style="1" customWidth="1"/>
    <col min="7686" max="7686" width="15.7109375" style="1" customWidth="1"/>
    <col min="7687" max="7687" width="15.28515625" style="1" customWidth="1"/>
    <col min="7688" max="7688" width="16.28515625" style="1" customWidth="1"/>
    <col min="7689" max="7689" width="16.85546875" style="1" customWidth="1"/>
    <col min="7690" max="7690" width="16.5703125" style="1" customWidth="1"/>
    <col min="7691" max="7691" width="15.85546875" style="1" customWidth="1"/>
    <col min="7692" max="7692" width="15.42578125" style="1" customWidth="1"/>
    <col min="7693" max="7693" width="18.140625" style="1" customWidth="1"/>
    <col min="7694" max="7694" width="12.85546875" style="1" customWidth="1"/>
    <col min="7695" max="7695" width="12.7109375" style="1" bestFit="1" customWidth="1"/>
    <col min="7696" max="7696" width="16.85546875" style="1" customWidth="1"/>
    <col min="7697" max="7930" width="9.140625" style="1"/>
    <col min="7931" max="7931" width="21" style="1" customWidth="1"/>
    <col min="7932" max="7932" width="37.85546875" style="1" customWidth="1"/>
    <col min="7933" max="7933" width="33.42578125" style="1" customWidth="1"/>
    <col min="7934" max="7934" width="22" style="1" customWidth="1"/>
    <col min="7935" max="7935" width="21" style="1" customWidth="1"/>
    <col min="7936" max="7936" width="7.42578125" style="1" customWidth="1"/>
    <col min="7937" max="7937" width="7.5703125" style="1" customWidth="1"/>
    <col min="7938" max="7938" width="7.140625" style="1" customWidth="1"/>
    <col min="7939" max="7939" width="17.42578125" style="1" customWidth="1"/>
    <col min="7940" max="7940" width="22.85546875" style="1" customWidth="1"/>
    <col min="7941" max="7941" width="18.140625" style="1" customWidth="1"/>
    <col min="7942" max="7942" width="15.7109375" style="1" customWidth="1"/>
    <col min="7943" max="7943" width="15.28515625" style="1" customWidth="1"/>
    <col min="7944" max="7944" width="16.28515625" style="1" customWidth="1"/>
    <col min="7945" max="7945" width="16.85546875" style="1" customWidth="1"/>
    <col min="7946" max="7946" width="16.5703125" style="1" customWidth="1"/>
    <col min="7947" max="7947" width="15.85546875" style="1" customWidth="1"/>
    <col min="7948" max="7948" width="15.42578125" style="1" customWidth="1"/>
    <col min="7949" max="7949" width="18.140625" style="1" customWidth="1"/>
    <col min="7950" max="7950" width="12.85546875" style="1" customWidth="1"/>
    <col min="7951" max="7951" width="12.7109375" style="1" bestFit="1" customWidth="1"/>
    <col min="7952" max="7952" width="16.85546875" style="1" customWidth="1"/>
    <col min="7953" max="8186" width="9.140625" style="1"/>
    <col min="8187" max="8187" width="21" style="1" customWidth="1"/>
    <col min="8188" max="8188" width="37.85546875" style="1" customWidth="1"/>
    <col min="8189" max="8189" width="33.42578125" style="1" customWidth="1"/>
    <col min="8190" max="8190" width="22" style="1" customWidth="1"/>
    <col min="8191" max="8191" width="21" style="1" customWidth="1"/>
    <col min="8192" max="8192" width="7.42578125" style="1" customWidth="1"/>
    <col min="8193" max="8193" width="7.5703125" style="1" customWidth="1"/>
    <col min="8194" max="8194" width="7.140625" style="1" customWidth="1"/>
    <col min="8195" max="8195" width="17.42578125" style="1" customWidth="1"/>
    <col min="8196" max="8196" width="22.85546875" style="1" customWidth="1"/>
    <col min="8197" max="8197" width="18.140625" style="1" customWidth="1"/>
    <col min="8198" max="8198" width="15.7109375" style="1" customWidth="1"/>
    <col min="8199" max="8199" width="15.28515625" style="1" customWidth="1"/>
    <col min="8200" max="8200" width="16.28515625" style="1" customWidth="1"/>
    <col min="8201" max="8201" width="16.85546875" style="1" customWidth="1"/>
    <col min="8202" max="8202" width="16.5703125" style="1" customWidth="1"/>
    <col min="8203" max="8203" width="15.85546875" style="1" customWidth="1"/>
    <col min="8204" max="8204" width="15.42578125" style="1" customWidth="1"/>
    <col min="8205" max="8205" width="18.140625" style="1" customWidth="1"/>
    <col min="8206" max="8206" width="12.85546875" style="1" customWidth="1"/>
    <col min="8207" max="8207" width="12.7109375" style="1" bestFit="1" customWidth="1"/>
    <col min="8208" max="8208" width="16.85546875" style="1" customWidth="1"/>
    <col min="8209" max="8442" width="9.140625" style="1"/>
    <col min="8443" max="8443" width="21" style="1" customWidth="1"/>
    <col min="8444" max="8444" width="37.85546875" style="1" customWidth="1"/>
    <col min="8445" max="8445" width="33.42578125" style="1" customWidth="1"/>
    <col min="8446" max="8446" width="22" style="1" customWidth="1"/>
    <col min="8447" max="8447" width="21" style="1" customWidth="1"/>
    <col min="8448" max="8448" width="7.42578125" style="1" customWidth="1"/>
    <col min="8449" max="8449" width="7.5703125" style="1" customWidth="1"/>
    <col min="8450" max="8450" width="7.140625" style="1" customWidth="1"/>
    <col min="8451" max="8451" width="17.42578125" style="1" customWidth="1"/>
    <col min="8452" max="8452" width="22.85546875" style="1" customWidth="1"/>
    <col min="8453" max="8453" width="18.140625" style="1" customWidth="1"/>
    <col min="8454" max="8454" width="15.7109375" style="1" customWidth="1"/>
    <col min="8455" max="8455" width="15.28515625" style="1" customWidth="1"/>
    <col min="8456" max="8456" width="16.28515625" style="1" customWidth="1"/>
    <col min="8457" max="8457" width="16.85546875" style="1" customWidth="1"/>
    <col min="8458" max="8458" width="16.5703125" style="1" customWidth="1"/>
    <col min="8459" max="8459" width="15.85546875" style="1" customWidth="1"/>
    <col min="8460" max="8460" width="15.42578125" style="1" customWidth="1"/>
    <col min="8461" max="8461" width="18.140625" style="1" customWidth="1"/>
    <col min="8462" max="8462" width="12.85546875" style="1" customWidth="1"/>
    <col min="8463" max="8463" width="12.7109375" style="1" bestFit="1" customWidth="1"/>
    <col min="8464" max="8464" width="16.85546875" style="1" customWidth="1"/>
    <col min="8465" max="8698" width="9.140625" style="1"/>
    <col min="8699" max="8699" width="21" style="1" customWidth="1"/>
    <col min="8700" max="8700" width="37.85546875" style="1" customWidth="1"/>
    <col min="8701" max="8701" width="33.42578125" style="1" customWidth="1"/>
    <col min="8702" max="8702" width="22" style="1" customWidth="1"/>
    <col min="8703" max="8703" width="21" style="1" customWidth="1"/>
    <col min="8704" max="8704" width="7.42578125" style="1" customWidth="1"/>
    <col min="8705" max="8705" width="7.5703125" style="1" customWidth="1"/>
    <col min="8706" max="8706" width="7.140625" style="1" customWidth="1"/>
    <col min="8707" max="8707" width="17.42578125" style="1" customWidth="1"/>
    <col min="8708" max="8708" width="22.85546875" style="1" customWidth="1"/>
    <col min="8709" max="8709" width="18.140625" style="1" customWidth="1"/>
    <col min="8710" max="8710" width="15.7109375" style="1" customWidth="1"/>
    <col min="8711" max="8711" width="15.28515625" style="1" customWidth="1"/>
    <col min="8712" max="8712" width="16.28515625" style="1" customWidth="1"/>
    <col min="8713" max="8713" width="16.85546875" style="1" customWidth="1"/>
    <col min="8714" max="8714" width="16.5703125" style="1" customWidth="1"/>
    <col min="8715" max="8715" width="15.85546875" style="1" customWidth="1"/>
    <col min="8716" max="8716" width="15.42578125" style="1" customWidth="1"/>
    <col min="8717" max="8717" width="18.140625" style="1" customWidth="1"/>
    <col min="8718" max="8718" width="12.85546875" style="1" customWidth="1"/>
    <col min="8719" max="8719" width="12.7109375" style="1" bestFit="1" customWidth="1"/>
    <col min="8720" max="8720" width="16.85546875" style="1" customWidth="1"/>
    <col min="8721" max="8954" width="9.140625" style="1"/>
    <col min="8955" max="8955" width="21" style="1" customWidth="1"/>
    <col min="8956" max="8956" width="37.85546875" style="1" customWidth="1"/>
    <col min="8957" max="8957" width="33.42578125" style="1" customWidth="1"/>
    <col min="8958" max="8958" width="22" style="1" customWidth="1"/>
    <col min="8959" max="8959" width="21" style="1" customWidth="1"/>
    <col min="8960" max="8960" width="7.42578125" style="1" customWidth="1"/>
    <col min="8961" max="8961" width="7.5703125" style="1" customWidth="1"/>
    <col min="8962" max="8962" width="7.140625" style="1" customWidth="1"/>
    <col min="8963" max="8963" width="17.42578125" style="1" customWidth="1"/>
    <col min="8964" max="8964" width="22.85546875" style="1" customWidth="1"/>
    <col min="8965" max="8965" width="18.140625" style="1" customWidth="1"/>
    <col min="8966" max="8966" width="15.7109375" style="1" customWidth="1"/>
    <col min="8967" max="8967" width="15.28515625" style="1" customWidth="1"/>
    <col min="8968" max="8968" width="16.28515625" style="1" customWidth="1"/>
    <col min="8969" max="8969" width="16.85546875" style="1" customWidth="1"/>
    <col min="8970" max="8970" width="16.5703125" style="1" customWidth="1"/>
    <col min="8971" max="8971" width="15.85546875" style="1" customWidth="1"/>
    <col min="8972" max="8972" width="15.42578125" style="1" customWidth="1"/>
    <col min="8973" max="8973" width="18.140625" style="1" customWidth="1"/>
    <col min="8974" max="8974" width="12.85546875" style="1" customWidth="1"/>
    <col min="8975" max="8975" width="12.7109375" style="1" bestFit="1" customWidth="1"/>
    <col min="8976" max="8976" width="16.85546875" style="1" customWidth="1"/>
    <col min="8977" max="9210" width="9.140625" style="1"/>
    <col min="9211" max="9211" width="21" style="1" customWidth="1"/>
    <col min="9212" max="9212" width="37.85546875" style="1" customWidth="1"/>
    <col min="9213" max="9213" width="33.42578125" style="1" customWidth="1"/>
    <col min="9214" max="9214" width="22" style="1" customWidth="1"/>
    <col min="9215" max="9215" width="21" style="1" customWidth="1"/>
    <col min="9216" max="9216" width="7.42578125" style="1" customWidth="1"/>
    <col min="9217" max="9217" width="7.5703125" style="1" customWidth="1"/>
    <col min="9218" max="9218" width="7.140625" style="1" customWidth="1"/>
    <col min="9219" max="9219" width="17.42578125" style="1" customWidth="1"/>
    <col min="9220" max="9220" width="22.85546875" style="1" customWidth="1"/>
    <col min="9221" max="9221" width="18.140625" style="1" customWidth="1"/>
    <col min="9222" max="9222" width="15.7109375" style="1" customWidth="1"/>
    <col min="9223" max="9223" width="15.28515625" style="1" customWidth="1"/>
    <col min="9224" max="9224" width="16.28515625" style="1" customWidth="1"/>
    <col min="9225" max="9225" width="16.85546875" style="1" customWidth="1"/>
    <col min="9226" max="9226" width="16.5703125" style="1" customWidth="1"/>
    <col min="9227" max="9227" width="15.85546875" style="1" customWidth="1"/>
    <col min="9228" max="9228" width="15.42578125" style="1" customWidth="1"/>
    <col min="9229" max="9229" width="18.140625" style="1" customWidth="1"/>
    <col min="9230" max="9230" width="12.85546875" style="1" customWidth="1"/>
    <col min="9231" max="9231" width="12.7109375" style="1" bestFit="1" customWidth="1"/>
    <col min="9232" max="9232" width="16.85546875" style="1" customWidth="1"/>
    <col min="9233" max="9466" width="9.140625" style="1"/>
    <col min="9467" max="9467" width="21" style="1" customWidth="1"/>
    <col min="9468" max="9468" width="37.85546875" style="1" customWidth="1"/>
    <col min="9469" max="9469" width="33.42578125" style="1" customWidth="1"/>
    <col min="9470" max="9470" width="22" style="1" customWidth="1"/>
    <col min="9471" max="9471" width="21" style="1" customWidth="1"/>
    <col min="9472" max="9472" width="7.42578125" style="1" customWidth="1"/>
    <col min="9473" max="9473" width="7.5703125" style="1" customWidth="1"/>
    <col min="9474" max="9474" width="7.140625" style="1" customWidth="1"/>
    <col min="9475" max="9475" width="17.42578125" style="1" customWidth="1"/>
    <col min="9476" max="9476" width="22.85546875" style="1" customWidth="1"/>
    <col min="9477" max="9477" width="18.140625" style="1" customWidth="1"/>
    <col min="9478" max="9478" width="15.7109375" style="1" customWidth="1"/>
    <col min="9479" max="9479" width="15.28515625" style="1" customWidth="1"/>
    <col min="9480" max="9480" width="16.28515625" style="1" customWidth="1"/>
    <col min="9481" max="9481" width="16.85546875" style="1" customWidth="1"/>
    <col min="9482" max="9482" width="16.5703125" style="1" customWidth="1"/>
    <col min="9483" max="9483" width="15.85546875" style="1" customWidth="1"/>
    <col min="9484" max="9484" width="15.42578125" style="1" customWidth="1"/>
    <col min="9485" max="9485" width="18.140625" style="1" customWidth="1"/>
    <col min="9486" max="9486" width="12.85546875" style="1" customWidth="1"/>
    <col min="9487" max="9487" width="12.7109375" style="1" bestFit="1" customWidth="1"/>
    <col min="9488" max="9488" width="16.85546875" style="1" customWidth="1"/>
    <col min="9489" max="9722" width="9.140625" style="1"/>
    <col min="9723" max="9723" width="21" style="1" customWidth="1"/>
    <col min="9724" max="9724" width="37.85546875" style="1" customWidth="1"/>
    <col min="9725" max="9725" width="33.42578125" style="1" customWidth="1"/>
    <col min="9726" max="9726" width="22" style="1" customWidth="1"/>
    <col min="9727" max="9727" width="21" style="1" customWidth="1"/>
    <col min="9728" max="9728" width="7.42578125" style="1" customWidth="1"/>
    <col min="9729" max="9729" width="7.5703125" style="1" customWidth="1"/>
    <col min="9730" max="9730" width="7.140625" style="1" customWidth="1"/>
    <col min="9731" max="9731" width="17.42578125" style="1" customWidth="1"/>
    <col min="9732" max="9732" width="22.85546875" style="1" customWidth="1"/>
    <col min="9733" max="9733" width="18.140625" style="1" customWidth="1"/>
    <col min="9734" max="9734" width="15.7109375" style="1" customWidth="1"/>
    <col min="9735" max="9735" width="15.28515625" style="1" customWidth="1"/>
    <col min="9736" max="9736" width="16.28515625" style="1" customWidth="1"/>
    <col min="9737" max="9737" width="16.85546875" style="1" customWidth="1"/>
    <col min="9738" max="9738" width="16.5703125" style="1" customWidth="1"/>
    <col min="9739" max="9739" width="15.85546875" style="1" customWidth="1"/>
    <col min="9740" max="9740" width="15.42578125" style="1" customWidth="1"/>
    <col min="9741" max="9741" width="18.140625" style="1" customWidth="1"/>
    <col min="9742" max="9742" width="12.85546875" style="1" customWidth="1"/>
    <col min="9743" max="9743" width="12.7109375" style="1" bestFit="1" customWidth="1"/>
    <col min="9744" max="9744" width="16.85546875" style="1" customWidth="1"/>
    <col min="9745" max="9978" width="9.140625" style="1"/>
    <col min="9979" max="9979" width="21" style="1" customWidth="1"/>
    <col min="9980" max="9980" width="37.85546875" style="1" customWidth="1"/>
    <col min="9981" max="9981" width="33.42578125" style="1" customWidth="1"/>
    <col min="9982" max="9982" width="22" style="1" customWidth="1"/>
    <col min="9983" max="9983" width="21" style="1" customWidth="1"/>
    <col min="9984" max="9984" width="7.42578125" style="1" customWidth="1"/>
    <col min="9985" max="9985" width="7.5703125" style="1" customWidth="1"/>
    <col min="9986" max="9986" width="7.140625" style="1" customWidth="1"/>
    <col min="9987" max="9987" width="17.42578125" style="1" customWidth="1"/>
    <col min="9988" max="9988" width="22.85546875" style="1" customWidth="1"/>
    <col min="9989" max="9989" width="18.140625" style="1" customWidth="1"/>
    <col min="9990" max="9990" width="15.7109375" style="1" customWidth="1"/>
    <col min="9991" max="9991" width="15.28515625" style="1" customWidth="1"/>
    <col min="9992" max="9992" width="16.28515625" style="1" customWidth="1"/>
    <col min="9993" max="9993" width="16.85546875" style="1" customWidth="1"/>
    <col min="9994" max="9994" width="16.5703125" style="1" customWidth="1"/>
    <col min="9995" max="9995" width="15.85546875" style="1" customWidth="1"/>
    <col min="9996" max="9996" width="15.42578125" style="1" customWidth="1"/>
    <col min="9997" max="9997" width="18.140625" style="1" customWidth="1"/>
    <col min="9998" max="9998" width="12.85546875" style="1" customWidth="1"/>
    <col min="9999" max="9999" width="12.7109375" style="1" bestFit="1" customWidth="1"/>
    <col min="10000" max="10000" width="16.85546875" style="1" customWidth="1"/>
    <col min="10001" max="10234" width="9.140625" style="1"/>
    <col min="10235" max="10235" width="21" style="1" customWidth="1"/>
    <col min="10236" max="10236" width="37.85546875" style="1" customWidth="1"/>
    <col min="10237" max="10237" width="33.42578125" style="1" customWidth="1"/>
    <col min="10238" max="10238" width="22" style="1" customWidth="1"/>
    <col min="10239" max="10239" width="21" style="1" customWidth="1"/>
    <col min="10240" max="10240" width="7.42578125" style="1" customWidth="1"/>
    <col min="10241" max="10241" width="7.5703125" style="1" customWidth="1"/>
    <col min="10242" max="10242" width="7.140625" style="1" customWidth="1"/>
    <col min="10243" max="10243" width="17.42578125" style="1" customWidth="1"/>
    <col min="10244" max="10244" width="22.85546875" style="1" customWidth="1"/>
    <col min="10245" max="10245" width="18.140625" style="1" customWidth="1"/>
    <col min="10246" max="10246" width="15.7109375" style="1" customWidth="1"/>
    <col min="10247" max="10247" width="15.28515625" style="1" customWidth="1"/>
    <col min="10248" max="10248" width="16.28515625" style="1" customWidth="1"/>
    <col min="10249" max="10249" width="16.85546875" style="1" customWidth="1"/>
    <col min="10250" max="10250" width="16.5703125" style="1" customWidth="1"/>
    <col min="10251" max="10251" width="15.85546875" style="1" customWidth="1"/>
    <col min="10252" max="10252" width="15.42578125" style="1" customWidth="1"/>
    <col min="10253" max="10253" width="18.140625" style="1" customWidth="1"/>
    <col min="10254" max="10254" width="12.85546875" style="1" customWidth="1"/>
    <col min="10255" max="10255" width="12.7109375" style="1" bestFit="1" customWidth="1"/>
    <col min="10256" max="10256" width="16.85546875" style="1" customWidth="1"/>
    <col min="10257" max="10490" width="9.140625" style="1"/>
    <col min="10491" max="10491" width="21" style="1" customWidth="1"/>
    <col min="10492" max="10492" width="37.85546875" style="1" customWidth="1"/>
    <col min="10493" max="10493" width="33.42578125" style="1" customWidth="1"/>
    <col min="10494" max="10494" width="22" style="1" customWidth="1"/>
    <col min="10495" max="10495" width="21" style="1" customWidth="1"/>
    <col min="10496" max="10496" width="7.42578125" style="1" customWidth="1"/>
    <col min="10497" max="10497" width="7.5703125" style="1" customWidth="1"/>
    <col min="10498" max="10498" width="7.140625" style="1" customWidth="1"/>
    <col min="10499" max="10499" width="17.42578125" style="1" customWidth="1"/>
    <col min="10500" max="10500" width="22.85546875" style="1" customWidth="1"/>
    <col min="10501" max="10501" width="18.140625" style="1" customWidth="1"/>
    <col min="10502" max="10502" width="15.7109375" style="1" customWidth="1"/>
    <col min="10503" max="10503" width="15.28515625" style="1" customWidth="1"/>
    <col min="10504" max="10504" width="16.28515625" style="1" customWidth="1"/>
    <col min="10505" max="10505" width="16.85546875" style="1" customWidth="1"/>
    <col min="10506" max="10506" width="16.5703125" style="1" customWidth="1"/>
    <col min="10507" max="10507" width="15.85546875" style="1" customWidth="1"/>
    <col min="10508" max="10508" width="15.42578125" style="1" customWidth="1"/>
    <col min="10509" max="10509" width="18.140625" style="1" customWidth="1"/>
    <col min="10510" max="10510" width="12.85546875" style="1" customWidth="1"/>
    <col min="10511" max="10511" width="12.7109375" style="1" bestFit="1" customWidth="1"/>
    <col min="10512" max="10512" width="16.85546875" style="1" customWidth="1"/>
    <col min="10513" max="10746" width="9.140625" style="1"/>
    <col min="10747" max="10747" width="21" style="1" customWidth="1"/>
    <col min="10748" max="10748" width="37.85546875" style="1" customWidth="1"/>
    <col min="10749" max="10749" width="33.42578125" style="1" customWidth="1"/>
    <col min="10750" max="10750" width="22" style="1" customWidth="1"/>
    <col min="10751" max="10751" width="21" style="1" customWidth="1"/>
    <col min="10752" max="10752" width="7.42578125" style="1" customWidth="1"/>
    <col min="10753" max="10753" width="7.5703125" style="1" customWidth="1"/>
    <col min="10754" max="10754" width="7.140625" style="1" customWidth="1"/>
    <col min="10755" max="10755" width="17.42578125" style="1" customWidth="1"/>
    <col min="10756" max="10756" width="22.85546875" style="1" customWidth="1"/>
    <col min="10757" max="10757" width="18.140625" style="1" customWidth="1"/>
    <col min="10758" max="10758" width="15.7109375" style="1" customWidth="1"/>
    <col min="10759" max="10759" width="15.28515625" style="1" customWidth="1"/>
    <col min="10760" max="10760" width="16.28515625" style="1" customWidth="1"/>
    <col min="10761" max="10761" width="16.85546875" style="1" customWidth="1"/>
    <col min="10762" max="10762" width="16.5703125" style="1" customWidth="1"/>
    <col min="10763" max="10763" width="15.85546875" style="1" customWidth="1"/>
    <col min="10764" max="10764" width="15.42578125" style="1" customWidth="1"/>
    <col min="10765" max="10765" width="18.140625" style="1" customWidth="1"/>
    <col min="10766" max="10766" width="12.85546875" style="1" customWidth="1"/>
    <col min="10767" max="10767" width="12.7109375" style="1" bestFit="1" customWidth="1"/>
    <col min="10768" max="10768" width="16.85546875" style="1" customWidth="1"/>
    <col min="10769" max="11002" width="9.140625" style="1"/>
    <col min="11003" max="11003" width="21" style="1" customWidth="1"/>
    <col min="11004" max="11004" width="37.85546875" style="1" customWidth="1"/>
    <col min="11005" max="11005" width="33.42578125" style="1" customWidth="1"/>
    <col min="11006" max="11006" width="22" style="1" customWidth="1"/>
    <col min="11007" max="11007" width="21" style="1" customWidth="1"/>
    <col min="11008" max="11008" width="7.42578125" style="1" customWidth="1"/>
    <col min="11009" max="11009" width="7.5703125" style="1" customWidth="1"/>
    <col min="11010" max="11010" width="7.140625" style="1" customWidth="1"/>
    <col min="11011" max="11011" width="17.42578125" style="1" customWidth="1"/>
    <col min="11012" max="11012" width="22.85546875" style="1" customWidth="1"/>
    <col min="11013" max="11013" width="18.140625" style="1" customWidth="1"/>
    <col min="11014" max="11014" width="15.7109375" style="1" customWidth="1"/>
    <col min="11015" max="11015" width="15.28515625" style="1" customWidth="1"/>
    <col min="11016" max="11016" width="16.28515625" style="1" customWidth="1"/>
    <col min="11017" max="11017" width="16.85546875" style="1" customWidth="1"/>
    <col min="11018" max="11018" width="16.5703125" style="1" customWidth="1"/>
    <col min="11019" max="11019" width="15.85546875" style="1" customWidth="1"/>
    <col min="11020" max="11020" width="15.42578125" style="1" customWidth="1"/>
    <col min="11021" max="11021" width="18.140625" style="1" customWidth="1"/>
    <col min="11022" max="11022" width="12.85546875" style="1" customWidth="1"/>
    <col min="11023" max="11023" width="12.7109375" style="1" bestFit="1" customWidth="1"/>
    <col min="11024" max="11024" width="16.85546875" style="1" customWidth="1"/>
    <col min="11025" max="11258" width="9.140625" style="1"/>
    <col min="11259" max="11259" width="21" style="1" customWidth="1"/>
    <col min="11260" max="11260" width="37.85546875" style="1" customWidth="1"/>
    <col min="11261" max="11261" width="33.42578125" style="1" customWidth="1"/>
    <col min="11262" max="11262" width="22" style="1" customWidth="1"/>
    <col min="11263" max="11263" width="21" style="1" customWidth="1"/>
    <col min="11264" max="11264" width="7.42578125" style="1" customWidth="1"/>
    <col min="11265" max="11265" width="7.5703125" style="1" customWidth="1"/>
    <col min="11266" max="11266" width="7.140625" style="1" customWidth="1"/>
    <col min="11267" max="11267" width="17.42578125" style="1" customWidth="1"/>
    <col min="11268" max="11268" width="22.85546875" style="1" customWidth="1"/>
    <col min="11269" max="11269" width="18.140625" style="1" customWidth="1"/>
    <col min="11270" max="11270" width="15.7109375" style="1" customWidth="1"/>
    <col min="11271" max="11271" width="15.28515625" style="1" customWidth="1"/>
    <col min="11272" max="11272" width="16.28515625" style="1" customWidth="1"/>
    <col min="11273" max="11273" width="16.85546875" style="1" customWidth="1"/>
    <col min="11274" max="11274" width="16.5703125" style="1" customWidth="1"/>
    <col min="11275" max="11275" width="15.85546875" style="1" customWidth="1"/>
    <col min="11276" max="11276" width="15.42578125" style="1" customWidth="1"/>
    <col min="11277" max="11277" width="18.140625" style="1" customWidth="1"/>
    <col min="11278" max="11278" width="12.85546875" style="1" customWidth="1"/>
    <col min="11279" max="11279" width="12.7109375" style="1" bestFit="1" customWidth="1"/>
    <col min="11280" max="11280" width="16.85546875" style="1" customWidth="1"/>
    <col min="11281" max="11514" width="9.140625" style="1"/>
    <col min="11515" max="11515" width="21" style="1" customWidth="1"/>
    <col min="11516" max="11516" width="37.85546875" style="1" customWidth="1"/>
    <col min="11517" max="11517" width="33.42578125" style="1" customWidth="1"/>
    <col min="11518" max="11518" width="22" style="1" customWidth="1"/>
    <col min="11519" max="11519" width="21" style="1" customWidth="1"/>
    <col min="11520" max="11520" width="7.42578125" style="1" customWidth="1"/>
    <col min="11521" max="11521" width="7.5703125" style="1" customWidth="1"/>
    <col min="11522" max="11522" width="7.140625" style="1" customWidth="1"/>
    <col min="11523" max="11523" width="17.42578125" style="1" customWidth="1"/>
    <col min="11524" max="11524" width="22.85546875" style="1" customWidth="1"/>
    <col min="11525" max="11525" width="18.140625" style="1" customWidth="1"/>
    <col min="11526" max="11526" width="15.7109375" style="1" customWidth="1"/>
    <col min="11527" max="11527" width="15.28515625" style="1" customWidth="1"/>
    <col min="11528" max="11528" width="16.28515625" style="1" customWidth="1"/>
    <col min="11529" max="11529" width="16.85546875" style="1" customWidth="1"/>
    <col min="11530" max="11530" width="16.5703125" style="1" customWidth="1"/>
    <col min="11531" max="11531" width="15.85546875" style="1" customWidth="1"/>
    <col min="11532" max="11532" width="15.42578125" style="1" customWidth="1"/>
    <col min="11533" max="11533" width="18.140625" style="1" customWidth="1"/>
    <col min="11534" max="11534" width="12.85546875" style="1" customWidth="1"/>
    <col min="11535" max="11535" width="12.7109375" style="1" bestFit="1" customWidth="1"/>
    <col min="11536" max="11536" width="16.85546875" style="1" customWidth="1"/>
    <col min="11537" max="11770" width="9.140625" style="1"/>
    <col min="11771" max="11771" width="21" style="1" customWidth="1"/>
    <col min="11772" max="11772" width="37.85546875" style="1" customWidth="1"/>
    <col min="11773" max="11773" width="33.42578125" style="1" customWidth="1"/>
    <col min="11774" max="11774" width="22" style="1" customWidth="1"/>
    <col min="11775" max="11775" width="21" style="1" customWidth="1"/>
    <col min="11776" max="11776" width="7.42578125" style="1" customWidth="1"/>
    <col min="11777" max="11777" width="7.5703125" style="1" customWidth="1"/>
    <col min="11778" max="11778" width="7.140625" style="1" customWidth="1"/>
    <col min="11779" max="11779" width="17.42578125" style="1" customWidth="1"/>
    <col min="11780" max="11780" width="22.85546875" style="1" customWidth="1"/>
    <col min="11781" max="11781" width="18.140625" style="1" customWidth="1"/>
    <col min="11782" max="11782" width="15.7109375" style="1" customWidth="1"/>
    <col min="11783" max="11783" width="15.28515625" style="1" customWidth="1"/>
    <col min="11784" max="11784" width="16.28515625" style="1" customWidth="1"/>
    <col min="11785" max="11785" width="16.85546875" style="1" customWidth="1"/>
    <col min="11786" max="11786" width="16.5703125" style="1" customWidth="1"/>
    <col min="11787" max="11787" width="15.85546875" style="1" customWidth="1"/>
    <col min="11788" max="11788" width="15.42578125" style="1" customWidth="1"/>
    <col min="11789" max="11789" width="18.140625" style="1" customWidth="1"/>
    <col min="11790" max="11790" width="12.85546875" style="1" customWidth="1"/>
    <col min="11791" max="11791" width="12.7109375" style="1" bestFit="1" customWidth="1"/>
    <col min="11792" max="11792" width="16.85546875" style="1" customWidth="1"/>
    <col min="11793" max="12026" width="9.140625" style="1"/>
    <col min="12027" max="12027" width="21" style="1" customWidth="1"/>
    <col min="12028" max="12028" width="37.85546875" style="1" customWidth="1"/>
    <col min="12029" max="12029" width="33.42578125" style="1" customWidth="1"/>
    <col min="12030" max="12030" width="22" style="1" customWidth="1"/>
    <col min="12031" max="12031" width="21" style="1" customWidth="1"/>
    <col min="12032" max="12032" width="7.42578125" style="1" customWidth="1"/>
    <col min="12033" max="12033" width="7.5703125" style="1" customWidth="1"/>
    <col min="12034" max="12034" width="7.140625" style="1" customWidth="1"/>
    <col min="12035" max="12035" width="17.42578125" style="1" customWidth="1"/>
    <col min="12036" max="12036" width="22.85546875" style="1" customWidth="1"/>
    <col min="12037" max="12037" width="18.140625" style="1" customWidth="1"/>
    <col min="12038" max="12038" width="15.7109375" style="1" customWidth="1"/>
    <col min="12039" max="12039" width="15.28515625" style="1" customWidth="1"/>
    <col min="12040" max="12040" width="16.28515625" style="1" customWidth="1"/>
    <col min="12041" max="12041" width="16.85546875" style="1" customWidth="1"/>
    <col min="12042" max="12042" width="16.5703125" style="1" customWidth="1"/>
    <col min="12043" max="12043" width="15.85546875" style="1" customWidth="1"/>
    <col min="12044" max="12044" width="15.42578125" style="1" customWidth="1"/>
    <col min="12045" max="12045" width="18.140625" style="1" customWidth="1"/>
    <col min="12046" max="12046" width="12.85546875" style="1" customWidth="1"/>
    <col min="12047" max="12047" width="12.7109375" style="1" bestFit="1" customWidth="1"/>
    <col min="12048" max="12048" width="16.85546875" style="1" customWidth="1"/>
    <col min="12049" max="12282" width="9.140625" style="1"/>
    <col min="12283" max="12283" width="21" style="1" customWidth="1"/>
    <col min="12284" max="12284" width="37.85546875" style="1" customWidth="1"/>
    <col min="12285" max="12285" width="33.42578125" style="1" customWidth="1"/>
    <col min="12286" max="12286" width="22" style="1" customWidth="1"/>
    <col min="12287" max="12287" width="21" style="1" customWidth="1"/>
    <col min="12288" max="12288" width="7.42578125" style="1" customWidth="1"/>
    <col min="12289" max="12289" width="7.5703125" style="1" customWidth="1"/>
    <col min="12290" max="12290" width="7.140625" style="1" customWidth="1"/>
    <col min="12291" max="12291" width="17.42578125" style="1" customWidth="1"/>
    <col min="12292" max="12292" width="22.85546875" style="1" customWidth="1"/>
    <col min="12293" max="12293" width="18.140625" style="1" customWidth="1"/>
    <col min="12294" max="12294" width="15.7109375" style="1" customWidth="1"/>
    <col min="12295" max="12295" width="15.28515625" style="1" customWidth="1"/>
    <col min="12296" max="12296" width="16.28515625" style="1" customWidth="1"/>
    <col min="12297" max="12297" width="16.85546875" style="1" customWidth="1"/>
    <col min="12298" max="12298" width="16.5703125" style="1" customWidth="1"/>
    <col min="12299" max="12299" width="15.85546875" style="1" customWidth="1"/>
    <col min="12300" max="12300" width="15.42578125" style="1" customWidth="1"/>
    <col min="12301" max="12301" width="18.140625" style="1" customWidth="1"/>
    <col min="12302" max="12302" width="12.85546875" style="1" customWidth="1"/>
    <col min="12303" max="12303" width="12.7109375" style="1" bestFit="1" customWidth="1"/>
    <col min="12304" max="12304" width="16.85546875" style="1" customWidth="1"/>
    <col min="12305" max="12538" width="9.140625" style="1"/>
    <col min="12539" max="12539" width="21" style="1" customWidth="1"/>
    <col min="12540" max="12540" width="37.85546875" style="1" customWidth="1"/>
    <col min="12541" max="12541" width="33.42578125" style="1" customWidth="1"/>
    <col min="12542" max="12542" width="22" style="1" customWidth="1"/>
    <col min="12543" max="12543" width="21" style="1" customWidth="1"/>
    <col min="12544" max="12544" width="7.42578125" style="1" customWidth="1"/>
    <col min="12545" max="12545" width="7.5703125" style="1" customWidth="1"/>
    <col min="12546" max="12546" width="7.140625" style="1" customWidth="1"/>
    <col min="12547" max="12547" width="17.42578125" style="1" customWidth="1"/>
    <col min="12548" max="12548" width="22.85546875" style="1" customWidth="1"/>
    <col min="12549" max="12549" width="18.140625" style="1" customWidth="1"/>
    <col min="12550" max="12550" width="15.7109375" style="1" customWidth="1"/>
    <col min="12551" max="12551" width="15.28515625" style="1" customWidth="1"/>
    <col min="12552" max="12552" width="16.28515625" style="1" customWidth="1"/>
    <col min="12553" max="12553" width="16.85546875" style="1" customWidth="1"/>
    <col min="12554" max="12554" width="16.5703125" style="1" customWidth="1"/>
    <col min="12555" max="12555" width="15.85546875" style="1" customWidth="1"/>
    <col min="12556" max="12556" width="15.42578125" style="1" customWidth="1"/>
    <col min="12557" max="12557" width="18.140625" style="1" customWidth="1"/>
    <col min="12558" max="12558" width="12.85546875" style="1" customWidth="1"/>
    <col min="12559" max="12559" width="12.7109375" style="1" bestFit="1" customWidth="1"/>
    <col min="12560" max="12560" width="16.85546875" style="1" customWidth="1"/>
    <col min="12561" max="12794" width="9.140625" style="1"/>
    <col min="12795" max="12795" width="21" style="1" customWidth="1"/>
    <col min="12796" max="12796" width="37.85546875" style="1" customWidth="1"/>
    <col min="12797" max="12797" width="33.42578125" style="1" customWidth="1"/>
    <col min="12798" max="12798" width="22" style="1" customWidth="1"/>
    <col min="12799" max="12799" width="21" style="1" customWidth="1"/>
    <col min="12800" max="12800" width="7.42578125" style="1" customWidth="1"/>
    <col min="12801" max="12801" width="7.5703125" style="1" customWidth="1"/>
    <col min="12802" max="12802" width="7.140625" style="1" customWidth="1"/>
    <col min="12803" max="12803" width="17.42578125" style="1" customWidth="1"/>
    <col min="12804" max="12804" width="22.85546875" style="1" customWidth="1"/>
    <col min="12805" max="12805" width="18.140625" style="1" customWidth="1"/>
    <col min="12806" max="12806" width="15.7109375" style="1" customWidth="1"/>
    <col min="12807" max="12807" width="15.28515625" style="1" customWidth="1"/>
    <col min="12808" max="12808" width="16.28515625" style="1" customWidth="1"/>
    <col min="12809" max="12809" width="16.85546875" style="1" customWidth="1"/>
    <col min="12810" max="12810" width="16.5703125" style="1" customWidth="1"/>
    <col min="12811" max="12811" width="15.85546875" style="1" customWidth="1"/>
    <col min="12812" max="12812" width="15.42578125" style="1" customWidth="1"/>
    <col min="12813" max="12813" width="18.140625" style="1" customWidth="1"/>
    <col min="12814" max="12814" width="12.85546875" style="1" customWidth="1"/>
    <col min="12815" max="12815" width="12.7109375" style="1" bestFit="1" customWidth="1"/>
    <col min="12816" max="12816" width="16.85546875" style="1" customWidth="1"/>
    <col min="12817" max="13050" width="9.140625" style="1"/>
    <col min="13051" max="13051" width="21" style="1" customWidth="1"/>
    <col min="13052" max="13052" width="37.85546875" style="1" customWidth="1"/>
    <col min="13053" max="13053" width="33.42578125" style="1" customWidth="1"/>
    <col min="13054" max="13054" width="22" style="1" customWidth="1"/>
    <col min="13055" max="13055" width="21" style="1" customWidth="1"/>
    <col min="13056" max="13056" width="7.42578125" style="1" customWidth="1"/>
    <col min="13057" max="13057" width="7.5703125" style="1" customWidth="1"/>
    <col min="13058" max="13058" width="7.140625" style="1" customWidth="1"/>
    <col min="13059" max="13059" width="17.42578125" style="1" customWidth="1"/>
    <col min="13060" max="13060" width="22.85546875" style="1" customWidth="1"/>
    <col min="13061" max="13061" width="18.140625" style="1" customWidth="1"/>
    <col min="13062" max="13062" width="15.7109375" style="1" customWidth="1"/>
    <col min="13063" max="13063" width="15.28515625" style="1" customWidth="1"/>
    <col min="13064" max="13064" width="16.28515625" style="1" customWidth="1"/>
    <col min="13065" max="13065" width="16.85546875" style="1" customWidth="1"/>
    <col min="13066" max="13066" width="16.5703125" style="1" customWidth="1"/>
    <col min="13067" max="13067" width="15.85546875" style="1" customWidth="1"/>
    <col min="13068" max="13068" width="15.42578125" style="1" customWidth="1"/>
    <col min="13069" max="13069" width="18.140625" style="1" customWidth="1"/>
    <col min="13070" max="13070" width="12.85546875" style="1" customWidth="1"/>
    <col min="13071" max="13071" width="12.7109375" style="1" bestFit="1" customWidth="1"/>
    <col min="13072" max="13072" width="16.85546875" style="1" customWidth="1"/>
    <col min="13073" max="13306" width="9.140625" style="1"/>
    <col min="13307" max="13307" width="21" style="1" customWidth="1"/>
    <col min="13308" max="13308" width="37.85546875" style="1" customWidth="1"/>
    <col min="13309" max="13309" width="33.42578125" style="1" customWidth="1"/>
    <col min="13310" max="13310" width="22" style="1" customWidth="1"/>
    <col min="13311" max="13311" width="21" style="1" customWidth="1"/>
    <col min="13312" max="13312" width="7.42578125" style="1" customWidth="1"/>
    <col min="13313" max="13313" width="7.5703125" style="1" customWidth="1"/>
    <col min="13314" max="13314" width="7.140625" style="1" customWidth="1"/>
    <col min="13315" max="13315" width="17.42578125" style="1" customWidth="1"/>
    <col min="13316" max="13316" width="22.85546875" style="1" customWidth="1"/>
    <col min="13317" max="13317" width="18.140625" style="1" customWidth="1"/>
    <col min="13318" max="13318" width="15.7109375" style="1" customWidth="1"/>
    <col min="13319" max="13319" width="15.28515625" style="1" customWidth="1"/>
    <col min="13320" max="13320" width="16.28515625" style="1" customWidth="1"/>
    <col min="13321" max="13321" width="16.85546875" style="1" customWidth="1"/>
    <col min="13322" max="13322" width="16.5703125" style="1" customWidth="1"/>
    <col min="13323" max="13323" width="15.85546875" style="1" customWidth="1"/>
    <col min="13324" max="13324" width="15.42578125" style="1" customWidth="1"/>
    <col min="13325" max="13325" width="18.140625" style="1" customWidth="1"/>
    <col min="13326" max="13326" width="12.85546875" style="1" customWidth="1"/>
    <col min="13327" max="13327" width="12.7109375" style="1" bestFit="1" customWidth="1"/>
    <col min="13328" max="13328" width="16.85546875" style="1" customWidth="1"/>
    <col min="13329" max="13562" width="9.140625" style="1"/>
    <col min="13563" max="13563" width="21" style="1" customWidth="1"/>
    <col min="13564" max="13564" width="37.85546875" style="1" customWidth="1"/>
    <col min="13565" max="13565" width="33.42578125" style="1" customWidth="1"/>
    <col min="13566" max="13566" width="22" style="1" customWidth="1"/>
    <col min="13567" max="13567" width="21" style="1" customWidth="1"/>
    <col min="13568" max="13568" width="7.42578125" style="1" customWidth="1"/>
    <col min="13569" max="13569" width="7.5703125" style="1" customWidth="1"/>
    <col min="13570" max="13570" width="7.140625" style="1" customWidth="1"/>
    <col min="13571" max="13571" width="17.42578125" style="1" customWidth="1"/>
    <col min="13572" max="13572" width="22.85546875" style="1" customWidth="1"/>
    <col min="13573" max="13573" width="18.140625" style="1" customWidth="1"/>
    <col min="13574" max="13574" width="15.7109375" style="1" customWidth="1"/>
    <col min="13575" max="13575" width="15.28515625" style="1" customWidth="1"/>
    <col min="13576" max="13576" width="16.28515625" style="1" customWidth="1"/>
    <col min="13577" max="13577" width="16.85546875" style="1" customWidth="1"/>
    <col min="13578" max="13578" width="16.5703125" style="1" customWidth="1"/>
    <col min="13579" max="13579" width="15.85546875" style="1" customWidth="1"/>
    <col min="13580" max="13580" width="15.42578125" style="1" customWidth="1"/>
    <col min="13581" max="13581" width="18.140625" style="1" customWidth="1"/>
    <col min="13582" max="13582" width="12.85546875" style="1" customWidth="1"/>
    <col min="13583" max="13583" width="12.7109375" style="1" bestFit="1" customWidth="1"/>
    <col min="13584" max="13584" width="16.85546875" style="1" customWidth="1"/>
    <col min="13585" max="13818" width="9.140625" style="1"/>
    <col min="13819" max="13819" width="21" style="1" customWidth="1"/>
    <col min="13820" max="13820" width="37.85546875" style="1" customWidth="1"/>
    <col min="13821" max="13821" width="33.42578125" style="1" customWidth="1"/>
    <col min="13822" max="13822" width="22" style="1" customWidth="1"/>
    <col min="13823" max="13823" width="21" style="1" customWidth="1"/>
    <col min="13824" max="13824" width="7.42578125" style="1" customWidth="1"/>
    <col min="13825" max="13825" width="7.5703125" style="1" customWidth="1"/>
    <col min="13826" max="13826" width="7.140625" style="1" customWidth="1"/>
    <col min="13827" max="13827" width="17.42578125" style="1" customWidth="1"/>
    <col min="13828" max="13828" width="22.85546875" style="1" customWidth="1"/>
    <col min="13829" max="13829" width="18.140625" style="1" customWidth="1"/>
    <col min="13830" max="13830" width="15.7109375" style="1" customWidth="1"/>
    <col min="13831" max="13831" width="15.28515625" style="1" customWidth="1"/>
    <col min="13832" max="13832" width="16.28515625" style="1" customWidth="1"/>
    <col min="13833" max="13833" width="16.85546875" style="1" customWidth="1"/>
    <col min="13834" max="13834" width="16.5703125" style="1" customWidth="1"/>
    <col min="13835" max="13835" width="15.85546875" style="1" customWidth="1"/>
    <col min="13836" max="13836" width="15.42578125" style="1" customWidth="1"/>
    <col min="13837" max="13837" width="18.140625" style="1" customWidth="1"/>
    <col min="13838" max="13838" width="12.85546875" style="1" customWidth="1"/>
    <col min="13839" max="13839" width="12.7109375" style="1" bestFit="1" customWidth="1"/>
    <col min="13840" max="13840" width="16.85546875" style="1" customWidth="1"/>
    <col min="13841" max="14074" width="9.140625" style="1"/>
    <col min="14075" max="14075" width="21" style="1" customWidth="1"/>
    <col min="14076" max="14076" width="37.85546875" style="1" customWidth="1"/>
    <col min="14077" max="14077" width="33.42578125" style="1" customWidth="1"/>
    <col min="14078" max="14078" width="22" style="1" customWidth="1"/>
    <col min="14079" max="14079" width="21" style="1" customWidth="1"/>
    <col min="14080" max="14080" width="7.42578125" style="1" customWidth="1"/>
    <col min="14081" max="14081" width="7.5703125" style="1" customWidth="1"/>
    <col min="14082" max="14082" width="7.140625" style="1" customWidth="1"/>
    <col min="14083" max="14083" width="17.42578125" style="1" customWidth="1"/>
    <col min="14084" max="14084" width="22.85546875" style="1" customWidth="1"/>
    <col min="14085" max="14085" width="18.140625" style="1" customWidth="1"/>
    <col min="14086" max="14086" width="15.7109375" style="1" customWidth="1"/>
    <col min="14087" max="14087" width="15.28515625" style="1" customWidth="1"/>
    <col min="14088" max="14088" width="16.28515625" style="1" customWidth="1"/>
    <col min="14089" max="14089" width="16.85546875" style="1" customWidth="1"/>
    <col min="14090" max="14090" width="16.5703125" style="1" customWidth="1"/>
    <col min="14091" max="14091" width="15.85546875" style="1" customWidth="1"/>
    <col min="14092" max="14092" width="15.42578125" style="1" customWidth="1"/>
    <col min="14093" max="14093" width="18.140625" style="1" customWidth="1"/>
    <col min="14094" max="14094" width="12.85546875" style="1" customWidth="1"/>
    <col min="14095" max="14095" width="12.7109375" style="1" bestFit="1" customWidth="1"/>
    <col min="14096" max="14096" width="16.85546875" style="1" customWidth="1"/>
    <col min="14097" max="14330" width="9.140625" style="1"/>
    <col min="14331" max="14331" width="21" style="1" customWidth="1"/>
    <col min="14332" max="14332" width="37.85546875" style="1" customWidth="1"/>
    <col min="14333" max="14333" width="33.42578125" style="1" customWidth="1"/>
    <col min="14334" max="14334" width="22" style="1" customWidth="1"/>
    <col min="14335" max="14335" width="21" style="1" customWidth="1"/>
    <col min="14336" max="14336" width="7.42578125" style="1" customWidth="1"/>
    <col min="14337" max="14337" width="7.5703125" style="1" customWidth="1"/>
    <col min="14338" max="14338" width="7.140625" style="1" customWidth="1"/>
    <col min="14339" max="14339" width="17.42578125" style="1" customWidth="1"/>
    <col min="14340" max="14340" width="22.85546875" style="1" customWidth="1"/>
    <col min="14341" max="14341" width="18.140625" style="1" customWidth="1"/>
    <col min="14342" max="14342" width="15.7109375" style="1" customWidth="1"/>
    <col min="14343" max="14343" width="15.28515625" style="1" customWidth="1"/>
    <col min="14344" max="14344" width="16.28515625" style="1" customWidth="1"/>
    <col min="14345" max="14345" width="16.85546875" style="1" customWidth="1"/>
    <col min="14346" max="14346" width="16.5703125" style="1" customWidth="1"/>
    <col min="14347" max="14347" width="15.85546875" style="1" customWidth="1"/>
    <col min="14348" max="14348" width="15.42578125" style="1" customWidth="1"/>
    <col min="14349" max="14349" width="18.140625" style="1" customWidth="1"/>
    <col min="14350" max="14350" width="12.85546875" style="1" customWidth="1"/>
    <col min="14351" max="14351" width="12.7109375" style="1" bestFit="1" customWidth="1"/>
    <col min="14352" max="14352" width="16.85546875" style="1" customWidth="1"/>
    <col min="14353" max="14586" width="9.140625" style="1"/>
    <col min="14587" max="14587" width="21" style="1" customWidth="1"/>
    <col min="14588" max="14588" width="37.85546875" style="1" customWidth="1"/>
    <col min="14589" max="14589" width="33.42578125" style="1" customWidth="1"/>
    <col min="14590" max="14590" width="22" style="1" customWidth="1"/>
    <col min="14591" max="14591" width="21" style="1" customWidth="1"/>
    <col min="14592" max="14592" width="7.42578125" style="1" customWidth="1"/>
    <col min="14593" max="14593" width="7.5703125" style="1" customWidth="1"/>
    <col min="14594" max="14594" width="7.140625" style="1" customWidth="1"/>
    <col min="14595" max="14595" width="17.42578125" style="1" customWidth="1"/>
    <col min="14596" max="14596" width="22.85546875" style="1" customWidth="1"/>
    <col min="14597" max="14597" width="18.140625" style="1" customWidth="1"/>
    <col min="14598" max="14598" width="15.7109375" style="1" customWidth="1"/>
    <col min="14599" max="14599" width="15.28515625" style="1" customWidth="1"/>
    <col min="14600" max="14600" width="16.28515625" style="1" customWidth="1"/>
    <col min="14601" max="14601" width="16.85546875" style="1" customWidth="1"/>
    <col min="14602" max="14602" width="16.5703125" style="1" customWidth="1"/>
    <col min="14603" max="14603" width="15.85546875" style="1" customWidth="1"/>
    <col min="14604" max="14604" width="15.42578125" style="1" customWidth="1"/>
    <col min="14605" max="14605" width="18.140625" style="1" customWidth="1"/>
    <col min="14606" max="14606" width="12.85546875" style="1" customWidth="1"/>
    <col min="14607" max="14607" width="12.7109375" style="1" bestFit="1" customWidth="1"/>
    <col min="14608" max="14608" width="16.85546875" style="1" customWidth="1"/>
    <col min="14609" max="14842" width="9.140625" style="1"/>
    <col min="14843" max="14843" width="21" style="1" customWidth="1"/>
    <col min="14844" max="14844" width="37.85546875" style="1" customWidth="1"/>
    <col min="14845" max="14845" width="33.42578125" style="1" customWidth="1"/>
    <col min="14846" max="14846" width="22" style="1" customWidth="1"/>
    <col min="14847" max="14847" width="21" style="1" customWidth="1"/>
    <col min="14848" max="14848" width="7.42578125" style="1" customWidth="1"/>
    <col min="14849" max="14849" width="7.5703125" style="1" customWidth="1"/>
    <col min="14850" max="14850" width="7.140625" style="1" customWidth="1"/>
    <col min="14851" max="14851" width="17.42578125" style="1" customWidth="1"/>
    <col min="14852" max="14852" width="22.85546875" style="1" customWidth="1"/>
    <col min="14853" max="14853" width="18.140625" style="1" customWidth="1"/>
    <col min="14854" max="14854" width="15.7109375" style="1" customWidth="1"/>
    <col min="14855" max="14855" width="15.28515625" style="1" customWidth="1"/>
    <col min="14856" max="14856" width="16.28515625" style="1" customWidth="1"/>
    <col min="14857" max="14857" width="16.85546875" style="1" customWidth="1"/>
    <col min="14858" max="14858" width="16.5703125" style="1" customWidth="1"/>
    <col min="14859" max="14859" width="15.85546875" style="1" customWidth="1"/>
    <col min="14860" max="14860" width="15.42578125" style="1" customWidth="1"/>
    <col min="14861" max="14861" width="18.140625" style="1" customWidth="1"/>
    <col min="14862" max="14862" width="12.85546875" style="1" customWidth="1"/>
    <col min="14863" max="14863" width="12.7109375" style="1" bestFit="1" customWidth="1"/>
    <col min="14864" max="14864" width="16.85546875" style="1" customWidth="1"/>
    <col min="14865" max="15098" width="9.140625" style="1"/>
    <col min="15099" max="15099" width="21" style="1" customWidth="1"/>
    <col min="15100" max="15100" width="37.85546875" style="1" customWidth="1"/>
    <col min="15101" max="15101" width="33.42578125" style="1" customWidth="1"/>
    <col min="15102" max="15102" width="22" style="1" customWidth="1"/>
    <col min="15103" max="15103" width="21" style="1" customWidth="1"/>
    <col min="15104" max="15104" width="7.42578125" style="1" customWidth="1"/>
    <col min="15105" max="15105" width="7.5703125" style="1" customWidth="1"/>
    <col min="15106" max="15106" width="7.140625" style="1" customWidth="1"/>
    <col min="15107" max="15107" width="17.42578125" style="1" customWidth="1"/>
    <col min="15108" max="15108" width="22.85546875" style="1" customWidth="1"/>
    <col min="15109" max="15109" width="18.140625" style="1" customWidth="1"/>
    <col min="15110" max="15110" width="15.7109375" style="1" customWidth="1"/>
    <col min="15111" max="15111" width="15.28515625" style="1" customWidth="1"/>
    <col min="15112" max="15112" width="16.28515625" style="1" customWidth="1"/>
    <col min="15113" max="15113" width="16.85546875" style="1" customWidth="1"/>
    <col min="15114" max="15114" width="16.5703125" style="1" customWidth="1"/>
    <col min="15115" max="15115" width="15.85546875" style="1" customWidth="1"/>
    <col min="15116" max="15116" width="15.42578125" style="1" customWidth="1"/>
    <col min="15117" max="15117" width="18.140625" style="1" customWidth="1"/>
    <col min="15118" max="15118" width="12.85546875" style="1" customWidth="1"/>
    <col min="15119" max="15119" width="12.7109375" style="1" bestFit="1" customWidth="1"/>
    <col min="15120" max="15120" width="16.85546875" style="1" customWidth="1"/>
    <col min="15121" max="15354" width="9.140625" style="1"/>
    <col min="15355" max="15355" width="21" style="1" customWidth="1"/>
    <col min="15356" max="15356" width="37.85546875" style="1" customWidth="1"/>
    <col min="15357" max="15357" width="33.42578125" style="1" customWidth="1"/>
    <col min="15358" max="15358" width="22" style="1" customWidth="1"/>
    <col min="15359" max="15359" width="21" style="1" customWidth="1"/>
    <col min="15360" max="15360" width="7.42578125" style="1" customWidth="1"/>
    <col min="15361" max="15361" width="7.5703125" style="1" customWidth="1"/>
    <col min="15362" max="15362" width="7.140625" style="1" customWidth="1"/>
    <col min="15363" max="15363" width="17.42578125" style="1" customWidth="1"/>
    <col min="15364" max="15364" width="22.85546875" style="1" customWidth="1"/>
    <col min="15365" max="15365" width="18.140625" style="1" customWidth="1"/>
    <col min="15366" max="15366" width="15.7109375" style="1" customWidth="1"/>
    <col min="15367" max="15367" width="15.28515625" style="1" customWidth="1"/>
    <col min="15368" max="15368" width="16.28515625" style="1" customWidth="1"/>
    <col min="15369" max="15369" width="16.85546875" style="1" customWidth="1"/>
    <col min="15370" max="15370" width="16.5703125" style="1" customWidth="1"/>
    <col min="15371" max="15371" width="15.85546875" style="1" customWidth="1"/>
    <col min="15372" max="15372" width="15.42578125" style="1" customWidth="1"/>
    <col min="15373" max="15373" width="18.140625" style="1" customWidth="1"/>
    <col min="15374" max="15374" width="12.85546875" style="1" customWidth="1"/>
    <col min="15375" max="15375" width="12.7109375" style="1" bestFit="1" customWidth="1"/>
    <col min="15376" max="15376" width="16.85546875" style="1" customWidth="1"/>
    <col min="15377" max="15610" width="9.140625" style="1"/>
    <col min="15611" max="15611" width="21" style="1" customWidth="1"/>
    <col min="15612" max="15612" width="37.85546875" style="1" customWidth="1"/>
    <col min="15613" max="15613" width="33.42578125" style="1" customWidth="1"/>
    <col min="15614" max="15614" width="22" style="1" customWidth="1"/>
    <col min="15615" max="15615" width="21" style="1" customWidth="1"/>
    <col min="15616" max="15616" width="7.42578125" style="1" customWidth="1"/>
    <col min="15617" max="15617" width="7.5703125" style="1" customWidth="1"/>
    <col min="15618" max="15618" width="7.140625" style="1" customWidth="1"/>
    <col min="15619" max="15619" width="17.42578125" style="1" customWidth="1"/>
    <col min="15620" max="15620" width="22.85546875" style="1" customWidth="1"/>
    <col min="15621" max="15621" width="18.140625" style="1" customWidth="1"/>
    <col min="15622" max="15622" width="15.7109375" style="1" customWidth="1"/>
    <col min="15623" max="15623" width="15.28515625" style="1" customWidth="1"/>
    <col min="15624" max="15624" width="16.28515625" style="1" customWidth="1"/>
    <col min="15625" max="15625" width="16.85546875" style="1" customWidth="1"/>
    <col min="15626" max="15626" width="16.5703125" style="1" customWidth="1"/>
    <col min="15627" max="15627" width="15.85546875" style="1" customWidth="1"/>
    <col min="15628" max="15628" width="15.42578125" style="1" customWidth="1"/>
    <col min="15629" max="15629" width="18.140625" style="1" customWidth="1"/>
    <col min="15630" max="15630" width="12.85546875" style="1" customWidth="1"/>
    <col min="15631" max="15631" width="12.7109375" style="1" bestFit="1" customWidth="1"/>
    <col min="15632" max="15632" width="16.85546875" style="1" customWidth="1"/>
    <col min="15633" max="15866" width="9.140625" style="1"/>
    <col min="15867" max="15867" width="21" style="1" customWidth="1"/>
    <col min="15868" max="15868" width="37.85546875" style="1" customWidth="1"/>
    <col min="15869" max="15869" width="33.42578125" style="1" customWidth="1"/>
    <col min="15870" max="15870" width="22" style="1" customWidth="1"/>
    <col min="15871" max="15871" width="21" style="1" customWidth="1"/>
    <col min="15872" max="15872" width="7.42578125" style="1" customWidth="1"/>
    <col min="15873" max="15873" width="7.5703125" style="1" customWidth="1"/>
    <col min="15874" max="15874" width="7.140625" style="1" customWidth="1"/>
    <col min="15875" max="15875" width="17.42578125" style="1" customWidth="1"/>
    <col min="15876" max="15876" width="22.85546875" style="1" customWidth="1"/>
    <col min="15877" max="15877" width="18.140625" style="1" customWidth="1"/>
    <col min="15878" max="15878" width="15.7109375" style="1" customWidth="1"/>
    <col min="15879" max="15879" width="15.28515625" style="1" customWidth="1"/>
    <col min="15880" max="15880" width="16.28515625" style="1" customWidth="1"/>
    <col min="15881" max="15881" width="16.85546875" style="1" customWidth="1"/>
    <col min="15882" max="15882" width="16.5703125" style="1" customWidth="1"/>
    <col min="15883" max="15883" width="15.85546875" style="1" customWidth="1"/>
    <col min="15884" max="15884" width="15.42578125" style="1" customWidth="1"/>
    <col min="15885" max="15885" width="18.140625" style="1" customWidth="1"/>
    <col min="15886" max="15886" width="12.85546875" style="1" customWidth="1"/>
    <col min="15887" max="15887" width="12.7109375" style="1" bestFit="1" customWidth="1"/>
    <col min="15888" max="15888" width="16.85546875" style="1" customWidth="1"/>
    <col min="15889" max="16122" width="9.140625" style="1"/>
    <col min="16123" max="16123" width="21" style="1" customWidth="1"/>
    <col min="16124" max="16124" width="37.85546875" style="1" customWidth="1"/>
    <col min="16125" max="16125" width="33.42578125" style="1" customWidth="1"/>
    <col min="16126" max="16126" width="22" style="1" customWidth="1"/>
    <col min="16127" max="16127" width="21" style="1" customWidth="1"/>
    <col min="16128" max="16128" width="7.42578125" style="1" customWidth="1"/>
    <col min="16129" max="16129" width="7.5703125" style="1" customWidth="1"/>
    <col min="16130" max="16130" width="7.140625" style="1" customWidth="1"/>
    <col min="16131" max="16131" width="17.42578125" style="1" customWidth="1"/>
    <col min="16132" max="16132" width="22.85546875" style="1" customWidth="1"/>
    <col min="16133" max="16133" width="18.140625" style="1" customWidth="1"/>
    <col min="16134" max="16134" width="15.7109375" style="1" customWidth="1"/>
    <col min="16135" max="16135" width="15.28515625" style="1" customWidth="1"/>
    <col min="16136" max="16136" width="16.28515625" style="1" customWidth="1"/>
    <col min="16137" max="16137" width="16.85546875" style="1" customWidth="1"/>
    <col min="16138" max="16138" width="16.5703125" style="1" customWidth="1"/>
    <col min="16139" max="16139" width="15.85546875" style="1" customWidth="1"/>
    <col min="16140" max="16140" width="15.42578125" style="1" customWidth="1"/>
    <col min="16141" max="16141" width="18.140625" style="1" customWidth="1"/>
    <col min="16142" max="16142" width="12.85546875" style="1" customWidth="1"/>
    <col min="16143" max="16143" width="12.7109375" style="1" bestFit="1" customWidth="1"/>
    <col min="16144" max="16144" width="16.85546875" style="1" customWidth="1"/>
    <col min="16145" max="16384" width="9.140625" style="1"/>
  </cols>
  <sheetData>
    <row r="1" spans="1:68" ht="33.75" customHeight="1" thickBot="1" x14ac:dyDescent="0.3">
      <c r="J1" s="455" t="s">
        <v>1824</v>
      </c>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456"/>
      <c r="AO1" s="456"/>
      <c r="AP1" s="456"/>
      <c r="AQ1" s="456"/>
      <c r="AR1" s="456"/>
      <c r="AS1" s="456"/>
      <c r="AT1" s="456"/>
      <c r="AU1" s="456"/>
      <c r="AV1" s="456"/>
      <c r="AW1" s="456"/>
      <c r="AX1" s="456"/>
      <c r="AY1" s="457"/>
      <c r="AZ1" s="318" t="s">
        <v>1825</v>
      </c>
    </row>
    <row r="2" spans="1:68" s="9" customFormat="1" ht="64.5" customHeight="1" x14ac:dyDescent="0.25">
      <c r="A2" s="387" t="s">
        <v>604</v>
      </c>
      <c r="B2" s="387"/>
      <c r="C2" s="387"/>
      <c r="D2" s="387"/>
      <c r="E2" s="387"/>
      <c r="F2" s="387"/>
      <c r="G2" s="387"/>
      <c r="H2" s="387"/>
      <c r="I2" s="387"/>
      <c r="J2" s="428" t="s">
        <v>707</v>
      </c>
      <c r="K2" s="428"/>
      <c r="L2" s="428"/>
      <c r="M2" s="428"/>
      <c r="N2" s="428"/>
      <c r="O2" s="428"/>
      <c r="P2" s="428"/>
      <c r="Q2" s="360">
        <v>2017</v>
      </c>
      <c r="R2" s="360"/>
      <c r="S2" s="360"/>
      <c r="T2" s="360"/>
      <c r="U2" s="360">
        <v>2018</v>
      </c>
      <c r="V2" s="360"/>
      <c r="W2" s="360"/>
      <c r="X2" s="360"/>
      <c r="Y2" s="360">
        <v>2019</v>
      </c>
      <c r="Z2" s="360"/>
      <c r="AA2" s="360"/>
      <c r="AB2" s="360"/>
      <c r="AC2" s="446" t="s">
        <v>1479</v>
      </c>
      <c r="AD2" s="446"/>
      <c r="AE2" s="446"/>
      <c r="AF2" s="446"/>
      <c r="AG2" s="446"/>
      <c r="AH2" s="446"/>
      <c r="AI2" s="360">
        <v>2020</v>
      </c>
      <c r="AJ2" s="360"/>
      <c r="AK2" s="360"/>
      <c r="AL2" s="360"/>
      <c r="AM2" s="360"/>
      <c r="AN2" s="360">
        <v>2021</v>
      </c>
      <c r="AO2" s="360"/>
      <c r="AP2" s="360"/>
      <c r="AQ2" s="360"/>
      <c r="AR2" s="360"/>
      <c r="AS2" s="346">
        <v>2022</v>
      </c>
      <c r="AT2" s="346"/>
      <c r="AU2" s="346"/>
      <c r="AV2" s="346"/>
      <c r="AW2" s="346"/>
      <c r="AX2" s="346"/>
      <c r="AY2" s="346"/>
      <c r="AZ2" s="346" t="s">
        <v>1375</v>
      </c>
      <c r="BA2" s="104"/>
      <c r="BB2" s="104"/>
      <c r="BC2" s="104"/>
      <c r="BD2" s="104"/>
      <c r="BE2" s="104"/>
      <c r="BF2" s="104"/>
      <c r="BG2" s="104"/>
      <c r="BH2" s="104"/>
      <c r="BI2" s="104"/>
      <c r="BJ2" s="104"/>
      <c r="BK2" s="104"/>
      <c r="BL2" s="104"/>
      <c r="BM2" s="104"/>
      <c r="BN2" s="104"/>
      <c r="BO2" s="104"/>
      <c r="BP2" s="105"/>
    </row>
    <row r="3" spans="1:68" s="9" customFormat="1" ht="14.45" customHeight="1" x14ac:dyDescent="0.25">
      <c r="A3" s="387"/>
      <c r="B3" s="387"/>
      <c r="C3" s="387"/>
      <c r="D3" s="387"/>
      <c r="E3" s="387"/>
      <c r="F3" s="387"/>
      <c r="G3" s="387"/>
      <c r="H3" s="387"/>
      <c r="I3" s="387"/>
      <c r="J3" s="410" t="s">
        <v>803</v>
      </c>
      <c r="K3" s="410"/>
      <c r="L3" s="410"/>
      <c r="M3" s="410" t="s">
        <v>802</v>
      </c>
      <c r="N3" s="410"/>
      <c r="O3" s="410"/>
      <c r="P3" s="410" t="s">
        <v>1381</v>
      </c>
      <c r="Q3" s="361"/>
      <c r="R3" s="361"/>
      <c r="S3" s="361"/>
      <c r="T3" s="361"/>
      <c r="U3" s="361"/>
      <c r="V3" s="361"/>
      <c r="W3" s="361"/>
      <c r="X3" s="361"/>
      <c r="Y3" s="361"/>
      <c r="Z3" s="361"/>
      <c r="AA3" s="361"/>
      <c r="AB3" s="361"/>
      <c r="AC3" s="447" t="s">
        <v>1480</v>
      </c>
      <c r="AD3" s="447" t="s">
        <v>1481</v>
      </c>
      <c r="AE3" s="447" t="s">
        <v>1482</v>
      </c>
      <c r="AF3" s="447" t="s">
        <v>1483</v>
      </c>
      <c r="AG3" s="447" t="s">
        <v>1484</v>
      </c>
      <c r="AH3" s="447" t="s">
        <v>1485</v>
      </c>
      <c r="AI3" s="361"/>
      <c r="AJ3" s="361"/>
      <c r="AK3" s="361"/>
      <c r="AL3" s="361"/>
      <c r="AM3" s="361"/>
      <c r="AN3" s="361"/>
      <c r="AO3" s="361"/>
      <c r="AP3" s="361"/>
      <c r="AQ3" s="361"/>
      <c r="AR3" s="361"/>
      <c r="AS3" s="347"/>
      <c r="AT3" s="347"/>
      <c r="AU3" s="347"/>
      <c r="AV3" s="347"/>
      <c r="AW3" s="347"/>
      <c r="AX3" s="347"/>
      <c r="AY3" s="347"/>
      <c r="AZ3" s="347"/>
      <c r="BA3" s="106"/>
      <c r="BB3" s="106"/>
      <c r="BC3" s="106"/>
      <c r="BD3" s="106"/>
      <c r="BE3" s="106"/>
      <c r="BF3" s="106"/>
      <c r="BG3" s="106"/>
      <c r="BH3" s="106"/>
      <c r="BI3" s="106"/>
      <c r="BJ3" s="106"/>
      <c r="BK3" s="106"/>
      <c r="BL3" s="106"/>
      <c r="BM3" s="106"/>
      <c r="BN3" s="106"/>
      <c r="BO3" s="106"/>
      <c r="BP3" s="107"/>
    </row>
    <row r="4" spans="1:68" s="29" customFormat="1" ht="59.25" customHeight="1" x14ac:dyDescent="0.25">
      <c r="A4" s="28" t="s">
        <v>482</v>
      </c>
      <c r="B4" s="28" t="s">
        <v>481</v>
      </c>
      <c r="C4" s="28" t="s">
        <v>530</v>
      </c>
      <c r="D4" s="28" t="s">
        <v>531</v>
      </c>
      <c r="E4" s="28" t="s">
        <v>1793</v>
      </c>
      <c r="F4" s="28">
        <v>2024</v>
      </c>
      <c r="G4" s="28" t="s">
        <v>532</v>
      </c>
      <c r="H4" s="28" t="s">
        <v>533</v>
      </c>
      <c r="I4" s="28" t="s">
        <v>534</v>
      </c>
      <c r="J4" s="234" t="s">
        <v>535</v>
      </c>
      <c r="K4" s="234" t="s">
        <v>536</v>
      </c>
      <c r="L4" s="234" t="s">
        <v>537</v>
      </c>
      <c r="M4" s="234" t="s">
        <v>535</v>
      </c>
      <c r="N4" s="234" t="s">
        <v>536</v>
      </c>
      <c r="O4" s="234" t="s">
        <v>537</v>
      </c>
      <c r="P4" s="410"/>
      <c r="Q4" s="108" t="s">
        <v>535</v>
      </c>
      <c r="R4" s="108" t="s">
        <v>536</v>
      </c>
      <c r="S4" s="108" t="s">
        <v>537</v>
      </c>
      <c r="T4" s="183" t="s">
        <v>1381</v>
      </c>
      <c r="U4" s="108" t="s">
        <v>535</v>
      </c>
      <c r="V4" s="108" t="s">
        <v>536</v>
      </c>
      <c r="W4" s="108" t="s">
        <v>537</v>
      </c>
      <c r="X4" s="183" t="s">
        <v>1381</v>
      </c>
      <c r="Y4" s="108" t="s">
        <v>535</v>
      </c>
      <c r="Z4" s="108" t="s">
        <v>536</v>
      </c>
      <c r="AA4" s="108" t="s">
        <v>537</v>
      </c>
      <c r="AB4" s="183" t="s">
        <v>1381</v>
      </c>
      <c r="AC4" s="448"/>
      <c r="AD4" s="448"/>
      <c r="AE4" s="448"/>
      <c r="AF4" s="448"/>
      <c r="AG4" s="448"/>
      <c r="AH4" s="448"/>
      <c r="AI4" s="108" t="s">
        <v>535</v>
      </c>
      <c r="AJ4" s="108" t="s">
        <v>536</v>
      </c>
      <c r="AK4" s="108" t="s">
        <v>537</v>
      </c>
      <c r="AL4" s="234" t="s">
        <v>1099</v>
      </c>
      <c r="AM4" s="183" t="s">
        <v>1381</v>
      </c>
      <c r="AN4" s="108" t="s">
        <v>535</v>
      </c>
      <c r="AO4" s="108" t="s">
        <v>536</v>
      </c>
      <c r="AP4" s="108" t="s">
        <v>537</v>
      </c>
      <c r="AQ4" s="234" t="s">
        <v>1099</v>
      </c>
      <c r="AR4" s="183" t="s">
        <v>1381</v>
      </c>
      <c r="AS4" s="183" t="s">
        <v>1376</v>
      </c>
      <c r="AT4" s="183" t="s">
        <v>1377</v>
      </c>
      <c r="AU4" s="183" t="s">
        <v>1378</v>
      </c>
      <c r="AV4" s="183" t="s">
        <v>1379</v>
      </c>
      <c r="AW4" s="183" t="s">
        <v>1099</v>
      </c>
      <c r="AX4" s="183" t="s">
        <v>1380</v>
      </c>
      <c r="AY4" s="183" t="s">
        <v>1381</v>
      </c>
      <c r="AZ4" s="347"/>
    </row>
    <row r="5" spans="1:68" s="2" customFormat="1" ht="180.75" customHeight="1" x14ac:dyDescent="0.25">
      <c r="A5" s="377" t="s">
        <v>480</v>
      </c>
      <c r="B5" s="377" t="s">
        <v>479</v>
      </c>
      <c r="C5" s="378" t="s">
        <v>1795</v>
      </c>
      <c r="D5" s="379" t="s">
        <v>1794</v>
      </c>
      <c r="E5" s="332">
        <v>1</v>
      </c>
      <c r="F5" s="357">
        <v>1</v>
      </c>
      <c r="G5" s="379" t="s">
        <v>1796</v>
      </c>
      <c r="H5" s="317" t="s">
        <v>1797</v>
      </c>
      <c r="I5" s="324" t="s">
        <v>456</v>
      </c>
      <c r="J5" s="389">
        <v>70</v>
      </c>
      <c r="K5" s="390">
        <v>100</v>
      </c>
      <c r="L5" s="405">
        <v>100</v>
      </c>
      <c r="M5" s="411">
        <v>213072500</v>
      </c>
      <c r="N5" s="381">
        <v>133783739</v>
      </c>
      <c r="O5" s="384">
        <v>0.63</v>
      </c>
      <c r="P5" s="422" t="s">
        <v>1799</v>
      </c>
      <c r="Q5" s="357">
        <v>1</v>
      </c>
      <c r="R5" s="372">
        <v>1</v>
      </c>
      <c r="S5" s="382">
        <v>1</v>
      </c>
      <c r="T5" s="189" t="s">
        <v>1800</v>
      </c>
      <c r="U5" s="357">
        <v>1</v>
      </c>
      <c r="V5" s="372">
        <v>1</v>
      </c>
      <c r="W5" s="352">
        <v>1</v>
      </c>
      <c r="X5" s="197" t="s">
        <v>656</v>
      </c>
      <c r="Y5" s="351">
        <v>1</v>
      </c>
      <c r="Z5" s="351">
        <v>1</v>
      </c>
      <c r="AA5" s="362">
        <v>95</v>
      </c>
      <c r="AB5" s="109" t="s">
        <v>808</v>
      </c>
      <c r="AC5" s="140"/>
      <c r="AD5" s="140"/>
      <c r="AE5" s="140"/>
      <c r="AF5" s="140"/>
      <c r="AG5" s="140"/>
      <c r="AH5" s="140"/>
      <c r="AI5" s="351">
        <v>1</v>
      </c>
      <c r="AJ5" s="433">
        <v>1</v>
      </c>
      <c r="AK5" s="434">
        <v>95</v>
      </c>
      <c r="AL5" s="83" t="s">
        <v>1100</v>
      </c>
      <c r="AM5" s="109" t="s">
        <v>952</v>
      </c>
      <c r="AN5" s="332">
        <v>1</v>
      </c>
      <c r="AO5" s="440">
        <v>11</v>
      </c>
      <c r="AP5" s="442">
        <v>95</v>
      </c>
      <c r="AQ5" s="257" t="s">
        <v>1212</v>
      </c>
      <c r="AR5" s="257" t="s">
        <v>1230</v>
      </c>
      <c r="AS5" s="332">
        <v>1</v>
      </c>
      <c r="AT5" s="338" t="s">
        <v>1649</v>
      </c>
      <c r="AU5" s="327">
        <v>100</v>
      </c>
      <c r="AV5" s="459" t="s">
        <v>1457</v>
      </c>
      <c r="AW5" s="460" t="s">
        <v>1787</v>
      </c>
      <c r="AX5" s="320">
        <v>92</v>
      </c>
      <c r="AY5" s="210" t="s">
        <v>1648</v>
      </c>
      <c r="AZ5" s="320">
        <v>91</v>
      </c>
    </row>
    <row r="6" spans="1:68" s="2" customFormat="1" ht="178.5" customHeight="1" x14ac:dyDescent="0.25">
      <c r="A6" s="377"/>
      <c r="B6" s="377"/>
      <c r="C6" s="374"/>
      <c r="D6" s="324"/>
      <c r="E6" s="332"/>
      <c r="F6" s="357"/>
      <c r="G6" s="324"/>
      <c r="H6" s="317" t="s">
        <v>1798</v>
      </c>
      <c r="I6" s="324"/>
      <c r="J6" s="389"/>
      <c r="K6" s="390"/>
      <c r="L6" s="406"/>
      <c r="M6" s="411"/>
      <c r="N6" s="381"/>
      <c r="O6" s="384"/>
      <c r="P6" s="422"/>
      <c r="Q6" s="357"/>
      <c r="R6" s="372"/>
      <c r="S6" s="382"/>
      <c r="T6" s="189" t="s">
        <v>561</v>
      </c>
      <c r="U6" s="357"/>
      <c r="V6" s="372"/>
      <c r="W6" s="352"/>
      <c r="X6" s="197" t="s">
        <v>657</v>
      </c>
      <c r="Y6" s="351"/>
      <c r="Z6" s="351"/>
      <c r="AA6" s="362"/>
      <c r="AB6" s="109" t="s">
        <v>809</v>
      </c>
      <c r="AC6" s="140"/>
      <c r="AD6" s="140"/>
      <c r="AE6" s="140"/>
      <c r="AF6" s="140"/>
      <c r="AG6" s="140"/>
      <c r="AH6" s="140"/>
      <c r="AI6" s="351"/>
      <c r="AJ6" s="433"/>
      <c r="AK6" s="434"/>
      <c r="AL6" s="83" t="s">
        <v>1101</v>
      </c>
      <c r="AM6" s="109" t="s">
        <v>953</v>
      </c>
      <c r="AN6" s="332"/>
      <c r="AO6" s="440"/>
      <c r="AP6" s="442"/>
      <c r="AQ6" s="257" t="s">
        <v>1213</v>
      </c>
      <c r="AR6" s="257" t="s">
        <v>1231</v>
      </c>
      <c r="AS6" s="332"/>
      <c r="AT6" s="336"/>
      <c r="AU6" s="327"/>
      <c r="AV6" s="459"/>
      <c r="AW6" s="460"/>
      <c r="AX6" s="320"/>
      <c r="AY6" s="210" t="s">
        <v>1650</v>
      </c>
      <c r="AZ6" s="320"/>
    </row>
    <row r="7" spans="1:68" s="2" customFormat="1" ht="132" customHeight="1" x14ac:dyDescent="0.25">
      <c r="A7" s="377"/>
      <c r="B7" s="377"/>
      <c r="C7" s="378" t="s">
        <v>1803</v>
      </c>
      <c r="D7" s="191" t="s">
        <v>478</v>
      </c>
      <c r="E7" s="293">
        <v>1</v>
      </c>
      <c r="F7" s="191">
        <v>1</v>
      </c>
      <c r="G7" s="191" t="s">
        <v>477</v>
      </c>
      <c r="H7" s="191" t="s">
        <v>476</v>
      </c>
      <c r="I7" s="191" t="s">
        <v>464</v>
      </c>
      <c r="J7" s="216">
        <v>0.1</v>
      </c>
      <c r="K7" s="58">
        <v>0.1</v>
      </c>
      <c r="L7" s="233">
        <f>K7/J7*100</f>
        <v>100</v>
      </c>
      <c r="M7" s="411"/>
      <c r="N7" s="381"/>
      <c r="O7" s="384"/>
      <c r="P7" s="239" t="s">
        <v>1804</v>
      </c>
      <c r="Q7" s="201">
        <v>0.9</v>
      </c>
      <c r="R7" s="205">
        <v>0.5</v>
      </c>
      <c r="S7" s="23">
        <f>R7/Q7</f>
        <v>0.55555555555555558</v>
      </c>
      <c r="T7" s="189" t="s">
        <v>571</v>
      </c>
      <c r="U7" s="201">
        <v>0.9</v>
      </c>
      <c r="V7" s="205">
        <v>0.5</v>
      </c>
      <c r="W7" s="186">
        <v>0.65</v>
      </c>
      <c r="X7" s="197"/>
      <c r="Y7" s="194">
        <v>1</v>
      </c>
      <c r="Z7" s="192">
        <v>1</v>
      </c>
      <c r="AA7" s="182">
        <v>100</v>
      </c>
      <c r="AB7" s="110" t="s">
        <v>810</v>
      </c>
      <c r="AC7" s="141" t="s">
        <v>1486</v>
      </c>
      <c r="AD7" s="141" t="s">
        <v>1487</v>
      </c>
      <c r="AE7" s="142">
        <v>4103052</v>
      </c>
      <c r="AF7" s="143" t="s">
        <v>1488</v>
      </c>
      <c r="AG7" s="143" t="s">
        <v>1489</v>
      </c>
      <c r="AH7" s="142">
        <v>1</v>
      </c>
      <c r="AI7" s="194">
        <v>1</v>
      </c>
      <c r="AJ7" s="184">
        <v>1</v>
      </c>
      <c r="AK7" s="185">
        <v>85</v>
      </c>
      <c r="AL7" s="83" t="s">
        <v>1102</v>
      </c>
      <c r="AM7" s="109" t="s">
        <v>954</v>
      </c>
      <c r="AN7" s="250">
        <v>1</v>
      </c>
      <c r="AO7" s="97">
        <v>7.4999999999999997E-3</v>
      </c>
      <c r="AP7" s="255">
        <v>75</v>
      </c>
      <c r="AQ7" s="257" t="s">
        <v>1213</v>
      </c>
      <c r="AR7" s="257" t="s">
        <v>1232</v>
      </c>
      <c r="AS7" s="250">
        <v>1</v>
      </c>
      <c r="AT7" s="161" t="s">
        <v>1652</v>
      </c>
      <c r="AU7" s="179">
        <v>75</v>
      </c>
      <c r="AV7" s="204"/>
      <c r="AW7" s="181" t="s">
        <v>1416</v>
      </c>
      <c r="AX7" s="204"/>
      <c r="AY7" s="210" t="s">
        <v>1651</v>
      </c>
      <c r="AZ7" s="204">
        <v>69</v>
      </c>
    </row>
    <row r="8" spans="1:68" s="2" customFormat="1" ht="63.75" customHeight="1" x14ac:dyDescent="0.25">
      <c r="A8" s="377"/>
      <c r="B8" s="377"/>
      <c r="C8" s="374"/>
      <c r="D8" s="317" t="s">
        <v>1801</v>
      </c>
      <c r="E8" s="293">
        <v>1</v>
      </c>
      <c r="F8" s="191">
        <v>1</v>
      </c>
      <c r="G8" s="191" t="s">
        <v>475</v>
      </c>
      <c r="H8" s="317" t="s">
        <v>1802</v>
      </c>
      <c r="I8" s="191" t="s">
        <v>474</v>
      </c>
      <c r="J8" s="213">
        <v>7.36</v>
      </c>
      <c r="K8" s="215">
        <v>0</v>
      </c>
      <c r="L8" s="235">
        <f>K8/J8*1</f>
        <v>0</v>
      </c>
      <c r="M8" s="411"/>
      <c r="N8" s="381"/>
      <c r="O8" s="384"/>
      <c r="P8" s="111" t="s">
        <v>708</v>
      </c>
      <c r="Q8" s="191">
        <v>1</v>
      </c>
      <c r="R8" s="12">
        <v>0.5</v>
      </c>
      <c r="S8" s="23">
        <f>R8/Q8</f>
        <v>0.5</v>
      </c>
      <c r="T8" s="189" t="s">
        <v>572</v>
      </c>
      <c r="U8" s="191">
        <v>1</v>
      </c>
      <c r="V8" s="12">
        <v>0.5</v>
      </c>
      <c r="W8" s="186">
        <v>0.3</v>
      </c>
      <c r="X8" s="197"/>
      <c r="Y8" s="194">
        <v>1</v>
      </c>
      <c r="Z8" s="192">
        <v>1</v>
      </c>
      <c r="AA8" s="182">
        <v>60</v>
      </c>
      <c r="AB8" s="112" t="s">
        <v>811</v>
      </c>
      <c r="AC8" s="141" t="s">
        <v>1486</v>
      </c>
      <c r="AD8" s="141" t="s">
        <v>1490</v>
      </c>
      <c r="AE8" s="144" t="s">
        <v>1491</v>
      </c>
      <c r="AF8" s="141" t="s">
        <v>1492</v>
      </c>
      <c r="AG8" s="141" t="s">
        <v>1493</v>
      </c>
      <c r="AH8" s="145">
        <v>100</v>
      </c>
      <c r="AI8" s="194">
        <v>1</v>
      </c>
      <c r="AJ8" s="184">
        <v>1</v>
      </c>
      <c r="AK8" s="185">
        <v>62</v>
      </c>
      <c r="AL8" s="83" t="s">
        <v>1103</v>
      </c>
      <c r="AM8" s="113" t="s">
        <v>955</v>
      </c>
      <c r="AN8" s="250">
        <v>1</v>
      </c>
      <c r="AO8" s="254">
        <v>0</v>
      </c>
      <c r="AP8" s="255">
        <v>0</v>
      </c>
      <c r="AQ8" s="257"/>
      <c r="AR8" s="100"/>
      <c r="AS8" s="250">
        <v>1</v>
      </c>
      <c r="AT8" s="126">
        <v>0</v>
      </c>
      <c r="AU8" s="179">
        <v>0</v>
      </c>
      <c r="AV8" s="204"/>
      <c r="AW8" s="181"/>
      <c r="AX8" s="204"/>
      <c r="AY8" s="210" t="s">
        <v>1653</v>
      </c>
      <c r="AZ8" s="204">
        <v>40</v>
      </c>
    </row>
    <row r="9" spans="1:68" s="2" customFormat="1" ht="114" customHeight="1" x14ac:dyDescent="0.25">
      <c r="A9" s="377"/>
      <c r="B9" s="377"/>
      <c r="C9" s="207" t="s">
        <v>473</v>
      </c>
      <c r="D9" s="191" t="s">
        <v>472</v>
      </c>
      <c r="E9" s="294">
        <v>0.6</v>
      </c>
      <c r="F9" s="201">
        <v>0.7</v>
      </c>
      <c r="G9" s="201" t="s">
        <v>471</v>
      </c>
      <c r="H9" s="191" t="s">
        <v>470</v>
      </c>
      <c r="I9" s="201" t="s">
        <v>469</v>
      </c>
      <c r="J9" s="216">
        <v>0.08</v>
      </c>
      <c r="K9" s="59">
        <v>0.08</v>
      </c>
      <c r="L9" s="233">
        <f>K9/J9*100</f>
        <v>100</v>
      </c>
      <c r="M9" s="411"/>
      <c r="N9" s="381"/>
      <c r="O9" s="384"/>
      <c r="P9" s="111" t="s">
        <v>709</v>
      </c>
      <c r="Q9" s="208">
        <v>0.16</v>
      </c>
      <c r="R9" s="196">
        <v>0.16</v>
      </c>
      <c r="S9" s="212">
        <f t="shared" ref="S9:S10" si="0">R9/Q9*1</f>
        <v>1</v>
      </c>
      <c r="T9" s="209" t="s">
        <v>483</v>
      </c>
      <c r="U9" s="208">
        <v>0.16</v>
      </c>
      <c r="V9" s="196">
        <v>0.16</v>
      </c>
      <c r="W9" s="186">
        <v>0.5</v>
      </c>
      <c r="X9" s="197"/>
      <c r="Y9" s="193">
        <v>0.7</v>
      </c>
      <c r="Z9" s="200">
        <v>0.35</v>
      </c>
      <c r="AA9" s="182">
        <v>92</v>
      </c>
      <c r="AB9" s="110" t="s">
        <v>812</v>
      </c>
      <c r="AC9" s="141" t="s">
        <v>1486</v>
      </c>
      <c r="AD9" s="141" t="s">
        <v>1494</v>
      </c>
      <c r="AE9" s="142" t="s">
        <v>1495</v>
      </c>
      <c r="AF9" s="143" t="s">
        <v>1496</v>
      </c>
      <c r="AG9" s="143" t="s">
        <v>1497</v>
      </c>
      <c r="AH9" s="142">
        <v>1</v>
      </c>
      <c r="AI9" s="193">
        <v>0.7</v>
      </c>
      <c r="AJ9" s="245">
        <v>0.45</v>
      </c>
      <c r="AK9" s="185">
        <v>85</v>
      </c>
      <c r="AL9" s="83"/>
      <c r="AM9" s="162" t="s">
        <v>956</v>
      </c>
      <c r="AN9" s="249">
        <v>0.45</v>
      </c>
      <c r="AO9" s="254">
        <v>0.45</v>
      </c>
      <c r="AP9" s="255">
        <v>100</v>
      </c>
      <c r="AQ9" s="257"/>
      <c r="AR9" s="257" t="s">
        <v>1233</v>
      </c>
      <c r="AS9" s="249">
        <v>0.6</v>
      </c>
      <c r="AT9" s="126">
        <v>0.5</v>
      </c>
      <c r="AU9" s="179">
        <v>90</v>
      </c>
      <c r="AV9" s="204"/>
      <c r="AW9" s="163" t="s">
        <v>1417</v>
      </c>
      <c r="AX9" s="204"/>
      <c r="AY9" s="210" t="s">
        <v>1654</v>
      </c>
      <c r="AZ9" s="204">
        <v>77</v>
      </c>
    </row>
    <row r="10" spans="1:68" s="2" customFormat="1" ht="57" customHeight="1" x14ac:dyDescent="0.25">
      <c r="A10" s="377"/>
      <c r="B10" s="377"/>
      <c r="C10" s="374" t="s">
        <v>468</v>
      </c>
      <c r="D10" s="191" t="s">
        <v>467</v>
      </c>
      <c r="E10" s="293">
        <v>1</v>
      </c>
      <c r="F10" s="191">
        <v>1</v>
      </c>
      <c r="G10" s="191" t="s">
        <v>466</v>
      </c>
      <c r="H10" s="191" t="s">
        <v>465</v>
      </c>
      <c r="I10" s="191" t="s">
        <v>464</v>
      </c>
      <c r="J10" s="213">
        <v>100</v>
      </c>
      <c r="K10" s="215">
        <v>100</v>
      </c>
      <c r="L10" s="233">
        <f>K10/J10*100</f>
        <v>100</v>
      </c>
      <c r="M10" s="411"/>
      <c r="N10" s="381"/>
      <c r="O10" s="384"/>
      <c r="P10" s="239" t="s">
        <v>710</v>
      </c>
      <c r="Q10" s="191">
        <v>1</v>
      </c>
      <c r="R10" s="187">
        <v>1</v>
      </c>
      <c r="S10" s="212">
        <f t="shared" si="0"/>
        <v>1</v>
      </c>
      <c r="T10" s="209" t="s">
        <v>484</v>
      </c>
      <c r="U10" s="191">
        <v>1</v>
      </c>
      <c r="V10" s="187">
        <v>1</v>
      </c>
      <c r="W10" s="186">
        <v>0.95</v>
      </c>
      <c r="X10" s="197"/>
      <c r="Y10" s="199">
        <v>1</v>
      </c>
      <c r="Z10" s="192">
        <v>1</v>
      </c>
      <c r="AA10" s="80">
        <v>85</v>
      </c>
      <c r="AB10" s="110" t="s">
        <v>813</v>
      </c>
      <c r="AC10" s="141" t="s">
        <v>1486</v>
      </c>
      <c r="AD10" s="141" t="s">
        <v>1494</v>
      </c>
      <c r="AE10" s="142" t="s">
        <v>1495</v>
      </c>
      <c r="AF10" s="143" t="s">
        <v>1496</v>
      </c>
      <c r="AG10" s="143" t="s">
        <v>1497</v>
      </c>
      <c r="AH10" s="142">
        <v>1</v>
      </c>
      <c r="AI10" s="199">
        <v>1</v>
      </c>
      <c r="AJ10" s="184">
        <v>1</v>
      </c>
      <c r="AK10" s="82">
        <v>95</v>
      </c>
      <c r="AL10" s="83" t="s">
        <v>1104</v>
      </c>
      <c r="AM10" s="109" t="s">
        <v>957</v>
      </c>
      <c r="AN10" s="250">
        <v>1</v>
      </c>
      <c r="AO10" s="97">
        <v>9.4999999999999998E-3</v>
      </c>
      <c r="AP10" s="98">
        <v>95</v>
      </c>
      <c r="AQ10" s="257"/>
      <c r="AR10" s="257" t="s">
        <v>1234</v>
      </c>
      <c r="AS10" s="250">
        <v>1</v>
      </c>
      <c r="AT10" s="125">
        <v>8.0000000000000002E-3</v>
      </c>
      <c r="AU10" s="128">
        <v>80</v>
      </c>
      <c r="AV10" s="204"/>
      <c r="AW10" s="181" t="s">
        <v>1418</v>
      </c>
      <c r="AX10" s="204"/>
      <c r="AY10" s="210" t="s">
        <v>1655</v>
      </c>
      <c r="AZ10" s="204">
        <v>81</v>
      </c>
    </row>
    <row r="11" spans="1:68" s="2" customFormat="1" ht="55.5" customHeight="1" x14ac:dyDescent="0.25">
      <c r="A11" s="377"/>
      <c r="B11" s="377"/>
      <c r="C11" s="374"/>
      <c r="D11" s="317" t="s">
        <v>1805</v>
      </c>
      <c r="E11" s="293">
        <v>1</v>
      </c>
      <c r="F11" s="191">
        <v>1</v>
      </c>
      <c r="G11" s="191" t="s">
        <v>463</v>
      </c>
      <c r="H11" s="191" t="s">
        <v>462</v>
      </c>
      <c r="I11" s="191" t="s">
        <v>461</v>
      </c>
      <c r="J11" s="213">
        <v>100</v>
      </c>
      <c r="K11" s="215">
        <v>100</v>
      </c>
      <c r="L11" s="233">
        <f>K11/J11*100</f>
        <v>100</v>
      </c>
      <c r="M11" s="411"/>
      <c r="N11" s="381"/>
      <c r="O11" s="384"/>
      <c r="P11" s="239" t="s">
        <v>711</v>
      </c>
      <c r="Q11" s="191">
        <v>1</v>
      </c>
      <c r="R11" s="187">
        <v>1</v>
      </c>
      <c r="S11" s="212">
        <v>1</v>
      </c>
      <c r="T11" s="209" t="s">
        <v>1810</v>
      </c>
      <c r="U11" s="191">
        <v>1</v>
      </c>
      <c r="V11" s="187">
        <v>1</v>
      </c>
      <c r="W11" s="186">
        <v>0.95</v>
      </c>
      <c r="X11" s="197"/>
      <c r="Y11" s="199">
        <v>1</v>
      </c>
      <c r="Z11" s="192">
        <v>1</v>
      </c>
      <c r="AA11" s="80">
        <v>75</v>
      </c>
      <c r="AB11" s="110" t="s">
        <v>814</v>
      </c>
      <c r="AC11" s="141" t="s">
        <v>1486</v>
      </c>
      <c r="AD11" s="141" t="s">
        <v>1494</v>
      </c>
      <c r="AE11" s="142" t="s">
        <v>1495</v>
      </c>
      <c r="AF11" s="143" t="s">
        <v>1496</v>
      </c>
      <c r="AG11" s="143" t="s">
        <v>1497</v>
      </c>
      <c r="AH11" s="142">
        <v>1</v>
      </c>
      <c r="AI11" s="199">
        <v>1</v>
      </c>
      <c r="AJ11" s="184">
        <v>1</v>
      </c>
      <c r="AK11" s="82">
        <v>85</v>
      </c>
      <c r="AL11" s="83"/>
      <c r="AM11" s="109" t="s">
        <v>958</v>
      </c>
      <c r="AN11" s="250">
        <v>1</v>
      </c>
      <c r="AO11" s="97">
        <v>9.4999999999999998E-3</v>
      </c>
      <c r="AP11" s="98">
        <v>95</v>
      </c>
      <c r="AQ11" s="257"/>
      <c r="AR11" s="257" t="s">
        <v>1235</v>
      </c>
      <c r="AS11" s="250">
        <v>1</v>
      </c>
      <c r="AT11" s="125">
        <v>8.0000000000000002E-3</v>
      </c>
      <c r="AU11" s="128">
        <v>80</v>
      </c>
      <c r="AV11" s="204"/>
      <c r="AW11" s="181" t="s">
        <v>1419</v>
      </c>
      <c r="AX11" s="204"/>
      <c r="AY11" s="210" t="s">
        <v>1656</v>
      </c>
      <c r="AZ11" s="204">
        <v>78</v>
      </c>
    </row>
    <row r="12" spans="1:68" s="2" customFormat="1" ht="75.75" customHeight="1" x14ac:dyDescent="0.25">
      <c r="A12" s="377"/>
      <c r="B12" s="377" t="s">
        <v>460</v>
      </c>
      <c r="C12" s="374" t="s">
        <v>459</v>
      </c>
      <c r="D12" s="379" t="s">
        <v>1806</v>
      </c>
      <c r="E12" s="332">
        <v>1</v>
      </c>
      <c r="F12" s="324">
        <v>100</v>
      </c>
      <c r="G12" s="324" t="s">
        <v>458</v>
      </c>
      <c r="H12" s="191" t="s">
        <v>457</v>
      </c>
      <c r="I12" s="324" t="s">
        <v>456</v>
      </c>
      <c r="J12" s="389">
        <v>10</v>
      </c>
      <c r="K12" s="390">
        <v>0</v>
      </c>
      <c r="L12" s="412">
        <v>0</v>
      </c>
      <c r="M12" s="381">
        <v>10000000</v>
      </c>
      <c r="N12" s="381">
        <v>10000000</v>
      </c>
      <c r="O12" s="384">
        <f>M12/N12</f>
        <v>1</v>
      </c>
      <c r="P12" s="423" t="s">
        <v>1809</v>
      </c>
      <c r="Q12" s="357">
        <v>1</v>
      </c>
      <c r="R12" s="355">
        <v>0.5</v>
      </c>
      <c r="S12" s="388">
        <f>R12/Q12</f>
        <v>0.5</v>
      </c>
      <c r="T12" s="356" t="s">
        <v>1811</v>
      </c>
      <c r="U12" s="357">
        <v>1</v>
      </c>
      <c r="V12" s="355">
        <v>0.5</v>
      </c>
      <c r="W12" s="373">
        <v>0.5</v>
      </c>
      <c r="X12" s="197" t="s">
        <v>658</v>
      </c>
      <c r="Y12" s="350">
        <v>100</v>
      </c>
      <c r="Z12" s="359">
        <v>50</v>
      </c>
      <c r="AA12" s="343">
        <v>67</v>
      </c>
      <c r="AB12" s="110" t="s">
        <v>815</v>
      </c>
      <c r="AC12" s="146" t="s">
        <v>1486</v>
      </c>
      <c r="AD12" s="141" t="s">
        <v>1498</v>
      </c>
      <c r="AE12" s="142" t="s">
        <v>1495</v>
      </c>
      <c r="AF12" s="141" t="s">
        <v>1499</v>
      </c>
      <c r="AG12" s="141" t="s">
        <v>1500</v>
      </c>
      <c r="AH12" s="145">
        <v>60</v>
      </c>
      <c r="AI12" s="350">
        <v>100</v>
      </c>
      <c r="AJ12" s="348">
        <v>60</v>
      </c>
      <c r="AK12" s="349">
        <v>82</v>
      </c>
      <c r="AL12" s="83"/>
      <c r="AM12" s="109" t="s">
        <v>959</v>
      </c>
      <c r="AN12" s="334">
        <v>55</v>
      </c>
      <c r="AO12" s="440" t="s">
        <v>1147</v>
      </c>
      <c r="AP12" s="443">
        <v>54</v>
      </c>
      <c r="AQ12" s="257"/>
      <c r="AR12" s="257" t="s">
        <v>1236</v>
      </c>
      <c r="AS12" s="332">
        <v>1</v>
      </c>
      <c r="AT12" s="338" t="s">
        <v>1658</v>
      </c>
      <c r="AU12" s="328">
        <v>45</v>
      </c>
      <c r="AV12" s="320"/>
      <c r="AW12" s="319" t="s">
        <v>1420</v>
      </c>
      <c r="AX12" s="320"/>
      <c r="AY12" s="338" t="s">
        <v>1657</v>
      </c>
      <c r="AZ12" s="320">
        <v>43</v>
      </c>
    </row>
    <row r="13" spans="1:68" s="2" customFormat="1" ht="92.25" customHeight="1" x14ac:dyDescent="0.25">
      <c r="A13" s="377"/>
      <c r="B13" s="377"/>
      <c r="C13" s="374"/>
      <c r="D13" s="324"/>
      <c r="E13" s="332"/>
      <c r="F13" s="324"/>
      <c r="G13" s="324"/>
      <c r="H13" s="317" t="s">
        <v>1808</v>
      </c>
      <c r="I13" s="324"/>
      <c r="J13" s="389"/>
      <c r="K13" s="390"/>
      <c r="L13" s="406"/>
      <c r="M13" s="381"/>
      <c r="N13" s="381"/>
      <c r="O13" s="384"/>
      <c r="P13" s="423"/>
      <c r="Q13" s="357"/>
      <c r="R13" s="355"/>
      <c r="S13" s="388"/>
      <c r="T13" s="356"/>
      <c r="U13" s="357"/>
      <c r="V13" s="355"/>
      <c r="W13" s="374"/>
      <c r="X13" s="197" t="s">
        <v>659</v>
      </c>
      <c r="Y13" s="350"/>
      <c r="Z13" s="359"/>
      <c r="AA13" s="343"/>
      <c r="AB13" s="110" t="s">
        <v>816</v>
      </c>
      <c r="AC13" s="140"/>
      <c r="AD13" s="140"/>
      <c r="AE13" s="140"/>
      <c r="AF13" s="140"/>
      <c r="AG13" s="140"/>
      <c r="AH13" s="140"/>
      <c r="AI13" s="350"/>
      <c r="AJ13" s="348"/>
      <c r="AK13" s="349"/>
      <c r="AL13" s="83"/>
      <c r="AM13" s="109" t="s">
        <v>960</v>
      </c>
      <c r="AN13" s="334"/>
      <c r="AO13" s="440"/>
      <c r="AP13" s="443"/>
      <c r="AQ13" s="257"/>
      <c r="AR13" s="257" t="s">
        <v>1237</v>
      </c>
      <c r="AS13" s="332"/>
      <c r="AT13" s="336"/>
      <c r="AU13" s="328"/>
      <c r="AV13" s="320"/>
      <c r="AW13" s="319"/>
      <c r="AX13" s="320"/>
      <c r="AY13" s="320"/>
      <c r="AZ13" s="320"/>
    </row>
    <row r="14" spans="1:68" s="2" customFormat="1" ht="78.75" customHeight="1" x14ac:dyDescent="0.25">
      <c r="A14" s="377"/>
      <c r="B14" s="377"/>
      <c r="C14" s="374"/>
      <c r="D14" s="379" t="s">
        <v>1807</v>
      </c>
      <c r="E14" s="332">
        <v>0.6</v>
      </c>
      <c r="F14" s="201"/>
      <c r="G14" s="357" t="s">
        <v>455</v>
      </c>
      <c r="H14" s="191" t="s">
        <v>454</v>
      </c>
      <c r="I14" s="357" t="s">
        <v>453</v>
      </c>
      <c r="J14" s="384">
        <v>0.6</v>
      </c>
      <c r="K14" s="390">
        <v>0</v>
      </c>
      <c r="L14" s="412">
        <v>0</v>
      </c>
      <c r="M14" s="381"/>
      <c r="N14" s="381"/>
      <c r="O14" s="384"/>
      <c r="P14" s="422" t="s">
        <v>712</v>
      </c>
      <c r="Q14" s="357">
        <v>0.06</v>
      </c>
      <c r="R14" s="355">
        <v>0.06</v>
      </c>
      <c r="S14" s="383">
        <f>R14/Q14*1</f>
        <v>1</v>
      </c>
      <c r="T14" s="356" t="s">
        <v>602</v>
      </c>
      <c r="U14" s="357">
        <v>0.06</v>
      </c>
      <c r="V14" s="355">
        <v>0.06</v>
      </c>
      <c r="W14" s="352">
        <v>0.75</v>
      </c>
      <c r="X14" s="197" t="s">
        <v>660</v>
      </c>
      <c r="Y14" s="351">
        <v>0.6</v>
      </c>
      <c r="Z14" s="368">
        <v>0.28000000000000003</v>
      </c>
      <c r="AA14" s="343">
        <v>75</v>
      </c>
      <c r="AB14" s="110" t="s">
        <v>817</v>
      </c>
      <c r="AC14" s="141" t="s">
        <v>1486</v>
      </c>
      <c r="AD14" s="141" t="s">
        <v>1501</v>
      </c>
      <c r="AE14" s="147">
        <v>2201050</v>
      </c>
      <c r="AF14" s="141" t="s">
        <v>1502</v>
      </c>
      <c r="AG14" s="141" t="s">
        <v>1503</v>
      </c>
      <c r="AH14" s="148">
        <v>33000</v>
      </c>
      <c r="AI14" s="351">
        <v>0.6</v>
      </c>
      <c r="AJ14" s="433">
        <v>0.34</v>
      </c>
      <c r="AK14" s="349">
        <v>70</v>
      </c>
      <c r="AL14" s="83"/>
      <c r="AM14" s="109" t="s">
        <v>961</v>
      </c>
      <c r="AN14" s="335">
        <v>0.5</v>
      </c>
      <c r="AO14" s="441">
        <v>0.8</v>
      </c>
      <c r="AP14" s="443">
        <v>80</v>
      </c>
      <c r="AQ14" s="257"/>
      <c r="AR14" s="257" t="s">
        <v>1238</v>
      </c>
      <c r="AS14" s="332">
        <v>0.6</v>
      </c>
      <c r="AT14" s="337">
        <v>0.5</v>
      </c>
      <c r="AU14" s="328">
        <v>83</v>
      </c>
      <c r="AV14" s="459" t="s">
        <v>1473</v>
      </c>
      <c r="AW14" s="181" t="s">
        <v>1421</v>
      </c>
      <c r="AX14" s="320">
        <v>89</v>
      </c>
      <c r="AY14" s="338" t="s">
        <v>1659</v>
      </c>
      <c r="AZ14" s="320">
        <v>60</v>
      </c>
    </row>
    <row r="15" spans="1:68" s="2" customFormat="1" ht="313.5" x14ac:dyDescent="0.25">
      <c r="A15" s="377"/>
      <c r="B15" s="377"/>
      <c r="C15" s="374"/>
      <c r="D15" s="324"/>
      <c r="E15" s="332"/>
      <c r="F15" s="201">
        <v>0.6</v>
      </c>
      <c r="G15" s="357"/>
      <c r="H15" s="191" t="s">
        <v>452</v>
      </c>
      <c r="I15" s="357"/>
      <c r="J15" s="384"/>
      <c r="K15" s="390"/>
      <c r="L15" s="406"/>
      <c r="M15" s="381"/>
      <c r="N15" s="381"/>
      <c r="O15" s="384"/>
      <c r="P15" s="422"/>
      <c r="Q15" s="357"/>
      <c r="R15" s="355"/>
      <c r="S15" s="383"/>
      <c r="T15" s="356"/>
      <c r="U15" s="357"/>
      <c r="V15" s="355"/>
      <c r="W15" s="353"/>
      <c r="X15" s="197" t="s">
        <v>623</v>
      </c>
      <c r="Y15" s="351"/>
      <c r="Z15" s="368"/>
      <c r="AA15" s="343"/>
      <c r="AB15" s="110" t="s">
        <v>818</v>
      </c>
      <c r="AC15" s="141" t="s">
        <v>1486</v>
      </c>
      <c r="AD15" s="141" t="s">
        <v>1504</v>
      </c>
      <c r="AE15" s="145">
        <v>2302003</v>
      </c>
      <c r="AF15" s="141" t="s">
        <v>1505</v>
      </c>
      <c r="AG15" s="141" t="s">
        <v>1506</v>
      </c>
      <c r="AH15" s="145">
        <v>8</v>
      </c>
      <c r="AI15" s="351"/>
      <c r="AJ15" s="433"/>
      <c r="AK15" s="349"/>
      <c r="AL15" s="83"/>
      <c r="AM15" s="109" t="s">
        <v>962</v>
      </c>
      <c r="AN15" s="335"/>
      <c r="AO15" s="441"/>
      <c r="AP15" s="443"/>
      <c r="AQ15" s="449"/>
      <c r="AR15" s="449" t="s">
        <v>1239</v>
      </c>
      <c r="AS15" s="332"/>
      <c r="AT15" s="337"/>
      <c r="AU15" s="328"/>
      <c r="AV15" s="461"/>
      <c r="AW15" s="339" t="s">
        <v>1788</v>
      </c>
      <c r="AX15" s="320"/>
      <c r="AY15" s="324"/>
      <c r="AZ15" s="320"/>
    </row>
    <row r="16" spans="1:68" s="2" customFormat="1" ht="200.25" customHeight="1" x14ac:dyDescent="0.25">
      <c r="A16" s="377"/>
      <c r="B16" s="377"/>
      <c r="C16" s="374"/>
      <c r="D16" s="324"/>
      <c r="E16" s="332"/>
      <c r="F16" s="201"/>
      <c r="G16" s="357"/>
      <c r="H16" s="191" t="s">
        <v>452</v>
      </c>
      <c r="I16" s="357"/>
      <c r="J16" s="384"/>
      <c r="K16" s="390"/>
      <c r="L16" s="406"/>
      <c r="M16" s="381"/>
      <c r="N16" s="381"/>
      <c r="O16" s="384"/>
      <c r="P16" s="422"/>
      <c r="Q16" s="357"/>
      <c r="R16" s="355"/>
      <c r="S16" s="383"/>
      <c r="T16" s="356"/>
      <c r="U16" s="357"/>
      <c r="V16" s="355"/>
      <c r="W16" s="353"/>
      <c r="X16" s="197" t="s">
        <v>661</v>
      </c>
      <c r="Y16" s="351"/>
      <c r="Z16" s="368"/>
      <c r="AA16" s="343"/>
      <c r="AB16" s="110" t="s">
        <v>819</v>
      </c>
      <c r="AC16" s="140"/>
      <c r="AD16" s="140"/>
      <c r="AE16" s="140"/>
      <c r="AF16" s="140"/>
      <c r="AG16" s="140"/>
      <c r="AH16" s="140"/>
      <c r="AI16" s="351"/>
      <c r="AJ16" s="433"/>
      <c r="AK16" s="349"/>
      <c r="AL16" s="83" t="s">
        <v>1105</v>
      </c>
      <c r="AM16" s="109" t="s">
        <v>963</v>
      </c>
      <c r="AN16" s="335"/>
      <c r="AO16" s="441"/>
      <c r="AP16" s="443"/>
      <c r="AQ16" s="449"/>
      <c r="AR16" s="449"/>
      <c r="AS16" s="332"/>
      <c r="AT16" s="337"/>
      <c r="AU16" s="328"/>
      <c r="AV16" s="461"/>
      <c r="AW16" s="340"/>
      <c r="AX16" s="320"/>
      <c r="AY16" s="324"/>
      <c r="AZ16" s="320"/>
    </row>
    <row r="17" spans="1:52" s="2" customFormat="1" ht="108.75" customHeight="1" x14ac:dyDescent="0.25">
      <c r="A17" s="377"/>
      <c r="B17" s="377"/>
      <c r="C17" s="374"/>
      <c r="D17" s="191" t="s">
        <v>573</v>
      </c>
      <c r="E17" s="293" t="s">
        <v>380</v>
      </c>
      <c r="F17" s="191">
        <v>1</v>
      </c>
      <c r="G17" s="191" t="s">
        <v>450</v>
      </c>
      <c r="H17" s="191" t="s">
        <v>574</v>
      </c>
      <c r="I17" s="191" t="s">
        <v>447</v>
      </c>
      <c r="J17" s="213">
        <v>20</v>
      </c>
      <c r="K17" s="215">
        <v>15</v>
      </c>
      <c r="L17" s="137">
        <f>K17/J17*100</f>
        <v>75</v>
      </c>
      <c r="M17" s="381"/>
      <c r="N17" s="381"/>
      <c r="O17" s="384"/>
      <c r="P17" s="239" t="s">
        <v>713</v>
      </c>
      <c r="Q17" s="204">
        <v>0.3</v>
      </c>
      <c r="R17" s="14">
        <v>0.2</v>
      </c>
      <c r="S17" s="11">
        <f>R17/Q17</f>
        <v>0.66666666666666674</v>
      </c>
      <c r="T17" s="189" t="s">
        <v>549</v>
      </c>
      <c r="U17" s="204">
        <v>0.3</v>
      </c>
      <c r="V17" s="14">
        <v>0.2</v>
      </c>
      <c r="W17" s="206">
        <v>0.9</v>
      </c>
      <c r="X17" s="197" t="s">
        <v>662</v>
      </c>
      <c r="Y17" s="194">
        <v>1</v>
      </c>
      <c r="Z17" s="192" t="s">
        <v>78</v>
      </c>
      <c r="AA17" s="182">
        <v>72</v>
      </c>
      <c r="AB17" s="110" t="s">
        <v>820</v>
      </c>
      <c r="AC17" s="141" t="s">
        <v>1486</v>
      </c>
      <c r="AD17" s="141" t="s">
        <v>1507</v>
      </c>
      <c r="AE17" s="144" t="s">
        <v>1508</v>
      </c>
      <c r="AF17" s="141" t="s">
        <v>1509</v>
      </c>
      <c r="AG17" s="141" t="s">
        <v>1510</v>
      </c>
      <c r="AH17" s="145">
        <v>20</v>
      </c>
      <c r="AI17" s="194">
        <v>1</v>
      </c>
      <c r="AJ17" s="184" t="s">
        <v>1139</v>
      </c>
      <c r="AK17" s="185">
        <v>65</v>
      </c>
      <c r="AL17" s="83" t="s">
        <v>1106</v>
      </c>
      <c r="AM17" s="109" t="s">
        <v>964</v>
      </c>
      <c r="AN17" s="250">
        <v>1</v>
      </c>
      <c r="AO17" s="97">
        <v>6.1999999999999998E-3</v>
      </c>
      <c r="AP17" s="255">
        <v>62</v>
      </c>
      <c r="AQ17" s="257"/>
      <c r="AR17" s="257" t="s">
        <v>1240</v>
      </c>
      <c r="AS17" s="250" t="s">
        <v>380</v>
      </c>
      <c r="AT17" s="125">
        <v>6.0000000000000001E-3</v>
      </c>
      <c r="AU17" s="179">
        <v>60</v>
      </c>
      <c r="AV17" s="204"/>
      <c r="AW17" s="181" t="s">
        <v>1422</v>
      </c>
      <c r="AX17" s="204"/>
      <c r="AY17" s="220" t="s">
        <v>1660</v>
      </c>
      <c r="AZ17" s="204">
        <v>61</v>
      </c>
    </row>
    <row r="18" spans="1:52" s="2" customFormat="1" ht="142.5" customHeight="1" x14ac:dyDescent="0.25">
      <c r="A18" s="377"/>
      <c r="B18" s="377"/>
      <c r="C18" s="374"/>
      <c r="D18" s="379" t="s">
        <v>1812</v>
      </c>
      <c r="E18" s="334">
        <v>12</v>
      </c>
      <c r="F18" s="324">
        <v>12</v>
      </c>
      <c r="G18" s="324" t="s">
        <v>449</v>
      </c>
      <c r="H18" s="191" t="s">
        <v>448</v>
      </c>
      <c r="I18" s="324" t="s">
        <v>447</v>
      </c>
      <c r="J18" s="389">
        <v>0.1</v>
      </c>
      <c r="K18" s="390">
        <v>0.1</v>
      </c>
      <c r="L18" s="405">
        <f>K18/J18*100</f>
        <v>100</v>
      </c>
      <c r="M18" s="381"/>
      <c r="N18" s="381"/>
      <c r="O18" s="384"/>
      <c r="P18" s="423" t="s">
        <v>714</v>
      </c>
      <c r="Q18" s="320">
        <v>8</v>
      </c>
      <c r="R18" s="371">
        <v>7</v>
      </c>
      <c r="S18" s="383">
        <f>R18/Q18</f>
        <v>0.875</v>
      </c>
      <c r="T18" s="356" t="s">
        <v>1814</v>
      </c>
      <c r="U18" s="320">
        <v>8</v>
      </c>
      <c r="V18" s="371">
        <v>7</v>
      </c>
      <c r="W18" s="352">
        <v>1</v>
      </c>
      <c r="X18" s="197" t="s">
        <v>624</v>
      </c>
      <c r="Y18" s="350">
        <v>12</v>
      </c>
      <c r="Z18" s="359">
        <v>12</v>
      </c>
      <c r="AA18" s="343">
        <v>70</v>
      </c>
      <c r="AB18" s="110" t="s">
        <v>821</v>
      </c>
      <c r="AC18" s="141" t="s">
        <v>1486</v>
      </c>
      <c r="AD18" s="141" t="s">
        <v>1504</v>
      </c>
      <c r="AE18" s="145">
        <v>2302033</v>
      </c>
      <c r="AF18" s="141" t="s">
        <v>1511</v>
      </c>
      <c r="AG18" s="141" t="s">
        <v>1512</v>
      </c>
      <c r="AH18" s="145">
        <v>100</v>
      </c>
      <c r="AI18" s="350">
        <v>12</v>
      </c>
      <c r="AJ18" s="348">
        <v>12</v>
      </c>
      <c r="AK18" s="349">
        <v>72</v>
      </c>
      <c r="AL18" s="83"/>
      <c r="AM18" s="109" t="s">
        <v>965</v>
      </c>
      <c r="AN18" s="334">
        <v>12</v>
      </c>
      <c r="AO18" s="440" t="s">
        <v>1148</v>
      </c>
      <c r="AP18" s="443">
        <v>60</v>
      </c>
      <c r="AQ18" s="257"/>
      <c r="AR18" s="257" t="s">
        <v>1241</v>
      </c>
      <c r="AS18" s="334">
        <v>12</v>
      </c>
      <c r="AT18" s="341" t="s">
        <v>1662</v>
      </c>
      <c r="AU18" s="328">
        <v>60</v>
      </c>
      <c r="AV18" s="461" t="s">
        <v>1474</v>
      </c>
      <c r="AW18" s="181" t="s">
        <v>1423</v>
      </c>
      <c r="AX18" s="204"/>
      <c r="AY18" s="341" t="s">
        <v>1661</v>
      </c>
      <c r="AZ18" s="320">
        <v>65</v>
      </c>
    </row>
    <row r="19" spans="1:52" s="2" customFormat="1" ht="409.5" x14ac:dyDescent="0.25">
      <c r="A19" s="377"/>
      <c r="B19" s="377"/>
      <c r="C19" s="374"/>
      <c r="D19" s="324"/>
      <c r="E19" s="334"/>
      <c r="F19" s="324"/>
      <c r="G19" s="324"/>
      <c r="H19" s="317" t="s">
        <v>1813</v>
      </c>
      <c r="I19" s="324"/>
      <c r="J19" s="389"/>
      <c r="K19" s="390"/>
      <c r="L19" s="406"/>
      <c r="M19" s="381"/>
      <c r="N19" s="381"/>
      <c r="O19" s="384"/>
      <c r="P19" s="423"/>
      <c r="Q19" s="320"/>
      <c r="R19" s="371"/>
      <c r="S19" s="383"/>
      <c r="T19" s="356"/>
      <c r="U19" s="320"/>
      <c r="V19" s="371"/>
      <c r="W19" s="353"/>
      <c r="X19" s="197" t="s">
        <v>663</v>
      </c>
      <c r="Y19" s="350"/>
      <c r="Z19" s="359"/>
      <c r="AA19" s="343"/>
      <c r="AB19" s="110" t="s">
        <v>822</v>
      </c>
      <c r="AC19" s="146" t="s">
        <v>1486</v>
      </c>
      <c r="AD19" s="141" t="s">
        <v>1513</v>
      </c>
      <c r="AE19" s="145">
        <v>2301030</v>
      </c>
      <c r="AF19" s="141" t="s">
        <v>1514</v>
      </c>
      <c r="AG19" s="141" t="s">
        <v>1515</v>
      </c>
      <c r="AH19" s="145">
        <v>17000</v>
      </c>
      <c r="AI19" s="350"/>
      <c r="AJ19" s="348"/>
      <c r="AK19" s="349"/>
      <c r="AL19" s="83" t="s">
        <v>1107</v>
      </c>
      <c r="AM19" s="109" t="s">
        <v>966</v>
      </c>
      <c r="AN19" s="334"/>
      <c r="AO19" s="440"/>
      <c r="AP19" s="443"/>
      <c r="AQ19" s="257"/>
      <c r="AR19" s="257" t="s">
        <v>1242</v>
      </c>
      <c r="AS19" s="334"/>
      <c r="AT19" s="336"/>
      <c r="AU19" s="328"/>
      <c r="AV19" s="461"/>
      <c r="AW19" s="181" t="s">
        <v>1424</v>
      </c>
      <c r="AX19" s="204"/>
      <c r="AY19" s="341"/>
      <c r="AZ19" s="320"/>
    </row>
    <row r="20" spans="1:52" s="2" customFormat="1" ht="96" customHeight="1" x14ac:dyDescent="0.25">
      <c r="A20" s="377"/>
      <c r="B20" s="377"/>
      <c r="C20" s="374"/>
      <c r="D20" s="220" t="s">
        <v>446</v>
      </c>
      <c r="E20" s="294">
        <v>0.5</v>
      </c>
      <c r="F20" s="201">
        <v>0.6</v>
      </c>
      <c r="G20" s="201" t="s">
        <v>445</v>
      </c>
      <c r="H20" s="191" t="s">
        <v>444</v>
      </c>
      <c r="I20" s="201" t="s">
        <v>440</v>
      </c>
      <c r="J20" s="216">
        <v>0.04</v>
      </c>
      <c r="K20" s="59">
        <v>0.04</v>
      </c>
      <c r="L20" s="233">
        <f t="shared" ref="L20:L25" si="1">K20/J20*100</f>
        <v>100</v>
      </c>
      <c r="M20" s="381"/>
      <c r="N20" s="381"/>
      <c r="O20" s="384"/>
      <c r="P20" s="239" t="s">
        <v>715</v>
      </c>
      <c r="Q20" s="201">
        <v>0.1</v>
      </c>
      <c r="R20" s="15">
        <v>0.05</v>
      </c>
      <c r="S20" s="217">
        <f>R20/Q20</f>
        <v>0.5</v>
      </c>
      <c r="T20" s="189" t="s">
        <v>1815</v>
      </c>
      <c r="U20" s="201">
        <v>0.1</v>
      </c>
      <c r="V20" s="15">
        <v>0.05</v>
      </c>
      <c r="W20" s="186">
        <v>0.4</v>
      </c>
      <c r="X20" s="197" t="s">
        <v>664</v>
      </c>
      <c r="Y20" s="193">
        <v>0.6</v>
      </c>
      <c r="Z20" s="200">
        <v>0.3</v>
      </c>
      <c r="AA20" s="182">
        <v>61</v>
      </c>
      <c r="AB20" s="110" t="s">
        <v>823</v>
      </c>
      <c r="AC20" s="140"/>
      <c r="AD20" s="140"/>
      <c r="AE20" s="140"/>
      <c r="AF20" s="140"/>
      <c r="AG20" s="140"/>
      <c r="AH20" s="140"/>
      <c r="AI20" s="193">
        <v>0.6</v>
      </c>
      <c r="AJ20" s="245">
        <v>0.35</v>
      </c>
      <c r="AK20" s="185">
        <v>77</v>
      </c>
      <c r="AL20" s="83" t="s">
        <v>1108</v>
      </c>
      <c r="AM20" s="109" t="s">
        <v>967</v>
      </c>
      <c r="AN20" s="249">
        <v>0.35</v>
      </c>
      <c r="AO20" s="254">
        <v>0.7</v>
      </c>
      <c r="AP20" s="255">
        <v>70</v>
      </c>
      <c r="AQ20" s="257" t="s">
        <v>1214</v>
      </c>
      <c r="AR20" s="257" t="s">
        <v>1243</v>
      </c>
      <c r="AS20" s="249">
        <v>0.5</v>
      </c>
      <c r="AT20" s="126">
        <v>0.4</v>
      </c>
      <c r="AU20" s="179">
        <v>80</v>
      </c>
      <c r="AV20" s="204"/>
      <c r="AW20" s="181" t="s">
        <v>1425</v>
      </c>
      <c r="AX20" s="204"/>
      <c r="AY20" s="220" t="s">
        <v>1663</v>
      </c>
      <c r="AZ20" s="204">
        <v>54</v>
      </c>
    </row>
    <row r="21" spans="1:52" s="2" customFormat="1" ht="114.75" customHeight="1" x14ac:dyDescent="0.25">
      <c r="A21" s="377"/>
      <c r="B21" s="377"/>
      <c r="C21" s="374"/>
      <c r="D21" s="220" t="s">
        <v>443</v>
      </c>
      <c r="E21" s="294">
        <v>0.65</v>
      </c>
      <c r="F21" s="201">
        <v>0.8</v>
      </c>
      <c r="G21" s="201" t="s">
        <v>442</v>
      </c>
      <c r="H21" s="191" t="s">
        <v>441</v>
      </c>
      <c r="I21" s="201" t="s">
        <v>440</v>
      </c>
      <c r="J21" s="216">
        <v>0.2</v>
      </c>
      <c r="K21" s="215">
        <v>0</v>
      </c>
      <c r="L21" s="235">
        <f t="shared" si="1"/>
        <v>0</v>
      </c>
      <c r="M21" s="381"/>
      <c r="N21" s="381"/>
      <c r="O21" s="384"/>
      <c r="P21" s="239" t="s">
        <v>716</v>
      </c>
      <c r="Q21" s="201">
        <v>0.35</v>
      </c>
      <c r="R21" s="205">
        <v>0.2</v>
      </c>
      <c r="S21" s="217">
        <f>R21/Q21</f>
        <v>0.57142857142857151</v>
      </c>
      <c r="T21" s="189" t="s">
        <v>1816</v>
      </c>
      <c r="U21" s="201">
        <v>0.35</v>
      </c>
      <c r="V21" s="205">
        <v>0.2</v>
      </c>
      <c r="W21" s="186">
        <v>0.5</v>
      </c>
      <c r="X21" s="197" t="s">
        <v>665</v>
      </c>
      <c r="Y21" s="193">
        <v>0.8</v>
      </c>
      <c r="Z21" s="200">
        <v>0.4</v>
      </c>
      <c r="AA21" s="182">
        <v>60</v>
      </c>
      <c r="AB21" s="110" t="s">
        <v>824</v>
      </c>
      <c r="AC21" s="140"/>
      <c r="AD21" s="140"/>
      <c r="AE21" s="140"/>
      <c r="AF21" s="140"/>
      <c r="AG21" s="140"/>
      <c r="AH21" s="140"/>
      <c r="AI21" s="193">
        <v>0.8</v>
      </c>
      <c r="AJ21" s="245">
        <v>0.45</v>
      </c>
      <c r="AK21" s="185">
        <v>62</v>
      </c>
      <c r="AL21" s="83"/>
      <c r="AM21" s="109" t="s">
        <v>968</v>
      </c>
      <c r="AN21" s="249">
        <v>0.45</v>
      </c>
      <c r="AO21" s="254">
        <v>0.6</v>
      </c>
      <c r="AP21" s="255">
        <v>60</v>
      </c>
      <c r="AQ21" s="257"/>
      <c r="AR21" s="257" t="s">
        <v>1244</v>
      </c>
      <c r="AS21" s="249">
        <v>0.65</v>
      </c>
      <c r="AT21" s="126">
        <v>0.35</v>
      </c>
      <c r="AU21" s="179">
        <v>53</v>
      </c>
      <c r="AV21" s="204"/>
      <c r="AW21" s="181" t="s">
        <v>1426</v>
      </c>
      <c r="AX21" s="204"/>
      <c r="AY21" s="220" t="s">
        <v>1664</v>
      </c>
      <c r="AZ21" s="204">
        <v>42</v>
      </c>
    </row>
    <row r="22" spans="1:52" s="2" customFormat="1" ht="92.25" customHeight="1" x14ac:dyDescent="0.25">
      <c r="A22" s="377"/>
      <c r="B22" s="377"/>
      <c r="C22" s="374"/>
      <c r="D22" s="220" t="s">
        <v>439</v>
      </c>
      <c r="E22" s="293">
        <v>30</v>
      </c>
      <c r="F22" s="191">
        <v>30</v>
      </c>
      <c r="G22" s="191" t="s">
        <v>438</v>
      </c>
      <c r="H22" s="191" t="s">
        <v>437</v>
      </c>
      <c r="I22" s="357" t="s">
        <v>436</v>
      </c>
      <c r="J22" s="216">
        <v>0.04</v>
      </c>
      <c r="K22" s="215">
        <v>0</v>
      </c>
      <c r="L22" s="235">
        <f t="shared" si="1"/>
        <v>0</v>
      </c>
      <c r="M22" s="381"/>
      <c r="N22" s="381"/>
      <c r="O22" s="384"/>
      <c r="P22" s="239" t="s">
        <v>716</v>
      </c>
      <c r="Q22" s="208">
        <v>0.1</v>
      </c>
      <c r="R22" s="196">
        <v>0.05</v>
      </c>
      <c r="S22" s="217">
        <f>R22/Q22</f>
        <v>0.5</v>
      </c>
      <c r="T22" s="189" t="s">
        <v>590</v>
      </c>
      <c r="U22" s="208">
        <v>0.1</v>
      </c>
      <c r="V22" s="196">
        <v>0.05</v>
      </c>
      <c r="W22" s="186">
        <v>0.6</v>
      </c>
      <c r="X22" s="197" t="s">
        <v>666</v>
      </c>
      <c r="Y22" s="194">
        <v>30</v>
      </c>
      <c r="Z22" s="192">
        <v>15</v>
      </c>
      <c r="AA22" s="182">
        <v>60</v>
      </c>
      <c r="AB22" s="110" t="s">
        <v>825</v>
      </c>
      <c r="AC22" s="140"/>
      <c r="AD22" s="140"/>
      <c r="AE22" s="140"/>
      <c r="AF22" s="140"/>
      <c r="AG22" s="140"/>
      <c r="AH22" s="140"/>
      <c r="AI22" s="194">
        <v>30</v>
      </c>
      <c r="AJ22" s="184">
        <v>20</v>
      </c>
      <c r="AK22" s="185">
        <v>60</v>
      </c>
      <c r="AL22" s="83"/>
      <c r="AM22" s="109" t="s">
        <v>969</v>
      </c>
      <c r="AN22" s="250">
        <v>20</v>
      </c>
      <c r="AO22" s="254" t="s">
        <v>1149</v>
      </c>
      <c r="AP22" s="255">
        <v>40</v>
      </c>
      <c r="AQ22" s="257" t="s">
        <v>1215</v>
      </c>
      <c r="AR22" s="257" t="s">
        <v>1245</v>
      </c>
      <c r="AS22" s="250">
        <v>30</v>
      </c>
      <c r="AT22" s="126" t="s">
        <v>1386</v>
      </c>
      <c r="AU22" s="177">
        <v>6</v>
      </c>
      <c r="AV22" s="204"/>
      <c r="AW22" s="181" t="s">
        <v>1427</v>
      </c>
      <c r="AX22" s="204"/>
      <c r="AY22" s="220" t="s">
        <v>1665</v>
      </c>
      <c r="AZ22" s="204">
        <v>34</v>
      </c>
    </row>
    <row r="23" spans="1:52" s="2" customFormat="1" ht="71.25" customHeight="1" x14ac:dyDescent="0.25">
      <c r="A23" s="377"/>
      <c r="B23" s="377" t="s">
        <v>435</v>
      </c>
      <c r="C23" s="374" t="s">
        <v>434</v>
      </c>
      <c r="D23" s="317" t="s">
        <v>1817</v>
      </c>
      <c r="E23" s="294">
        <v>0.65</v>
      </c>
      <c r="F23" s="201">
        <v>0.8</v>
      </c>
      <c r="G23" s="201" t="s">
        <v>432</v>
      </c>
      <c r="H23" s="291" t="s">
        <v>433</v>
      </c>
      <c r="I23" s="357"/>
      <c r="J23" s="216">
        <v>0.35</v>
      </c>
      <c r="K23" s="59">
        <v>0.35</v>
      </c>
      <c r="L23" s="233">
        <f t="shared" si="1"/>
        <v>100</v>
      </c>
      <c r="M23" s="380">
        <v>27020000</v>
      </c>
      <c r="N23" s="380">
        <v>27020000</v>
      </c>
      <c r="O23" s="385">
        <f>N23/M23</f>
        <v>1</v>
      </c>
      <c r="P23" s="60" t="s">
        <v>717</v>
      </c>
      <c r="Q23" s="201">
        <v>0.02</v>
      </c>
      <c r="R23" s="205">
        <v>0.02</v>
      </c>
      <c r="S23" s="212">
        <f>R23/Q23</f>
        <v>1</v>
      </c>
      <c r="T23" s="189" t="s">
        <v>485</v>
      </c>
      <c r="U23" s="201">
        <v>0.02</v>
      </c>
      <c r="V23" s="205">
        <v>0.02</v>
      </c>
      <c r="W23" s="186">
        <v>0.95</v>
      </c>
      <c r="X23" s="197" t="s">
        <v>667</v>
      </c>
      <c r="Y23" s="193">
        <v>0.8</v>
      </c>
      <c r="Z23" s="200">
        <v>0.4</v>
      </c>
      <c r="AA23" s="182">
        <v>85</v>
      </c>
      <c r="AB23" s="110" t="s">
        <v>826</v>
      </c>
      <c r="AC23" s="140"/>
      <c r="AD23" s="140"/>
      <c r="AE23" s="140"/>
      <c r="AF23" s="140"/>
      <c r="AG23" s="140"/>
      <c r="AH23" s="140"/>
      <c r="AI23" s="193">
        <v>0.8</v>
      </c>
      <c r="AJ23" s="245">
        <v>0.45</v>
      </c>
      <c r="AK23" s="185">
        <v>80</v>
      </c>
      <c r="AL23" s="83" t="s">
        <v>1109</v>
      </c>
      <c r="AM23" s="109" t="s">
        <v>970</v>
      </c>
      <c r="AN23" s="249">
        <v>0.45</v>
      </c>
      <c r="AO23" s="254" t="s">
        <v>1150</v>
      </c>
      <c r="AP23" s="255">
        <v>70</v>
      </c>
      <c r="AQ23" s="257"/>
      <c r="AR23" s="257" t="s">
        <v>1246</v>
      </c>
      <c r="AS23" s="249">
        <v>0.65</v>
      </c>
      <c r="AT23" s="164" t="s">
        <v>1667</v>
      </c>
      <c r="AU23" s="179">
        <v>61</v>
      </c>
      <c r="AV23" s="204"/>
      <c r="AW23" s="181" t="s">
        <v>1428</v>
      </c>
      <c r="AX23" s="204"/>
      <c r="AY23" s="220" t="s">
        <v>1666</v>
      </c>
      <c r="AZ23" s="204">
        <v>74</v>
      </c>
    </row>
    <row r="24" spans="1:52" s="2" customFormat="1" ht="102" customHeight="1" x14ac:dyDescent="0.25">
      <c r="A24" s="377"/>
      <c r="B24" s="377"/>
      <c r="C24" s="374"/>
      <c r="D24" s="317" t="s">
        <v>1818</v>
      </c>
      <c r="E24" s="294">
        <v>0.25</v>
      </c>
      <c r="F24" s="201">
        <v>0.3</v>
      </c>
      <c r="G24" s="201" t="s">
        <v>432</v>
      </c>
      <c r="H24" s="191" t="s">
        <v>431</v>
      </c>
      <c r="I24" s="357"/>
      <c r="J24" s="216">
        <v>0.1</v>
      </c>
      <c r="K24" s="215">
        <v>0</v>
      </c>
      <c r="L24" s="235">
        <f t="shared" si="1"/>
        <v>0</v>
      </c>
      <c r="M24" s="380"/>
      <c r="N24" s="380"/>
      <c r="O24" s="385"/>
      <c r="P24" s="60" t="s">
        <v>718</v>
      </c>
      <c r="Q24" s="201">
        <v>0.03</v>
      </c>
      <c r="R24" s="188">
        <v>0.03</v>
      </c>
      <c r="S24" s="212">
        <v>1</v>
      </c>
      <c r="T24" s="189" t="s">
        <v>1819</v>
      </c>
      <c r="U24" s="201">
        <v>0.03</v>
      </c>
      <c r="V24" s="188">
        <v>0.03</v>
      </c>
      <c r="W24" s="186">
        <v>0.8</v>
      </c>
      <c r="X24" s="197" t="s">
        <v>668</v>
      </c>
      <c r="Y24" s="193">
        <v>0.3</v>
      </c>
      <c r="Z24" s="200">
        <v>0.15</v>
      </c>
      <c r="AA24" s="182">
        <v>67</v>
      </c>
      <c r="AB24" s="110" t="s">
        <v>827</v>
      </c>
      <c r="AC24" s="140"/>
      <c r="AD24" s="140"/>
      <c r="AE24" s="140"/>
      <c r="AF24" s="140"/>
      <c r="AG24" s="140"/>
      <c r="AH24" s="140"/>
      <c r="AI24" s="193">
        <v>0.3</v>
      </c>
      <c r="AJ24" s="245">
        <v>0.17</v>
      </c>
      <c r="AK24" s="185">
        <v>70</v>
      </c>
      <c r="AL24" s="83"/>
      <c r="AM24" s="109" t="s">
        <v>971</v>
      </c>
      <c r="AN24" s="249">
        <v>0.17</v>
      </c>
      <c r="AO24" s="254">
        <v>0.6</v>
      </c>
      <c r="AP24" s="255">
        <v>60</v>
      </c>
      <c r="AQ24" s="257"/>
      <c r="AR24" s="257" t="s">
        <v>1247</v>
      </c>
      <c r="AS24" s="249">
        <v>0.25</v>
      </c>
      <c r="AT24" s="126">
        <v>0.1</v>
      </c>
      <c r="AU24" s="179">
        <v>40</v>
      </c>
      <c r="AV24" s="204"/>
      <c r="AW24" s="181" t="s">
        <v>1429</v>
      </c>
      <c r="AX24" s="204"/>
      <c r="AY24" s="220" t="s">
        <v>1668</v>
      </c>
      <c r="AZ24" s="204">
        <v>52</v>
      </c>
    </row>
    <row r="25" spans="1:52" s="2" customFormat="1" ht="48.75" customHeight="1" x14ac:dyDescent="0.25">
      <c r="A25" s="377" t="s">
        <v>430</v>
      </c>
      <c r="B25" s="377" t="s">
        <v>429</v>
      </c>
      <c r="C25" s="374" t="s">
        <v>428</v>
      </c>
      <c r="D25" s="324" t="s">
        <v>427</v>
      </c>
      <c r="E25" s="334">
        <v>1</v>
      </c>
      <c r="F25" s="324">
        <v>1</v>
      </c>
      <c r="G25" s="357" t="s">
        <v>426</v>
      </c>
      <c r="H25" s="224" t="s">
        <v>425</v>
      </c>
      <c r="I25" s="357" t="s">
        <v>410</v>
      </c>
      <c r="J25" s="389">
        <v>1</v>
      </c>
      <c r="K25" s="390">
        <v>0.5</v>
      </c>
      <c r="L25" s="391">
        <f t="shared" si="1"/>
        <v>50</v>
      </c>
      <c r="M25" s="381"/>
      <c r="N25" s="381"/>
      <c r="O25" s="384"/>
      <c r="P25" s="424" t="s">
        <v>719</v>
      </c>
      <c r="Q25" s="320">
        <v>1</v>
      </c>
      <c r="R25" s="371">
        <v>1</v>
      </c>
      <c r="S25" s="358">
        <f>R25/Q25*1</f>
        <v>1</v>
      </c>
      <c r="T25" s="356" t="s">
        <v>1820</v>
      </c>
      <c r="U25" s="320">
        <v>1</v>
      </c>
      <c r="V25" s="371">
        <v>1</v>
      </c>
      <c r="W25" s="352">
        <v>0.75</v>
      </c>
      <c r="X25" s="197" t="s">
        <v>625</v>
      </c>
      <c r="Y25" s="350">
        <v>1</v>
      </c>
      <c r="Z25" s="359" t="s">
        <v>451</v>
      </c>
      <c r="AA25" s="343">
        <v>64</v>
      </c>
      <c r="AB25" s="110" t="s">
        <v>828</v>
      </c>
      <c r="AC25" s="140"/>
      <c r="AD25" s="140"/>
      <c r="AE25" s="140"/>
      <c r="AF25" s="140"/>
      <c r="AG25" s="140"/>
      <c r="AH25" s="140"/>
      <c r="AI25" s="350">
        <v>1</v>
      </c>
      <c r="AJ25" s="435" t="s">
        <v>78</v>
      </c>
      <c r="AK25" s="349">
        <v>65</v>
      </c>
      <c r="AL25" s="84"/>
      <c r="AM25" s="109" t="s">
        <v>972</v>
      </c>
      <c r="AN25" s="334" t="s">
        <v>78</v>
      </c>
      <c r="AO25" s="441" t="s">
        <v>1151</v>
      </c>
      <c r="AP25" s="443">
        <v>70</v>
      </c>
      <c r="AQ25" s="257"/>
      <c r="AR25" s="257" t="s">
        <v>1248</v>
      </c>
      <c r="AS25" s="334">
        <v>1</v>
      </c>
      <c r="AT25" s="337" t="s">
        <v>1387</v>
      </c>
      <c r="AU25" s="328">
        <v>40</v>
      </c>
      <c r="AV25" s="320"/>
      <c r="AW25" s="319"/>
      <c r="AX25" s="320"/>
      <c r="AY25" s="333" t="s">
        <v>1669</v>
      </c>
      <c r="AZ25" s="320">
        <v>60</v>
      </c>
    </row>
    <row r="26" spans="1:52" s="2" customFormat="1" ht="90" customHeight="1" x14ac:dyDescent="0.25">
      <c r="A26" s="377"/>
      <c r="B26" s="377"/>
      <c r="C26" s="374"/>
      <c r="D26" s="324"/>
      <c r="E26" s="334"/>
      <c r="F26" s="324"/>
      <c r="G26" s="357"/>
      <c r="H26" s="224" t="s">
        <v>424</v>
      </c>
      <c r="I26" s="357"/>
      <c r="J26" s="389"/>
      <c r="K26" s="390"/>
      <c r="L26" s="391"/>
      <c r="M26" s="381"/>
      <c r="N26" s="381"/>
      <c r="O26" s="384"/>
      <c r="P26" s="424"/>
      <c r="Q26" s="320"/>
      <c r="R26" s="371"/>
      <c r="S26" s="358"/>
      <c r="T26" s="356"/>
      <c r="U26" s="320"/>
      <c r="V26" s="371"/>
      <c r="W26" s="353"/>
      <c r="X26" s="197"/>
      <c r="Y26" s="350"/>
      <c r="Z26" s="359"/>
      <c r="AA26" s="343"/>
      <c r="AB26" s="110" t="s">
        <v>829</v>
      </c>
      <c r="AC26" s="140"/>
      <c r="AD26" s="140"/>
      <c r="AE26" s="140"/>
      <c r="AF26" s="140"/>
      <c r="AG26" s="140"/>
      <c r="AH26" s="140"/>
      <c r="AI26" s="350"/>
      <c r="AJ26" s="435"/>
      <c r="AK26" s="349"/>
      <c r="AL26" s="83" t="s">
        <v>1110</v>
      </c>
      <c r="AM26" s="109" t="s">
        <v>973</v>
      </c>
      <c r="AN26" s="334"/>
      <c r="AO26" s="441"/>
      <c r="AP26" s="443"/>
      <c r="AQ26" s="257"/>
      <c r="AR26" s="257" t="s">
        <v>1249</v>
      </c>
      <c r="AS26" s="334"/>
      <c r="AT26" s="337"/>
      <c r="AU26" s="328"/>
      <c r="AV26" s="320"/>
      <c r="AW26" s="319"/>
      <c r="AX26" s="320"/>
      <c r="AY26" s="324"/>
      <c r="AZ26" s="320"/>
    </row>
    <row r="27" spans="1:52" s="2" customFormat="1" ht="120" customHeight="1" x14ac:dyDescent="0.25">
      <c r="A27" s="377"/>
      <c r="B27" s="377"/>
      <c r="C27" s="374" t="s">
        <v>423</v>
      </c>
      <c r="D27" s="219" t="s">
        <v>422</v>
      </c>
      <c r="E27" s="293" t="s">
        <v>1382</v>
      </c>
      <c r="F27" s="191">
        <v>1</v>
      </c>
      <c r="G27" s="201" t="s">
        <v>421</v>
      </c>
      <c r="H27" s="191" t="s">
        <v>420</v>
      </c>
      <c r="I27" s="357" t="s">
        <v>410</v>
      </c>
      <c r="J27" s="216">
        <v>0.35</v>
      </c>
      <c r="K27" s="215">
        <v>0</v>
      </c>
      <c r="L27" s="235">
        <f>K27/J27*100</f>
        <v>0</v>
      </c>
      <c r="M27" s="381"/>
      <c r="N27" s="381"/>
      <c r="O27" s="384"/>
      <c r="P27" s="239" t="s">
        <v>716</v>
      </c>
      <c r="Q27" s="204">
        <v>0.1</v>
      </c>
      <c r="R27" s="203">
        <v>0.1</v>
      </c>
      <c r="S27" s="229">
        <v>0.3</v>
      </c>
      <c r="T27" s="189" t="s">
        <v>575</v>
      </c>
      <c r="U27" s="204">
        <v>0.1</v>
      </c>
      <c r="V27" s="203">
        <v>0.1</v>
      </c>
      <c r="W27" s="186">
        <v>0.75</v>
      </c>
      <c r="X27" s="197" t="s">
        <v>626</v>
      </c>
      <c r="Y27" s="194">
        <v>1</v>
      </c>
      <c r="Z27" s="192" t="s">
        <v>451</v>
      </c>
      <c r="AA27" s="182">
        <v>60</v>
      </c>
      <c r="AB27" s="112" t="s">
        <v>830</v>
      </c>
      <c r="AC27" s="149" t="s">
        <v>1486</v>
      </c>
      <c r="AD27" s="145" t="s">
        <v>1516</v>
      </c>
      <c r="AE27" s="142">
        <v>1202004</v>
      </c>
      <c r="AF27" s="142" t="s">
        <v>1517</v>
      </c>
      <c r="AG27" s="142" t="s">
        <v>1518</v>
      </c>
      <c r="AH27" s="145">
        <v>12</v>
      </c>
      <c r="AI27" s="194">
        <v>1</v>
      </c>
      <c r="AJ27" s="184" t="s">
        <v>78</v>
      </c>
      <c r="AK27" s="185">
        <v>60</v>
      </c>
      <c r="AL27" s="83" t="s">
        <v>1111</v>
      </c>
      <c r="AM27" s="113" t="s">
        <v>974</v>
      </c>
      <c r="AN27" s="250" t="s">
        <v>78</v>
      </c>
      <c r="AO27" s="254" t="s">
        <v>1152</v>
      </c>
      <c r="AP27" s="255">
        <v>55</v>
      </c>
      <c r="AQ27" s="257"/>
      <c r="AR27" s="100" t="s">
        <v>1250</v>
      </c>
      <c r="AS27" s="250" t="s">
        <v>1382</v>
      </c>
      <c r="AT27" s="126" t="s">
        <v>1387</v>
      </c>
      <c r="AU27" s="179">
        <v>40</v>
      </c>
      <c r="AV27" s="204"/>
      <c r="AW27" s="181" t="s">
        <v>1430</v>
      </c>
      <c r="AX27" s="204"/>
      <c r="AY27" s="219" t="s">
        <v>1670</v>
      </c>
      <c r="AZ27" s="204">
        <v>50</v>
      </c>
    </row>
    <row r="28" spans="1:52" s="2" customFormat="1" ht="75.75" customHeight="1" x14ac:dyDescent="0.25">
      <c r="A28" s="377"/>
      <c r="B28" s="377"/>
      <c r="C28" s="374"/>
      <c r="D28" s="191" t="s">
        <v>419</v>
      </c>
      <c r="E28" s="294">
        <v>0.8</v>
      </c>
      <c r="F28" s="201">
        <v>0.8</v>
      </c>
      <c r="G28" s="201" t="s">
        <v>418</v>
      </c>
      <c r="H28" s="191" t="s">
        <v>417</v>
      </c>
      <c r="I28" s="357"/>
      <c r="J28" s="213">
        <v>80</v>
      </c>
      <c r="K28" s="215">
        <v>80</v>
      </c>
      <c r="L28" s="233">
        <f>K28/J28*100</f>
        <v>100</v>
      </c>
      <c r="M28" s="211">
        <v>0</v>
      </c>
      <c r="N28" s="211">
        <v>0</v>
      </c>
      <c r="O28" s="214">
        <v>0</v>
      </c>
      <c r="P28" s="114" t="s">
        <v>720</v>
      </c>
      <c r="Q28" s="204">
        <v>0.4</v>
      </c>
      <c r="R28" s="203" t="s">
        <v>38</v>
      </c>
      <c r="S28" s="297">
        <v>0</v>
      </c>
      <c r="T28" s="209" t="s">
        <v>486</v>
      </c>
      <c r="U28" s="204">
        <v>0.4</v>
      </c>
      <c r="V28" s="203" t="s">
        <v>38</v>
      </c>
      <c r="W28" s="186">
        <v>0.75</v>
      </c>
      <c r="X28" s="197" t="s">
        <v>627</v>
      </c>
      <c r="Y28" s="193">
        <v>0.8</v>
      </c>
      <c r="Z28" s="200">
        <v>0.8</v>
      </c>
      <c r="AA28" s="182">
        <v>63</v>
      </c>
      <c r="AB28" s="112" t="s">
        <v>830</v>
      </c>
      <c r="AC28" s="140"/>
      <c r="AD28" s="140"/>
      <c r="AE28" s="140"/>
      <c r="AF28" s="140"/>
      <c r="AG28" s="140"/>
      <c r="AH28" s="140"/>
      <c r="AI28" s="193">
        <v>0.8</v>
      </c>
      <c r="AJ28" s="245">
        <v>0.8</v>
      </c>
      <c r="AK28" s="185">
        <v>65</v>
      </c>
      <c r="AL28" s="84"/>
      <c r="AM28" s="113" t="s">
        <v>975</v>
      </c>
      <c r="AN28" s="249">
        <v>0.8</v>
      </c>
      <c r="AO28" s="254">
        <v>0.5</v>
      </c>
      <c r="AP28" s="255">
        <v>50</v>
      </c>
      <c r="AQ28" s="99"/>
      <c r="AR28" s="257" t="s">
        <v>1251</v>
      </c>
      <c r="AS28" s="249">
        <v>0.8</v>
      </c>
      <c r="AT28" s="126">
        <v>0</v>
      </c>
      <c r="AU28" s="179">
        <v>0</v>
      </c>
      <c r="AV28" s="204"/>
      <c r="AW28" s="129"/>
      <c r="AX28" s="204"/>
      <c r="AY28" s="219" t="s">
        <v>1671</v>
      </c>
      <c r="AZ28" s="204">
        <v>44</v>
      </c>
    </row>
    <row r="29" spans="1:52" s="2" customFormat="1" ht="92.25" customHeight="1" x14ac:dyDescent="0.25">
      <c r="A29" s="377"/>
      <c r="B29" s="377"/>
      <c r="C29" s="374"/>
      <c r="D29" s="219" t="s">
        <v>416</v>
      </c>
      <c r="E29" s="293">
        <v>1</v>
      </c>
      <c r="F29" s="191" t="s">
        <v>416</v>
      </c>
      <c r="G29" s="191" t="s">
        <v>416</v>
      </c>
      <c r="H29" s="191" t="s">
        <v>416</v>
      </c>
      <c r="I29" s="357"/>
      <c r="J29" s="213">
        <v>0.2</v>
      </c>
      <c r="K29" s="215">
        <v>0</v>
      </c>
      <c r="L29" s="235">
        <f>K29/J29*100</f>
        <v>0</v>
      </c>
      <c r="M29" s="381">
        <v>84972000</v>
      </c>
      <c r="N29" s="381">
        <v>33362000</v>
      </c>
      <c r="O29" s="384">
        <f>N29/M29</f>
        <v>0.39262345243138919</v>
      </c>
      <c r="P29" s="239" t="s">
        <v>716</v>
      </c>
      <c r="Q29" s="191">
        <v>0.1</v>
      </c>
      <c r="R29" s="203">
        <v>0.1</v>
      </c>
      <c r="S29" s="190">
        <f>R29/Q29</f>
        <v>1</v>
      </c>
      <c r="T29" s="189" t="s">
        <v>576</v>
      </c>
      <c r="U29" s="191">
        <v>0.1</v>
      </c>
      <c r="V29" s="203">
        <v>0.1</v>
      </c>
      <c r="W29" s="186">
        <v>0.85</v>
      </c>
      <c r="X29" s="197" t="s">
        <v>627</v>
      </c>
      <c r="Y29" s="194" t="s">
        <v>416</v>
      </c>
      <c r="Z29" s="192">
        <v>1</v>
      </c>
      <c r="AA29" s="182">
        <v>75</v>
      </c>
      <c r="AB29" s="110" t="s">
        <v>831</v>
      </c>
      <c r="AC29" s="149" t="s">
        <v>1486</v>
      </c>
      <c r="AD29" s="141" t="s">
        <v>1494</v>
      </c>
      <c r="AE29" s="142" t="s">
        <v>1495</v>
      </c>
      <c r="AF29" s="143" t="s">
        <v>1519</v>
      </c>
      <c r="AG29" s="143" t="s">
        <v>1520</v>
      </c>
      <c r="AH29" s="142">
        <v>1</v>
      </c>
      <c r="AI29" s="194" t="s">
        <v>416</v>
      </c>
      <c r="AJ29" s="184">
        <v>1</v>
      </c>
      <c r="AK29" s="185">
        <v>55</v>
      </c>
      <c r="AL29" s="83" t="s">
        <v>1112</v>
      </c>
      <c r="AM29" s="109" t="s">
        <v>976</v>
      </c>
      <c r="AN29" s="250">
        <v>1</v>
      </c>
      <c r="AO29" s="254" t="s">
        <v>1153</v>
      </c>
      <c r="AP29" s="255">
        <v>60</v>
      </c>
      <c r="AQ29" s="257"/>
      <c r="AR29" s="257" t="s">
        <v>1252</v>
      </c>
      <c r="AS29" s="250">
        <v>1</v>
      </c>
      <c r="AT29" s="126" t="s">
        <v>1388</v>
      </c>
      <c r="AU29" s="179">
        <v>45</v>
      </c>
      <c r="AV29" s="204"/>
      <c r="AW29" s="181"/>
      <c r="AX29" s="204"/>
      <c r="AY29" s="219" t="s">
        <v>1672</v>
      </c>
      <c r="AZ29" s="204">
        <v>52</v>
      </c>
    </row>
    <row r="30" spans="1:52" s="2" customFormat="1" ht="86.25" customHeight="1" x14ac:dyDescent="0.25">
      <c r="A30" s="377"/>
      <c r="B30" s="296" t="s">
        <v>415</v>
      </c>
      <c r="C30" s="207" t="s">
        <v>414</v>
      </c>
      <c r="D30" s="219" t="s">
        <v>413</v>
      </c>
      <c r="E30" s="293">
        <v>1</v>
      </c>
      <c r="F30" s="191">
        <v>1</v>
      </c>
      <c r="G30" s="191" t="s">
        <v>412</v>
      </c>
      <c r="H30" s="191" t="s">
        <v>411</v>
      </c>
      <c r="I30" s="191" t="s">
        <v>410</v>
      </c>
      <c r="J30" s="213">
        <v>0.2</v>
      </c>
      <c r="K30" s="215">
        <v>0</v>
      </c>
      <c r="L30" s="235">
        <f>K30/J30*100</f>
        <v>0</v>
      </c>
      <c r="M30" s="381"/>
      <c r="N30" s="381"/>
      <c r="O30" s="384"/>
      <c r="P30" s="239" t="s">
        <v>716</v>
      </c>
      <c r="Q30" s="204">
        <v>0.1</v>
      </c>
      <c r="R30" s="203" t="s">
        <v>38</v>
      </c>
      <c r="S30" s="229">
        <v>0</v>
      </c>
      <c r="T30" s="189" t="s">
        <v>577</v>
      </c>
      <c r="U30" s="204">
        <v>0.1</v>
      </c>
      <c r="V30" s="203" t="s">
        <v>38</v>
      </c>
      <c r="W30" s="186">
        <v>0.8</v>
      </c>
      <c r="X30" s="197" t="s">
        <v>628</v>
      </c>
      <c r="Y30" s="194">
        <v>1</v>
      </c>
      <c r="Z30" s="192">
        <v>1</v>
      </c>
      <c r="AA30" s="182">
        <v>53</v>
      </c>
      <c r="AB30" s="110" t="s">
        <v>832</v>
      </c>
      <c r="AC30" s="149" t="s">
        <v>1486</v>
      </c>
      <c r="AD30" s="145" t="s">
        <v>1516</v>
      </c>
      <c r="AE30" s="142">
        <v>1202004</v>
      </c>
      <c r="AF30" s="142" t="s">
        <v>1517</v>
      </c>
      <c r="AG30" s="142" t="s">
        <v>1518</v>
      </c>
      <c r="AH30" s="145">
        <v>12</v>
      </c>
      <c r="AI30" s="194">
        <v>1</v>
      </c>
      <c r="AJ30" s="184">
        <v>1</v>
      </c>
      <c r="AK30" s="185">
        <v>71</v>
      </c>
      <c r="AL30" s="83" t="s">
        <v>1113</v>
      </c>
      <c r="AM30" s="109" t="s">
        <v>977</v>
      </c>
      <c r="AN30" s="250">
        <v>1</v>
      </c>
      <c r="AO30" s="253" t="s">
        <v>1154</v>
      </c>
      <c r="AP30" s="255">
        <v>60</v>
      </c>
      <c r="AQ30" s="257"/>
      <c r="AR30" s="257" t="s">
        <v>1253</v>
      </c>
      <c r="AS30" s="250">
        <v>1</v>
      </c>
      <c r="AT30" s="127" t="s">
        <v>1389</v>
      </c>
      <c r="AU30" s="179">
        <v>52</v>
      </c>
      <c r="AV30" s="204"/>
      <c r="AW30" s="181" t="s">
        <v>1431</v>
      </c>
      <c r="AX30" s="204"/>
      <c r="AY30" s="309" t="s">
        <v>1673</v>
      </c>
      <c r="AZ30" s="204">
        <v>40</v>
      </c>
    </row>
    <row r="31" spans="1:52" s="2" customFormat="1" ht="114" customHeight="1" x14ac:dyDescent="0.25">
      <c r="A31" s="377"/>
      <c r="B31" s="377" t="s">
        <v>409</v>
      </c>
      <c r="C31" s="374" t="s">
        <v>408</v>
      </c>
      <c r="D31" s="219" t="s">
        <v>407</v>
      </c>
      <c r="E31" s="293" t="s">
        <v>1383</v>
      </c>
      <c r="F31" s="191" t="s">
        <v>318</v>
      </c>
      <c r="G31" s="191" t="s">
        <v>406</v>
      </c>
      <c r="H31" s="191" t="s">
        <v>405</v>
      </c>
      <c r="I31" s="324" t="s">
        <v>404</v>
      </c>
      <c r="J31" s="213" t="s">
        <v>721</v>
      </c>
      <c r="K31" s="215">
        <v>0.3</v>
      </c>
      <c r="L31" s="235">
        <v>0.3</v>
      </c>
      <c r="M31" s="381"/>
      <c r="N31" s="381"/>
      <c r="O31" s="384"/>
      <c r="P31" s="239" t="s">
        <v>722</v>
      </c>
      <c r="Q31" s="204">
        <v>6</v>
      </c>
      <c r="R31" s="203">
        <v>6</v>
      </c>
      <c r="S31" s="190">
        <f t="shared" ref="S31:S33" si="2">R31/Q31*1</f>
        <v>1</v>
      </c>
      <c r="T31" s="189" t="s">
        <v>578</v>
      </c>
      <c r="U31" s="204">
        <v>6</v>
      </c>
      <c r="V31" s="203">
        <v>6</v>
      </c>
      <c r="W31" s="186">
        <v>0.75</v>
      </c>
      <c r="X31" s="197" t="s">
        <v>629</v>
      </c>
      <c r="Y31" s="194" t="s">
        <v>318</v>
      </c>
      <c r="Z31" s="192" t="s">
        <v>805</v>
      </c>
      <c r="AA31" s="182">
        <v>72</v>
      </c>
      <c r="AB31" s="110" t="s">
        <v>833</v>
      </c>
      <c r="AC31" s="141" t="s">
        <v>1486</v>
      </c>
      <c r="AD31" s="146" t="s">
        <v>1521</v>
      </c>
      <c r="AE31" s="144">
        <v>4102022</v>
      </c>
      <c r="AF31" s="141" t="s">
        <v>1522</v>
      </c>
      <c r="AG31" s="146" t="s">
        <v>1523</v>
      </c>
      <c r="AH31" s="145">
        <v>12</v>
      </c>
      <c r="AI31" s="194" t="s">
        <v>318</v>
      </c>
      <c r="AJ31" s="184" t="s">
        <v>1140</v>
      </c>
      <c r="AK31" s="185">
        <v>52</v>
      </c>
      <c r="AL31" s="83" t="s">
        <v>1114</v>
      </c>
      <c r="AM31" s="109" t="s">
        <v>978</v>
      </c>
      <c r="AN31" s="250" t="s">
        <v>1140</v>
      </c>
      <c r="AO31" s="97">
        <v>8.0000000000000002E-3</v>
      </c>
      <c r="AP31" s="255">
        <v>80</v>
      </c>
      <c r="AQ31" s="257" t="s">
        <v>1216</v>
      </c>
      <c r="AR31" s="257" t="s">
        <v>1254</v>
      </c>
      <c r="AS31" s="250" t="s">
        <v>1383</v>
      </c>
      <c r="AT31" s="125">
        <v>6.0000000000000001E-3</v>
      </c>
      <c r="AU31" s="179">
        <v>60</v>
      </c>
      <c r="AV31" s="130" t="s">
        <v>1458</v>
      </c>
      <c r="AW31" s="181" t="s">
        <v>1432</v>
      </c>
      <c r="AX31" s="204">
        <v>6</v>
      </c>
      <c r="AY31" s="219" t="s">
        <v>1674</v>
      </c>
      <c r="AZ31" s="204">
        <v>44</v>
      </c>
    </row>
    <row r="32" spans="1:52" s="2" customFormat="1" ht="87" customHeight="1" x14ac:dyDescent="0.25">
      <c r="A32" s="377"/>
      <c r="B32" s="377"/>
      <c r="C32" s="374"/>
      <c r="D32" s="191" t="s">
        <v>403</v>
      </c>
      <c r="E32" s="293" t="s">
        <v>1382</v>
      </c>
      <c r="F32" s="191">
        <v>1</v>
      </c>
      <c r="G32" s="191" t="s">
        <v>402</v>
      </c>
      <c r="H32" s="191" t="s">
        <v>401</v>
      </c>
      <c r="I32" s="324"/>
      <c r="J32" s="213">
        <v>0.1</v>
      </c>
      <c r="K32" s="215">
        <v>0.1</v>
      </c>
      <c r="L32" s="233">
        <f>K32/J32*100</f>
        <v>100</v>
      </c>
      <c r="M32" s="381"/>
      <c r="N32" s="381"/>
      <c r="O32" s="384"/>
      <c r="P32" s="240" t="s">
        <v>723</v>
      </c>
      <c r="Q32" s="204">
        <v>0.4</v>
      </c>
      <c r="R32" s="203">
        <v>0.4</v>
      </c>
      <c r="S32" s="190">
        <f t="shared" si="2"/>
        <v>1</v>
      </c>
      <c r="T32" s="189" t="s">
        <v>487</v>
      </c>
      <c r="U32" s="204">
        <v>0.4</v>
      </c>
      <c r="V32" s="203">
        <v>0.4</v>
      </c>
      <c r="W32" s="186">
        <v>0.53</v>
      </c>
      <c r="X32" s="197"/>
      <c r="Y32" s="194">
        <v>1</v>
      </c>
      <c r="Z32" s="192" t="s">
        <v>451</v>
      </c>
      <c r="AA32" s="182">
        <v>54</v>
      </c>
      <c r="AB32" s="110" t="s">
        <v>834</v>
      </c>
      <c r="AC32" s="141" t="s">
        <v>1486</v>
      </c>
      <c r="AD32" s="142" t="s">
        <v>1495</v>
      </c>
      <c r="AE32" s="143" t="s">
        <v>1520</v>
      </c>
      <c r="AF32" s="143" t="s">
        <v>1519</v>
      </c>
      <c r="AG32" s="143" t="s">
        <v>1520</v>
      </c>
      <c r="AH32" s="142">
        <v>1</v>
      </c>
      <c r="AI32" s="194">
        <v>1</v>
      </c>
      <c r="AJ32" s="184" t="s">
        <v>78</v>
      </c>
      <c r="AK32" s="185">
        <v>50</v>
      </c>
      <c r="AL32" s="83" t="s">
        <v>1115</v>
      </c>
      <c r="AM32" s="109" t="s">
        <v>979</v>
      </c>
      <c r="AN32" s="250" t="s">
        <v>78</v>
      </c>
      <c r="AO32" s="97">
        <v>7.0000000000000001E-3</v>
      </c>
      <c r="AP32" s="255">
        <v>70</v>
      </c>
      <c r="AQ32" s="257"/>
      <c r="AR32" s="257" t="s">
        <v>1255</v>
      </c>
      <c r="AS32" s="250" t="s">
        <v>1382</v>
      </c>
      <c r="AT32" s="125">
        <v>0</v>
      </c>
      <c r="AU32" s="179">
        <v>0</v>
      </c>
      <c r="AV32" s="204"/>
      <c r="AW32" s="181"/>
      <c r="AX32" s="204"/>
      <c r="AY32" s="165"/>
      <c r="AZ32" s="204">
        <v>53</v>
      </c>
    </row>
    <row r="33" spans="1:52" s="2" customFormat="1" ht="120" customHeight="1" x14ac:dyDescent="0.25">
      <c r="A33" s="377"/>
      <c r="B33" s="377"/>
      <c r="C33" s="374" t="s">
        <v>400</v>
      </c>
      <c r="D33" s="191" t="s">
        <v>399</v>
      </c>
      <c r="E33" s="293">
        <v>12</v>
      </c>
      <c r="F33" s="191">
        <v>12</v>
      </c>
      <c r="G33" s="191" t="s">
        <v>398</v>
      </c>
      <c r="H33" s="191" t="s">
        <v>397</v>
      </c>
      <c r="I33" s="324" t="s">
        <v>396</v>
      </c>
      <c r="J33" s="213">
        <v>2</v>
      </c>
      <c r="K33" s="215">
        <v>0</v>
      </c>
      <c r="L33" s="235">
        <f>K33/J33*100</f>
        <v>0</v>
      </c>
      <c r="M33" s="381">
        <v>4175550</v>
      </c>
      <c r="N33" s="381">
        <v>4175550</v>
      </c>
      <c r="O33" s="384">
        <f>N33/M33</f>
        <v>1</v>
      </c>
      <c r="P33" s="239" t="s">
        <v>724</v>
      </c>
      <c r="Q33" s="204">
        <v>0.4</v>
      </c>
      <c r="R33" s="203">
        <v>0.4</v>
      </c>
      <c r="S33" s="190">
        <f t="shared" si="2"/>
        <v>1</v>
      </c>
      <c r="T33" s="189" t="s">
        <v>488</v>
      </c>
      <c r="U33" s="204">
        <v>0.4</v>
      </c>
      <c r="V33" s="203">
        <v>0.4</v>
      </c>
      <c r="W33" s="186">
        <v>0.3</v>
      </c>
      <c r="X33" s="197"/>
      <c r="Y33" s="194">
        <v>12</v>
      </c>
      <c r="Z33" s="192">
        <v>10</v>
      </c>
      <c r="AA33" s="182">
        <v>75</v>
      </c>
      <c r="AB33" s="110" t="s">
        <v>835</v>
      </c>
      <c r="AC33" s="146" t="s">
        <v>1486</v>
      </c>
      <c r="AD33" s="141" t="s">
        <v>1524</v>
      </c>
      <c r="AE33" s="142">
        <v>1203002</v>
      </c>
      <c r="AF33" s="143" t="s">
        <v>1525</v>
      </c>
      <c r="AG33" s="143" t="s">
        <v>1526</v>
      </c>
      <c r="AH33" s="145">
        <v>150</v>
      </c>
      <c r="AI33" s="194">
        <v>12</v>
      </c>
      <c r="AJ33" s="184">
        <v>12</v>
      </c>
      <c r="AK33" s="185">
        <v>67</v>
      </c>
      <c r="AL33" s="83" t="s">
        <v>1116</v>
      </c>
      <c r="AM33" s="109" t="s">
        <v>980</v>
      </c>
      <c r="AN33" s="250">
        <v>12</v>
      </c>
      <c r="AO33" s="253" t="s">
        <v>1155</v>
      </c>
      <c r="AP33" s="255">
        <v>66</v>
      </c>
      <c r="AQ33" s="257"/>
      <c r="AR33" s="257" t="s">
        <v>1256</v>
      </c>
      <c r="AS33" s="250">
        <v>12</v>
      </c>
      <c r="AT33" s="127" t="s">
        <v>1390</v>
      </c>
      <c r="AU33" s="179">
        <v>50</v>
      </c>
      <c r="AV33" s="204"/>
      <c r="AW33" s="181" t="s">
        <v>1433</v>
      </c>
      <c r="AX33" s="204"/>
      <c r="AY33" s="219" t="s">
        <v>1676</v>
      </c>
      <c r="AZ33" s="204">
        <v>60</v>
      </c>
    </row>
    <row r="34" spans="1:52" s="2" customFormat="1" ht="104.25" customHeight="1" x14ac:dyDescent="0.25">
      <c r="A34" s="377"/>
      <c r="B34" s="377"/>
      <c r="C34" s="374"/>
      <c r="D34" s="219" t="s">
        <v>395</v>
      </c>
      <c r="E34" s="293">
        <v>1</v>
      </c>
      <c r="F34" s="191">
        <v>1</v>
      </c>
      <c r="G34" s="191" t="s">
        <v>394</v>
      </c>
      <c r="H34" s="191" t="s">
        <v>393</v>
      </c>
      <c r="I34" s="324"/>
      <c r="J34" s="61">
        <v>0.1</v>
      </c>
      <c r="K34" s="215">
        <v>0</v>
      </c>
      <c r="L34" s="235">
        <v>0</v>
      </c>
      <c r="M34" s="381"/>
      <c r="N34" s="381"/>
      <c r="O34" s="384"/>
      <c r="P34" s="239" t="s">
        <v>725</v>
      </c>
      <c r="Q34" s="204">
        <v>0.4</v>
      </c>
      <c r="R34" s="203" t="s">
        <v>38</v>
      </c>
      <c r="S34" s="298">
        <v>0</v>
      </c>
      <c r="T34" s="189" t="s">
        <v>579</v>
      </c>
      <c r="U34" s="204">
        <v>0.4</v>
      </c>
      <c r="V34" s="203" t="s">
        <v>38</v>
      </c>
      <c r="W34" s="186">
        <v>0.8</v>
      </c>
      <c r="X34" s="197" t="s">
        <v>630</v>
      </c>
      <c r="Y34" s="194">
        <v>1</v>
      </c>
      <c r="Z34" s="192">
        <v>1</v>
      </c>
      <c r="AA34" s="182">
        <v>55</v>
      </c>
      <c r="AB34" s="110" t="s">
        <v>836</v>
      </c>
      <c r="AC34" s="146" t="s">
        <v>1486</v>
      </c>
      <c r="AD34" s="141" t="s">
        <v>1527</v>
      </c>
      <c r="AE34" s="145">
        <v>1903028</v>
      </c>
      <c r="AF34" s="141" t="s">
        <v>1528</v>
      </c>
      <c r="AG34" s="141" t="s">
        <v>1529</v>
      </c>
      <c r="AH34" s="145">
        <v>250</v>
      </c>
      <c r="AI34" s="194">
        <v>1</v>
      </c>
      <c r="AJ34" s="184">
        <v>1</v>
      </c>
      <c r="AK34" s="185">
        <v>80</v>
      </c>
      <c r="AL34" s="83" t="s">
        <v>1117</v>
      </c>
      <c r="AM34" s="109" t="s">
        <v>981</v>
      </c>
      <c r="AN34" s="250">
        <v>1</v>
      </c>
      <c r="AO34" s="253" t="s">
        <v>1156</v>
      </c>
      <c r="AP34" s="255">
        <v>65</v>
      </c>
      <c r="AQ34" s="257" t="s">
        <v>1217</v>
      </c>
      <c r="AR34" s="257" t="s">
        <v>1257</v>
      </c>
      <c r="AS34" s="250">
        <v>1</v>
      </c>
      <c r="AT34" s="127" t="s">
        <v>1391</v>
      </c>
      <c r="AU34" s="179">
        <v>42</v>
      </c>
      <c r="AV34" s="204"/>
      <c r="AW34" s="181"/>
      <c r="AX34" s="204"/>
      <c r="AY34" s="219" t="s">
        <v>1675</v>
      </c>
      <c r="AZ34" s="204">
        <v>40</v>
      </c>
    </row>
    <row r="35" spans="1:52" s="2" customFormat="1" ht="111" customHeight="1" x14ac:dyDescent="0.25">
      <c r="A35" s="377"/>
      <c r="B35" s="377" t="s">
        <v>392</v>
      </c>
      <c r="C35" s="374" t="s">
        <v>391</v>
      </c>
      <c r="D35" s="219" t="s">
        <v>390</v>
      </c>
      <c r="E35" s="293">
        <v>1</v>
      </c>
      <c r="F35" s="191">
        <v>1</v>
      </c>
      <c r="G35" s="191" t="s">
        <v>389</v>
      </c>
      <c r="H35" s="191" t="s">
        <v>388</v>
      </c>
      <c r="I35" s="324" t="s">
        <v>387</v>
      </c>
      <c r="J35" s="62">
        <v>1</v>
      </c>
      <c r="K35" s="215">
        <v>0.5</v>
      </c>
      <c r="L35" s="218">
        <f>K35/J35*100</f>
        <v>50</v>
      </c>
      <c r="M35" s="399">
        <v>66681833</v>
      </c>
      <c r="N35" s="381">
        <v>66681833</v>
      </c>
      <c r="O35" s="384">
        <f>N35/M35</f>
        <v>1</v>
      </c>
      <c r="P35" s="60" t="s">
        <v>726</v>
      </c>
      <c r="Q35" s="204">
        <v>0.4</v>
      </c>
      <c r="R35" s="203">
        <v>0.2</v>
      </c>
      <c r="S35" s="217">
        <f>R35/Q35</f>
        <v>0.5</v>
      </c>
      <c r="T35" s="189" t="s">
        <v>541</v>
      </c>
      <c r="U35" s="204">
        <v>0.4</v>
      </c>
      <c r="V35" s="203">
        <v>0.2</v>
      </c>
      <c r="W35" s="186">
        <v>0.75</v>
      </c>
      <c r="X35" s="57"/>
      <c r="Y35" s="194">
        <v>1</v>
      </c>
      <c r="Z35" s="192">
        <v>1</v>
      </c>
      <c r="AA35" s="182">
        <v>70</v>
      </c>
      <c r="AB35" s="110" t="s">
        <v>837</v>
      </c>
      <c r="AC35" s="140"/>
      <c r="AD35" s="140"/>
      <c r="AE35" s="140"/>
      <c r="AF35" s="140"/>
      <c r="AG35" s="140"/>
      <c r="AH35" s="140"/>
      <c r="AI35" s="194">
        <v>1</v>
      </c>
      <c r="AJ35" s="184">
        <v>1</v>
      </c>
      <c r="AK35" s="185">
        <v>83</v>
      </c>
      <c r="AL35" s="83"/>
      <c r="AM35" s="109" t="s">
        <v>982</v>
      </c>
      <c r="AN35" s="250">
        <v>1</v>
      </c>
      <c r="AO35" s="253" t="s">
        <v>1157</v>
      </c>
      <c r="AP35" s="255">
        <v>72</v>
      </c>
      <c r="AQ35" s="257"/>
      <c r="AR35" s="257" t="s">
        <v>1258</v>
      </c>
      <c r="AS35" s="250">
        <v>1</v>
      </c>
      <c r="AT35" s="127" t="s">
        <v>1392</v>
      </c>
      <c r="AU35" s="179">
        <v>42</v>
      </c>
      <c r="AV35" s="181" t="s">
        <v>1434</v>
      </c>
      <c r="AW35" s="181" t="s">
        <v>1434</v>
      </c>
      <c r="AX35" s="204">
        <v>100</v>
      </c>
      <c r="AY35" s="219" t="s">
        <v>1677</v>
      </c>
      <c r="AZ35" s="204">
        <v>60</v>
      </c>
    </row>
    <row r="36" spans="1:52" s="2" customFormat="1" ht="90" customHeight="1" x14ac:dyDescent="0.25">
      <c r="A36" s="377"/>
      <c r="B36" s="377"/>
      <c r="C36" s="374"/>
      <c r="D36" s="219" t="s">
        <v>386</v>
      </c>
      <c r="E36" s="293">
        <v>1</v>
      </c>
      <c r="F36" s="191">
        <v>1</v>
      </c>
      <c r="G36" s="191" t="s">
        <v>385</v>
      </c>
      <c r="H36" s="191" t="s">
        <v>384</v>
      </c>
      <c r="I36" s="324"/>
      <c r="J36" s="213">
        <v>1</v>
      </c>
      <c r="K36" s="213">
        <v>0.5</v>
      </c>
      <c r="L36" s="218">
        <f>K36/J36*100</f>
        <v>50</v>
      </c>
      <c r="M36" s="399"/>
      <c r="N36" s="381"/>
      <c r="O36" s="384"/>
      <c r="P36" s="60" t="s">
        <v>727</v>
      </c>
      <c r="Q36" s="13">
        <v>10</v>
      </c>
      <c r="R36" s="203">
        <v>10</v>
      </c>
      <c r="S36" s="212">
        <f>R36/Q36</f>
        <v>1</v>
      </c>
      <c r="T36" s="189" t="s">
        <v>584</v>
      </c>
      <c r="U36" s="13">
        <v>10</v>
      </c>
      <c r="V36" s="203">
        <v>10</v>
      </c>
      <c r="W36" s="186">
        <v>0.85</v>
      </c>
      <c r="X36" s="197" t="s">
        <v>631</v>
      </c>
      <c r="Y36" s="194">
        <v>1</v>
      </c>
      <c r="Z36" s="192">
        <v>1</v>
      </c>
      <c r="AA36" s="182">
        <v>64</v>
      </c>
      <c r="AB36" s="110" t="s">
        <v>838</v>
      </c>
      <c r="AC36" s="146" t="s">
        <v>1486</v>
      </c>
      <c r="AD36" s="141" t="s">
        <v>1530</v>
      </c>
      <c r="AE36" s="144" t="s">
        <v>1531</v>
      </c>
      <c r="AF36" s="141" t="s">
        <v>1532</v>
      </c>
      <c r="AG36" s="141" t="s">
        <v>1533</v>
      </c>
      <c r="AH36" s="145">
        <v>48</v>
      </c>
      <c r="AI36" s="194">
        <v>1</v>
      </c>
      <c r="AJ36" s="184">
        <v>1</v>
      </c>
      <c r="AK36" s="185">
        <v>82</v>
      </c>
      <c r="AL36" s="83" t="s">
        <v>1118</v>
      </c>
      <c r="AM36" s="109" t="s">
        <v>983</v>
      </c>
      <c r="AN36" s="250">
        <v>1</v>
      </c>
      <c r="AO36" s="253" t="s">
        <v>1158</v>
      </c>
      <c r="AP36" s="255">
        <v>82</v>
      </c>
      <c r="AQ36" s="257"/>
      <c r="AR36" s="257" t="s">
        <v>1259</v>
      </c>
      <c r="AS36" s="250">
        <v>1</v>
      </c>
      <c r="AT36" s="127" t="s">
        <v>1393</v>
      </c>
      <c r="AU36" s="179">
        <v>62</v>
      </c>
      <c r="AV36" s="181" t="s">
        <v>1435</v>
      </c>
      <c r="AW36" s="181" t="s">
        <v>1435</v>
      </c>
      <c r="AX36" s="204">
        <v>100</v>
      </c>
      <c r="AY36" s="219" t="s">
        <v>1678</v>
      </c>
      <c r="AZ36" s="204">
        <v>66</v>
      </c>
    </row>
    <row r="37" spans="1:52" s="2" customFormat="1" ht="117.75" customHeight="1" x14ac:dyDescent="0.25">
      <c r="A37" s="377"/>
      <c r="B37" s="377" t="s">
        <v>383</v>
      </c>
      <c r="C37" s="374" t="s">
        <v>382</v>
      </c>
      <c r="D37" s="219" t="s">
        <v>381</v>
      </c>
      <c r="E37" s="293">
        <v>1</v>
      </c>
      <c r="F37" s="191">
        <v>1</v>
      </c>
      <c r="G37" s="191" t="s">
        <v>368</v>
      </c>
      <c r="H37" s="191" t="s">
        <v>379</v>
      </c>
      <c r="I37" s="324" t="s">
        <v>360</v>
      </c>
      <c r="J37" s="61">
        <v>1</v>
      </c>
      <c r="K37" s="215">
        <v>0</v>
      </c>
      <c r="L37" s="235">
        <v>0</v>
      </c>
      <c r="M37" s="399"/>
      <c r="N37" s="381"/>
      <c r="O37" s="384"/>
      <c r="P37" s="60" t="s">
        <v>728</v>
      </c>
      <c r="Q37" s="13">
        <v>10</v>
      </c>
      <c r="R37" s="203">
        <v>10</v>
      </c>
      <c r="S37" s="212">
        <f>R37/Q37</f>
        <v>1</v>
      </c>
      <c r="T37" s="189" t="s">
        <v>585</v>
      </c>
      <c r="U37" s="13">
        <v>10</v>
      </c>
      <c r="V37" s="203">
        <v>10</v>
      </c>
      <c r="W37" s="186">
        <v>0.85</v>
      </c>
      <c r="X37" s="197" t="s">
        <v>632</v>
      </c>
      <c r="Y37" s="194">
        <v>1</v>
      </c>
      <c r="Z37" s="192">
        <v>1</v>
      </c>
      <c r="AA37" s="182">
        <v>75</v>
      </c>
      <c r="AB37" s="110" t="s">
        <v>839</v>
      </c>
      <c r="AC37" s="146" t="s">
        <v>1486</v>
      </c>
      <c r="AD37" s="141" t="s">
        <v>1534</v>
      </c>
      <c r="AE37" s="145" t="s">
        <v>1535</v>
      </c>
      <c r="AF37" s="141" t="s">
        <v>1536</v>
      </c>
      <c r="AG37" s="141" t="s">
        <v>1537</v>
      </c>
      <c r="AH37" s="145">
        <v>10</v>
      </c>
      <c r="AI37" s="194">
        <v>1</v>
      </c>
      <c r="AJ37" s="184">
        <v>1</v>
      </c>
      <c r="AK37" s="185">
        <v>84</v>
      </c>
      <c r="AL37" s="83" t="s">
        <v>1115</v>
      </c>
      <c r="AM37" s="109" t="s">
        <v>984</v>
      </c>
      <c r="AN37" s="250">
        <v>1</v>
      </c>
      <c r="AO37" s="253" t="s">
        <v>1154</v>
      </c>
      <c r="AP37" s="255">
        <v>60</v>
      </c>
      <c r="AQ37" s="257"/>
      <c r="AR37" s="257" t="s">
        <v>1259</v>
      </c>
      <c r="AS37" s="250">
        <v>1</v>
      </c>
      <c r="AT37" s="127" t="s">
        <v>1154</v>
      </c>
      <c r="AU37" s="179">
        <v>60</v>
      </c>
      <c r="AV37" s="181" t="s">
        <v>1436</v>
      </c>
      <c r="AW37" s="181" t="s">
        <v>1436</v>
      </c>
      <c r="AX37" s="204">
        <v>100</v>
      </c>
      <c r="AY37" s="219" t="s">
        <v>1679</v>
      </c>
      <c r="AZ37" s="204">
        <v>60</v>
      </c>
    </row>
    <row r="38" spans="1:52" s="2" customFormat="1" ht="93" customHeight="1" x14ac:dyDescent="0.25">
      <c r="A38" s="377"/>
      <c r="B38" s="377"/>
      <c r="C38" s="374"/>
      <c r="D38" s="354" t="s">
        <v>378</v>
      </c>
      <c r="E38" s="332">
        <v>0.8</v>
      </c>
      <c r="F38" s="357">
        <v>0.8</v>
      </c>
      <c r="G38" s="357" t="s">
        <v>368</v>
      </c>
      <c r="H38" s="191" t="s">
        <v>377</v>
      </c>
      <c r="I38" s="324"/>
      <c r="J38" s="400">
        <v>0.8</v>
      </c>
      <c r="K38" s="400">
        <v>0.8</v>
      </c>
      <c r="L38" s="401">
        <f>K38/J38*100</f>
        <v>100</v>
      </c>
      <c r="M38" s="399"/>
      <c r="N38" s="381"/>
      <c r="O38" s="384"/>
      <c r="P38" s="425" t="s">
        <v>729</v>
      </c>
      <c r="Q38" s="375">
        <v>0.1</v>
      </c>
      <c r="R38" s="364">
        <v>0.1</v>
      </c>
      <c r="S38" s="383">
        <f>R38/Q38</f>
        <v>1</v>
      </c>
      <c r="T38" s="356" t="s">
        <v>595</v>
      </c>
      <c r="U38" s="375">
        <v>0.1</v>
      </c>
      <c r="V38" s="364">
        <v>0.1</v>
      </c>
      <c r="W38" s="352">
        <v>0.8</v>
      </c>
      <c r="X38" s="197" t="s">
        <v>633</v>
      </c>
      <c r="Y38" s="351">
        <v>0.8</v>
      </c>
      <c r="Z38" s="368">
        <v>0.4</v>
      </c>
      <c r="AA38" s="343">
        <v>77</v>
      </c>
      <c r="AB38" s="110" t="s">
        <v>840</v>
      </c>
      <c r="AC38" s="146" t="s">
        <v>1486</v>
      </c>
      <c r="AD38" s="141" t="s">
        <v>1527</v>
      </c>
      <c r="AE38" s="145">
        <v>1903023</v>
      </c>
      <c r="AF38" s="141" t="s">
        <v>1538</v>
      </c>
      <c r="AG38" s="141" t="s">
        <v>1539</v>
      </c>
      <c r="AH38" s="145">
        <v>12</v>
      </c>
      <c r="AI38" s="351">
        <v>0.8</v>
      </c>
      <c r="AJ38" s="433">
        <v>0.42</v>
      </c>
      <c r="AK38" s="349">
        <v>71</v>
      </c>
      <c r="AL38" s="83"/>
      <c r="AM38" s="109" t="s">
        <v>985</v>
      </c>
      <c r="AN38" s="332">
        <v>0.52</v>
      </c>
      <c r="AO38" s="440" t="s">
        <v>1159</v>
      </c>
      <c r="AP38" s="443">
        <v>70</v>
      </c>
      <c r="AQ38" s="257"/>
      <c r="AR38" s="257" t="s">
        <v>1260</v>
      </c>
      <c r="AS38" s="332">
        <v>0.8</v>
      </c>
      <c r="AT38" s="333" t="s">
        <v>1681</v>
      </c>
      <c r="AU38" s="328">
        <v>75</v>
      </c>
      <c r="AV38" s="320"/>
      <c r="AW38" s="319"/>
      <c r="AX38" s="320">
        <v>0</v>
      </c>
      <c r="AY38" s="333" t="s">
        <v>1680</v>
      </c>
      <c r="AZ38" s="320">
        <v>72</v>
      </c>
    </row>
    <row r="39" spans="1:52" s="2" customFormat="1" ht="77.25" customHeight="1" x14ac:dyDescent="0.25">
      <c r="A39" s="377"/>
      <c r="B39" s="377"/>
      <c r="C39" s="374"/>
      <c r="D39" s="354"/>
      <c r="E39" s="332"/>
      <c r="F39" s="357"/>
      <c r="G39" s="357"/>
      <c r="H39" s="191" t="s">
        <v>376</v>
      </c>
      <c r="I39" s="324"/>
      <c r="J39" s="400"/>
      <c r="K39" s="400"/>
      <c r="L39" s="402"/>
      <c r="M39" s="381">
        <v>58890000</v>
      </c>
      <c r="N39" s="381">
        <v>49832143</v>
      </c>
      <c r="O39" s="384">
        <f>N39/M39</f>
        <v>0.84619023603328236</v>
      </c>
      <c r="P39" s="425"/>
      <c r="Q39" s="375"/>
      <c r="R39" s="364"/>
      <c r="S39" s="383"/>
      <c r="T39" s="356"/>
      <c r="U39" s="375"/>
      <c r="V39" s="364"/>
      <c r="W39" s="353"/>
      <c r="X39" s="197" t="s">
        <v>634</v>
      </c>
      <c r="Y39" s="351"/>
      <c r="Z39" s="368"/>
      <c r="AA39" s="343"/>
      <c r="AB39" s="110" t="s">
        <v>841</v>
      </c>
      <c r="AC39" s="140"/>
      <c r="AD39" s="140"/>
      <c r="AE39" s="140"/>
      <c r="AF39" s="140"/>
      <c r="AG39" s="140"/>
      <c r="AH39" s="140"/>
      <c r="AI39" s="351"/>
      <c r="AJ39" s="433"/>
      <c r="AK39" s="349"/>
      <c r="AL39" s="84"/>
      <c r="AM39" s="109" t="s">
        <v>986</v>
      </c>
      <c r="AN39" s="332"/>
      <c r="AO39" s="440"/>
      <c r="AP39" s="443"/>
      <c r="AQ39" s="99"/>
      <c r="AR39" s="257" t="s">
        <v>1261</v>
      </c>
      <c r="AS39" s="332"/>
      <c r="AT39" s="336"/>
      <c r="AU39" s="328"/>
      <c r="AV39" s="320"/>
      <c r="AW39" s="319"/>
      <c r="AX39" s="320"/>
      <c r="AY39" s="324"/>
      <c r="AZ39" s="320"/>
    </row>
    <row r="40" spans="1:52" s="2" customFormat="1" ht="81.75" customHeight="1" x14ac:dyDescent="0.25">
      <c r="A40" s="377"/>
      <c r="B40" s="377"/>
      <c r="C40" s="374"/>
      <c r="D40" s="219" t="s">
        <v>375</v>
      </c>
      <c r="E40" s="293">
        <v>1</v>
      </c>
      <c r="F40" s="191">
        <v>1</v>
      </c>
      <c r="G40" s="191" t="s">
        <v>374</v>
      </c>
      <c r="H40" s="191" t="s">
        <v>373</v>
      </c>
      <c r="I40" s="324"/>
      <c r="J40" s="213">
        <v>1</v>
      </c>
      <c r="K40" s="215">
        <v>0.5</v>
      </c>
      <c r="L40" s="218">
        <f>K40/J40*100</f>
        <v>50</v>
      </c>
      <c r="M40" s="381"/>
      <c r="N40" s="381"/>
      <c r="O40" s="384"/>
      <c r="P40" s="239" t="s">
        <v>730</v>
      </c>
      <c r="Q40" s="204">
        <v>0.6</v>
      </c>
      <c r="R40" s="203">
        <v>0.5</v>
      </c>
      <c r="S40" s="212">
        <f>R40/Q40*1</f>
        <v>0.83333333333333337</v>
      </c>
      <c r="T40" s="189" t="s">
        <v>580</v>
      </c>
      <c r="U40" s="204">
        <v>0.6</v>
      </c>
      <c r="V40" s="203">
        <v>0.5</v>
      </c>
      <c r="W40" s="186">
        <v>0.8</v>
      </c>
      <c r="X40" s="197" t="s">
        <v>635</v>
      </c>
      <c r="Y40" s="194">
        <v>1</v>
      </c>
      <c r="Z40" s="192">
        <v>1</v>
      </c>
      <c r="AA40" s="182">
        <v>75</v>
      </c>
      <c r="AB40" s="112" t="s">
        <v>842</v>
      </c>
      <c r="AC40" s="146" t="s">
        <v>1486</v>
      </c>
      <c r="AD40" s="141" t="s">
        <v>1534</v>
      </c>
      <c r="AE40" s="145" t="s">
        <v>1535</v>
      </c>
      <c r="AF40" s="141" t="s">
        <v>1536</v>
      </c>
      <c r="AG40" s="141" t="s">
        <v>1537</v>
      </c>
      <c r="AH40" s="145">
        <v>10</v>
      </c>
      <c r="AI40" s="194">
        <v>1</v>
      </c>
      <c r="AJ40" s="184">
        <v>1</v>
      </c>
      <c r="AK40" s="185">
        <v>75</v>
      </c>
      <c r="AL40" s="83" t="s">
        <v>1119</v>
      </c>
      <c r="AM40" s="113" t="s">
        <v>987</v>
      </c>
      <c r="AN40" s="250">
        <v>1</v>
      </c>
      <c r="AO40" s="253" t="s">
        <v>1160</v>
      </c>
      <c r="AP40" s="255">
        <v>40</v>
      </c>
      <c r="AQ40" s="257"/>
      <c r="AR40" s="100" t="s">
        <v>1262</v>
      </c>
      <c r="AS40" s="250">
        <v>1</v>
      </c>
      <c r="AT40" s="166" t="s">
        <v>1684</v>
      </c>
      <c r="AU40" s="179">
        <v>60</v>
      </c>
      <c r="AV40" s="181" t="s">
        <v>1437</v>
      </c>
      <c r="AW40" s="181" t="s">
        <v>1437</v>
      </c>
      <c r="AX40" s="204">
        <v>100</v>
      </c>
      <c r="AY40" s="219" t="s">
        <v>1683</v>
      </c>
      <c r="AZ40" s="204">
        <v>60</v>
      </c>
    </row>
    <row r="41" spans="1:52" s="2" customFormat="1" ht="90" customHeight="1" x14ac:dyDescent="0.25">
      <c r="A41" s="377" t="s">
        <v>372</v>
      </c>
      <c r="B41" s="377" t="s">
        <v>371</v>
      </c>
      <c r="C41" s="374" t="s">
        <v>370</v>
      </c>
      <c r="D41" s="333" t="s">
        <v>369</v>
      </c>
      <c r="E41" s="334">
        <v>1</v>
      </c>
      <c r="F41" s="324">
        <v>1</v>
      </c>
      <c r="G41" s="357" t="s">
        <v>368</v>
      </c>
      <c r="H41" s="224" t="s">
        <v>367</v>
      </c>
      <c r="I41" s="357" t="s">
        <v>360</v>
      </c>
      <c r="J41" s="389">
        <v>0.4</v>
      </c>
      <c r="K41" s="389">
        <v>0.4</v>
      </c>
      <c r="L41" s="401">
        <f>K41/J41*100</f>
        <v>100</v>
      </c>
      <c r="M41" s="381"/>
      <c r="N41" s="381"/>
      <c r="O41" s="384"/>
      <c r="P41" s="425" t="s">
        <v>731</v>
      </c>
      <c r="Q41" s="370">
        <v>0.6</v>
      </c>
      <c r="R41" s="371">
        <v>0.6</v>
      </c>
      <c r="S41" s="383">
        <f>R41/Q41*1</f>
        <v>1</v>
      </c>
      <c r="T41" s="356" t="s">
        <v>522</v>
      </c>
      <c r="U41" s="370">
        <v>0.6</v>
      </c>
      <c r="V41" s="371">
        <v>0.6</v>
      </c>
      <c r="W41" s="352">
        <v>0.7</v>
      </c>
      <c r="X41" s="197" t="s">
        <v>636</v>
      </c>
      <c r="Y41" s="350">
        <v>1</v>
      </c>
      <c r="Z41" s="359">
        <v>1</v>
      </c>
      <c r="AA41" s="343">
        <v>65</v>
      </c>
      <c r="AB41" s="110" t="s">
        <v>843</v>
      </c>
      <c r="AC41" s="146" t="s">
        <v>1486</v>
      </c>
      <c r="AD41" s="141" t="s">
        <v>1540</v>
      </c>
      <c r="AE41" s="145" t="s">
        <v>1495</v>
      </c>
      <c r="AF41" s="143" t="s">
        <v>1541</v>
      </c>
      <c r="AG41" s="150" t="s">
        <v>1542</v>
      </c>
      <c r="AH41" s="145">
        <v>12</v>
      </c>
      <c r="AI41" s="350">
        <v>1</v>
      </c>
      <c r="AJ41" s="348">
        <v>1</v>
      </c>
      <c r="AK41" s="349">
        <v>72</v>
      </c>
      <c r="AL41" s="84"/>
      <c r="AM41" s="109" t="s">
        <v>988</v>
      </c>
      <c r="AN41" s="334">
        <v>1</v>
      </c>
      <c r="AO41" s="441" t="s">
        <v>1161</v>
      </c>
      <c r="AP41" s="443">
        <v>62</v>
      </c>
      <c r="AQ41" s="99"/>
      <c r="AR41" s="257" t="s">
        <v>1263</v>
      </c>
      <c r="AS41" s="334">
        <v>1</v>
      </c>
      <c r="AT41" s="337" t="s">
        <v>1161</v>
      </c>
      <c r="AU41" s="328">
        <v>62</v>
      </c>
      <c r="AV41" s="319" t="s">
        <v>1438</v>
      </c>
      <c r="AW41" s="319" t="s">
        <v>1438</v>
      </c>
      <c r="AX41" s="320">
        <v>100</v>
      </c>
      <c r="AY41" s="333" t="s">
        <v>1682</v>
      </c>
      <c r="AZ41" s="320">
        <v>66</v>
      </c>
    </row>
    <row r="42" spans="1:52" s="2" customFormat="1" ht="313.5" x14ac:dyDescent="0.25">
      <c r="A42" s="377"/>
      <c r="B42" s="377"/>
      <c r="C42" s="374"/>
      <c r="D42" s="324"/>
      <c r="E42" s="334"/>
      <c r="F42" s="324"/>
      <c r="G42" s="357"/>
      <c r="H42" s="191" t="s">
        <v>366</v>
      </c>
      <c r="I42" s="357"/>
      <c r="J42" s="389"/>
      <c r="K42" s="389"/>
      <c r="L42" s="402"/>
      <c r="M42" s="381"/>
      <c r="N42" s="381"/>
      <c r="O42" s="384"/>
      <c r="P42" s="425"/>
      <c r="Q42" s="370"/>
      <c r="R42" s="371"/>
      <c r="S42" s="383"/>
      <c r="T42" s="356"/>
      <c r="U42" s="370"/>
      <c r="V42" s="371"/>
      <c r="W42" s="353"/>
      <c r="X42" s="197" t="s">
        <v>637</v>
      </c>
      <c r="Y42" s="350"/>
      <c r="Z42" s="359"/>
      <c r="AA42" s="343"/>
      <c r="AB42" s="115"/>
      <c r="AC42" s="140"/>
      <c r="AD42" s="140"/>
      <c r="AE42" s="140"/>
      <c r="AF42" s="140"/>
      <c r="AG42" s="140"/>
      <c r="AH42" s="140"/>
      <c r="AI42" s="350"/>
      <c r="AJ42" s="348"/>
      <c r="AK42" s="349"/>
      <c r="AL42" s="83" t="s">
        <v>1120</v>
      </c>
      <c r="AM42" s="109" t="s">
        <v>989</v>
      </c>
      <c r="AN42" s="334"/>
      <c r="AO42" s="441"/>
      <c r="AP42" s="443"/>
      <c r="AQ42" s="257"/>
      <c r="AR42" s="257" t="s">
        <v>1264</v>
      </c>
      <c r="AS42" s="334"/>
      <c r="AT42" s="337"/>
      <c r="AU42" s="328"/>
      <c r="AV42" s="319"/>
      <c r="AW42" s="319"/>
      <c r="AX42" s="320"/>
      <c r="AY42" s="320"/>
      <c r="AZ42" s="320"/>
    </row>
    <row r="43" spans="1:52" s="2" customFormat="1" ht="145.5" customHeight="1" x14ac:dyDescent="0.25">
      <c r="A43" s="377"/>
      <c r="B43" s="377"/>
      <c r="C43" s="374" t="s">
        <v>365</v>
      </c>
      <c r="D43" s="219" t="s">
        <v>364</v>
      </c>
      <c r="E43" s="293" t="s">
        <v>1384</v>
      </c>
      <c r="F43" s="191" t="s">
        <v>363</v>
      </c>
      <c r="G43" s="357" t="s">
        <v>362</v>
      </c>
      <c r="H43" s="191" t="s">
        <v>361</v>
      </c>
      <c r="I43" s="357" t="s">
        <v>360</v>
      </c>
      <c r="J43" s="61" t="s">
        <v>732</v>
      </c>
      <c r="K43" s="215">
        <v>0.1</v>
      </c>
      <c r="L43" s="235">
        <v>0.1</v>
      </c>
      <c r="M43" s="381"/>
      <c r="N43" s="381"/>
      <c r="O43" s="384"/>
      <c r="P43" s="239" t="s">
        <v>733</v>
      </c>
      <c r="Q43" s="204">
        <v>1</v>
      </c>
      <c r="R43" s="203">
        <v>1</v>
      </c>
      <c r="S43" s="212">
        <f t="shared" ref="S43:S48" si="3">R43/Q43*1</f>
        <v>1</v>
      </c>
      <c r="T43" s="189" t="s">
        <v>596</v>
      </c>
      <c r="U43" s="204">
        <v>1</v>
      </c>
      <c r="V43" s="203">
        <v>1</v>
      </c>
      <c r="W43" s="186">
        <v>0.8</v>
      </c>
      <c r="X43" s="197" t="s">
        <v>638</v>
      </c>
      <c r="Y43" s="194" t="s">
        <v>363</v>
      </c>
      <c r="Z43" s="192" t="s">
        <v>806</v>
      </c>
      <c r="AA43" s="182">
        <v>60</v>
      </c>
      <c r="AB43" s="112" t="s">
        <v>844</v>
      </c>
      <c r="AC43" s="146" t="s">
        <v>1486</v>
      </c>
      <c r="AD43" s="141" t="s">
        <v>1540</v>
      </c>
      <c r="AE43" s="145" t="s">
        <v>1495</v>
      </c>
      <c r="AF43" s="143" t="s">
        <v>1541</v>
      </c>
      <c r="AG43" s="150" t="s">
        <v>1542</v>
      </c>
      <c r="AH43" s="145">
        <v>12</v>
      </c>
      <c r="AI43" s="194" t="s">
        <v>363</v>
      </c>
      <c r="AJ43" s="184" t="s">
        <v>1141</v>
      </c>
      <c r="AK43" s="185">
        <v>45</v>
      </c>
      <c r="AL43" s="83" t="s">
        <v>1121</v>
      </c>
      <c r="AM43" s="113" t="s">
        <v>990</v>
      </c>
      <c r="AN43" s="250" t="s">
        <v>1146</v>
      </c>
      <c r="AO43" s="254">
        <v>4.4999999999999997E-3</v>
      </c>
      <c r="AP43" s="255">
        <v>45</v>
      </c>
      <c r="AQ43" s="257"/>
      <c r="AR43" s="100" t="s">
        <v>1265</v>
      </c>
      <c r="AS43" s="250" t="s">
        <v>1384</v>
      </c>
      <c r="AT43" s="126">
        <v>0.45</v>
      </c>
      <c r="AU43" s="179">
        <v>45</v>
      </c>
      <c r="AV43" s="204"/>
      <c r="AW43" s="181"/>
      <c r="AX43" s="204"/>
      <c r="AY43" s="219" t="s">
        <v>1685</v>
      </c>
      <c r="AZ43" s="204">
        <v>47</v>
      </c>
    </row>
    <row r="44" spans="1:52" s="2" customFormat="1" ht="145.5" customHeight="1" x14ac:dyDescent="0.25">
      <c r="A44" s="377"/>
      <c r="B44" s="377"/>
      <c r="C44" s="374"/>
      <c r="D44" s="219" t="s">
        <v>336</v>
      </c>
      <c r="E44" s="293">
        <v>3</v>
      </c>
      <c r="F44" s="191">
        <v>3</v>
      </c>
      <c r="G44" s="357"/>
      <c r="H44" s="191" t="s">
        <v>359</v>
      </c>
      <c r="I44" s="357"/>
      <c r="J44" s="61">
        <v>0.5</v>
      </c>
      <c r="K44" s="215">
        <v>0.5</v>
      </c>
      <c r="L44" s="233">
        <f>K44/J44*100</f>
        <v>100</v>
      </c>
      <c r="M44" s="381">
        <v>6400000</v>
      </c>
      <c r="N44" s="381">
        <v>6400000</v>
      </c>
      <c r="O44" s="384">
        <f>N44/M44</f>
        <v>1</v>
      </c>
      <c r="P44" s="239" t="s">
        <v>734</v>
      </c>
      <c r="Q44" s="204">
        <v>1</v>
      </c>
      <c r="R44" s="203" t="s">
        <v>38</v>
      </c>
      <c r="S44" s="298">
        <v>0</v>
      </c>
      <c r="T44" s="189" t="s">
        <v>581</v>
      </c>
      <c r="U44" s="204">
        <v>1</v>
      </c>
      <c r="V44" s="203" t="s">
        <v>38</v>
      </c>
      <c r="W44" s="186">
        <v>0.2</v>
      </c>
      <c r="X44" s="197"/>
      <c r="Y44" s="194">
        <v>3</v>
      </c>
      <c r="Z44" s="192">
        <v>2</v>
      </c>
      <c r="AA44" s="182">
        <v>40</v>
      </c>
      <c r="AB44" s="110" t="s">
        <v>845</v>
      </c>
      <c r="AC44" s="140"/>
      <c r="AD44" s="140"/>
      <c r="AE44" s="140"/>
      <c r="AF44" s="140"/>
      <c r="AG44" s="140"/>
      <c r="AH44" s="140"/>
      <c r="AI44" s="194">
        <v>3</v>
      </c>
      <c r="AJ44" s="184" t="s">
        <v>1142</v>
      </c>
      <c r="AK44" s="185">
        <v>3</v>
      </c>
      <c r="AL44" s="84"/>
      <c r="AM44" s="109"/>
      <c r="AN44" s="250" t="s">
        <v>1143</v>
      </c>
      <c r="AO44" s="254">
        <v>0</v>
      </c>
      <c r="AP44" s="255">
        <v>0</v>
      </c>
      <c r="AQ44" s="99"/>
      <c r="AR44" s="257"/>
      <c r="AS44" s="250">
        <v>3</v>
      </c>
      <c r="AT44" s="126">
        <v>0.01</v>
      </c>
      <c r="AU44" s="179">
        <v>40</v>
      </c>
      <c r="AV44" s="204"/>
      <c r="AW44" s="129"/>
      <c r="AX44" s="204"/>
      <c r="AY44" s="219" t="s">
        <v>1686</v>
      </c>
      <c r="AZ44" s="204">
        <v>25</v>
      </c>
    </row>
    <row r="45" spans="1:52" s="2" customFormat="1" ht="87" customHeight="1" x14ac:dyDescent="0.25">
      <c r="A45" s="377"/>
      <c r="B45" s="377"/>
      <c r="C45" s="207" t="s">
        <v>358</v>
      </c>
      <c r="D45" s="191" t="s">
        <v>357</v>
      </c>
      <c r="E45" s="293">
        <v>8</v>
      </c>
      <c r="F45" s="191">
        <v>10</v>
      </c>
      <c r="G45" s="191" t="s">
        <v>322</v>
      </c>
      <c r="H45" s="191" t="s">
        <v>356</v>
      </c>
      <c r="I45" s="191" t="s">
        <v>355</v>
      </c>
      <c r="J45" s="61">
        <v>1</v>
      </c>
      <c r="K45" s="215">
        <v>1</v>
      </c>
      <c r="L45" s="233">
        <f>K45/J45*100</f>
        <v>100</v>
      </c>
      <c r="M45" s="381"/>
      <c r="N45" s="381"/>
      <c r="O45" s="384"/>
      <c r="P45" s="239" t="s">
        <v>735</v>
      </c>
      <c r="Q45" s="204">
        <v>20</v>
      </c>
      <c r="R45" s="203">
        <v>20</v>
      </c>
      <c r="S45" s="212">
        <f t="shared" si="3"/>
        <v>1</v>
      </c>
      <c r="T45" s="189" t="s">
        <v>586</v>
      </c>
      <c r="U45" s="204">
        <v>20</v>
      </c>
      <c r="V45" s="203">
        <v>20</v>
      </c>
      <c r="W45" s="186">
        <v>0.8</v>
      </c>
      <c r="X45" s="197" t="s">
        <v>639</v>
      </c>
      <c r="Y45" s="194">
        <v>10</v>
      </c>
      <c r="Z45" s="192">
        <v>5</v>
      </c>
      <c r="AA45" s="182">
        <v>75</v>
      </c>
      <c r="AB45" s="110" t="s">
        <v>846</v>
      </c>
      <c r="AC45" s="141" t="s">
        <v>1486</v>
      </c>
      <c r="AD45" s="141" t="s">
        <v>1494</v>
      </c>
      <c r="AE45" s="142" t="s">
        <v>1495</v>
      </c>
      <c r="AF45" s="143" t="s">
        <v>1496</v>
      </c>
      <c r="AG45" s="143" t="s">
        <v>1497</v>
      </c>
      <c r="AH45" s="142">
        <v>1</v>
      </c>
      <c r="AI45" s="194">
        <v>10</v>
      </c>
      <c r="AJ45" s="184">
        <v>6</v>
      </c>
      <c r="AK45" s="185">
        <v>78</v>
      </c>
      <c r="AL45" s="83" t="s">
        <v>1121</v>
      </c>
      <c r="AM45" s="109" t="s">
        <v>991</v>
      </c>
      <c r="AN45" s="250">
        <v>7</v>
      </c>
      <c r="AO45" s="253" t="s">
        <v>1162</v>
      </c>
      <c r="AP45" s="255">
        <v>75</v>
      </c>
      <c r="AQ45" s="257"/>
      <c r="AR45" s="257" t="s">
        <v>1266</v>
      </c>
      <c r="AS45" s="250">
        <v>8</v>
      </c>
      <c r="AT45" s="127" t="s">
        <v>1394</v>
      </c>
      <c r="AU45" s="179">
        <v>45</v>
      </c>
      <c r="AV45" s="204"/>
      <c r="AW45" s="181"/>
      <c r="AX45" s="204"/>
      <c r="AY45" s="219" t="s">
        <v>1687</v>
      </c>
      <c r="AZ45" s="204">
        <v>69</v>
      </c>
    </row>
    <row r="46" spans="1:52" s="2" customFormat="1" ht="74.25" customHeight="1" x14ac:dyDescent="0.25">
      <c r="A46" s="377"/>
      <c r="B46" s="377" t="s">
        <v>354</v>
      </c>
      <c r="C46" s="374" t="s">
        <v>353</v>
      </c>
      <c r="D46" s="191" t="s">
        <v>352</v>
      </c>
      <c r="E46" s="293">
        <v>1</v>
      </c>
      <c r="F46" s="191">
        <v>1</v>
      </c>
      <c r="G46" s="191" t="s">
        <v>351</v>
      </c>
      <c r="H46" s="191" t="s">
        <v>350</v>
      </c>
      <c r="I46" s="324" t="s">
        <v>349</v>
      </c>
      <c r="J46" s="61">
        <v>1</v>
      </c>
      <c r="K46" s="215">
        <v>1</v>
      </c>
      <c r="L46" s="233">
        <f>K46/J46*100</f>
        <v>100</v>
      </c>
      <c r="M46" s="381">
        <v>41600000</v>
      </c>
      <c r="N46" s="381">
        <v>21120000</v>
      </c>
      <c r="O46" s="384">
        <f>N46/M46</f>
        <v>0.50769230769230766</v>
      </c>
      <c r="P46" s="239" t="s">
        <v>736</v>
      </c>
      <c r="Q46" s="204">
        <v>13</v>
      </c>
      <c r="R46" s="203">
        <v>13</v>
      </c>
      <c r="S46" s="212">
        <f t="shared" si="3"/>
        <v>1</v>
      </c>
      <c r="T46" s="209" t="s">
        <v>582</v>
      </c>
      <c r="U46" s="204">
        <v>13</v>
      </c>
      <c r="V46" s="203">
        <v>13</v>
      </c>
      <c r="W46" s="186">
        <v>0.5</v>
      </c>
      <c r="X46" s="197"/>
      <c r="Y46" s="194">
        <v>1</v>
      </c>
      <c r="Z46" s="192">
        <v>1</v>
      </c>
      <c r="AA46" s="182">
        <v>63</v>
      </c>
      <c r="AB46" s="110" t="s">
        <v>847</v>
      </c>
      <c r="AC46" s="141" t="s">
        <v>1486</v>
      </c>
      <c r="AD46" s="141" t="s">
        <v>1494</v>
      </c>
      <c r="AE46" s="144" t="s">
        <v>1543</v>
      </c>
      <c r="AF46" s="141" t="s">
        <v>1544</v>
      </c>
      <c r="AG46" s="151" t="s">
        <v>1545</v>
      </c>
      <c r="AH46" s="152">
        <v>12</v>
      </c>
      <c r="AI46" s="194">
        <v>1</v>
      </c>
      <c r="AJ46" s="184">
        <v>1</v>
      </c>
      <c r="AK46" s="185">
        <v>67</v>
      </c>
      <c r="AL46" s="83"/>
      <c r="AM46" s="109" t="s">
        <v>992</v>
      </c>
      <c r="AN46" s="250">
        <v>1</v>
      </c>
      <c r="AO46" s="253" t="s">
        <v>1163</v>
      </c>
      <c r="AP46" s="255">
        <v>55</v>
      </c>
      <c r="AQ46" s="257"/>
      <c r="AR46" s="257" t="s">
        <v>1267</v>
      </c>
      <c r="AS46" s="250">
        <v>1</v>
      </c>
      <c r="AT46" s="127">
        <v>0</v>
      </c>
      <c r="AU46" s="179">
        <v>0</v>
      </c>
      <c r="AV46" s="204"/>
      <c r="AW46" s="181"/>
      <c r="AX46" s="204"/>
      <c r="AY46" s="204"/>
      <c r="AZ46" s="204">
        <v>43</v>
      </c>
    </row>
    <row r="47" spans="1:52" s="2" customFormat="1" ht="84.75" customHeight="1" x14ac:dyDescent="0.25">
      <c r="A47" s="377"/>
      <c r="B47" s="377"/>
      <c r="C47" s="374"/>
      <c r="D47" s="219" t="s">
        <v>348</v>
      </c>
      <c r="E47" s="293">
        <v>30</v>
      </c>
      <c r="F47" s="191">
        <v>30</v>
      </c>
      <c r="G47" s="191" t="s">
        <v>343</v>
      </c>
      <c r="H47" s="191" t="s">
        <v>347</v>
      </c>
      <c r="I47" s="324"/>
      <c r="J47" s="61">
        <v>18</v>
      </c>
      <c r="K47" s="215">
        <v>2</v>
      </c>
      <c r="L47" s="233">
        <f>K47/J47*100</f>
        <v>11.111111111111111</v>
      </c>
      <c r="M47" s="381"/>
      <c r="N47" s="381"/>
      <c r="O47" s="384"/>
      <c r="P47" s="239" t="s">
        <v>737</v>
      </c>
      <c r="Q47" s="204">
        <v>1</v>
      </c>
      <c r="R47" s="203">
        <v>3</v>
      </c>
      <c r="S47" s="212">
        <v>1</v>
      </c>
      <c r="T47" s="189" t="s">
        <v>706</v>
      </c>
      <c r="U47" s="204">
        <v>1</v>
      </c>
      <c r="V47" s="203">
        <v>3</v>
      </c>
      <c r="W47" s="186">
        <v>0.76</v>
      </c>
      <c r="X47" s="197" t="s">
        <v>669</v>
      </c>
      <c r="Y47" s="194">
        <v>30</v>
      </c>
      <c r="Z47" s="192">
        <v>26</v>
      </c>
      <c r="AA47" s="182">
        <v>78</v>
      </c>
      <c r="AB47" s="110" t="s">
        <v>848</v>
      </c>
      <c r="AC47" s="141" t="s">
        <v>1486</v>
      </c>
      <c r="AD47" s="141" t="s">
        <v>1494</v>
      </c>
      <c r="AE47" s="142" t="s">
        <v>1495</v>
      </c>
      <c r="AF47" s="143" t="s">
        <v>1496</v>
      </c>
      <c r="AG47" s="143" t="s">
        <v>1497</v>
      </c>
      <c r="AH47" s="142">
        <v>1</v>
      </c>
      <c r="AI47" s="194">
        <v>30</v>
      </c>
      <c r="AJ47" s="184">
        <v>30</v>
      </c>
      <c r="AK47" s="185">
        <v>80</v>
      </c>
      <c r="AL47" s="84" t="s">
        <v>1122</v>
      </c>
      <c r="AM47" s="109" t="s">
        <v>993</v>
      </c>
      <c r="AN47" s="250">
        <v>30</v>
      </c>
      <c r="AO47" s="253" t="s">
        <v>1164</v>
      </c>
      <c r="AP47" s="255">
        <v>73</v>
      </c>
      <c r="AQ47" s="257" t="s">
        <v>1218</v>
      </c>
      <c r="AR47" s="257" t="s">
        <v>1268</v>
      </c>
      <c r="AS47" s="250">
        <v>30</v>
      </c>
      <c r="AT47" s="127" t="s">
        <v>1395</v>
      </c>
      <c r="AU47" s="179">
        <v>50</v>
      </c>
      <c r="AV47" s="204"/>
      <c r="AW47" s="181" t="s">
        <v>1439</v>
      </c>
      <c r="AX47" s="204"/>
      <c r="AY47" s="219" t="s">
        <v>1688</v>
      </c>
      <c r="AZ47" s="204">
        <v>60</v>
      </c>
    </row>
    <row r="48" spans="1:52" s="2" customFormat="1" ht="51" customHeight="1" x14ac:dyDescent="0.25">
      <c r="A48" s="377"/>
      <c r="B48" s="377" t="s">
        <v>346</v>
      </c>
      <c r="C48" s="374" t="s">
        <v>345</v>
      </c>
      <c r="D48" s="333" t="s">
        <v>344</v>
      </c>
      <c r="E48" s="334">
        <v>13</v>
      </c>
      <c r="F48" s="324">
        <v>13</v>
      </c>
      <c r="G48" s="324" t="s">
        <v>343</v>
      </c>
      <c r="H48" s="191" t="s">
        <v>342</v>
      </c>
      <c r="I48" s="324" t="s">
        <v>341</v>
      </c>
      <c r="J48" s="389">
        <v>13</v>
      </c>
      <c r="K48" s="390">
        <v>11</v>
      </c>
      <c r="L48" s="405">
        <f>K48/J48*100</f>
        <v>84.615384615384613</v>
      </c>
      <c r="M48" s="381"/>
      <c r="N48" s="381"/>
      <c r="O48" s="384"/>
      <c r="P48" s="423" t="s">
        <v>738</v>
      </c>
      <c r="Q48" s="320">
        <v>13</v>
      </c>
      <c r="R48" s="371">
        <v>13</v>
      </c>
      <c r="S48" s="383">
        <f t="shared" si="3"/>
        <v>1</v>
      </c>
      <c r="T48" s="356" t="s">
        <v>592</v>
      </c>
      <c r="U48" s="320">
        <v>13</v>
      </c>
      <c r="V48" s="371">
        <v>13</v>
      </c>
      <c r="W48" s="352">
        <v>0.9</v>
      </c>
      <c r="X48" s="197"/>
      <c r="Y48" s="350">
        <v>13</v>
      </c>
      <c r="Z48" s="430">
        <v>13</v>
      </c>
      <c r="AA48" s="343">
        <v>80</v>
      </c>
      <c r="AB48" s="110" t="s">
        <v>849</v>
      </c>
      <c r="AC48" s="146" t="s">
        <v>1486</v>
      </c>
      <c r="AD48" s="153" t="s">
        <v>1546</v>
      </c>
      <c r="AE48" s="145" t="s">
        <v>1495</v>
      </c>
      <c r="AF48" s="154" t="s">
        <v>1547</v>
      </c>
      <c r="AG48" s="154" t="s">
        <v>1548</v>
      </c>
      <c r="AH48" s="145">
        <v>12</v>
      </c>
      <c r="AI48" s="350">
        <v>13</v>
      </c>
      <c r="AJ48" s="348">
        <v>13</v>
      </c>
      <c r="AK48" s="349">
        <v>90</v>
      </c>
      <c r="AL48" s="83" t="s">
        <v>1123</v>
      </c>
      <c r="AM48" s="109" t="s">
        <v>994</v>
      </c>
      <c r="AN48" s="250">
        <v>13</v>
      </c>
      <c r="AO48" s="440" t="s">
        <v>1165</v>
      </c>
      <c r="AP48" s="443">
        <v>84</v>
      </c>
      <c r="AQ48" s="257"/>
      <c r="AR48" s="257" t="s">
        <v>1269</v>
      </c>
      <c r="AS48" s="334">
        <v>13</v>
      </c>
      <c r="AT48" s="336" t="s">
        <v>1396</v>
      </c>
      <c r="AU48" s="328">
        <v>83</v>
      </c>
      <c r="AV48" s="320"/>
      <c r="AW48" s="319"/>
      <c r="AX48" s="320"/>
      <c r="AY48" s="333" t="s">
        <v>1689</v>
      </c>
      <c r="AZ48" s="320">
        <v>77</v>
      </c>
    </row>
    <row r="49" spans="1:52" s="2" customFormat="1" ht="185.25" x14ac:dyDescent="0.25">
      <c r="A49" s="377"/>
      <c r="B49" s="377"/>
      <c r="C49" s="374"/>
      <c r="D49" s="324"/>
      <c r="E49" s="334"/>
      <c r="F49" s="324"/>
      <c r="G49" s="324"/>
      <c r="H49" s="191" t="s">
        <v>340</v>
      </c>
      <c r="I49" s="324"/>
      <c r="J49" s="389"/>
      <c r="K49" s="390"/>
      <c r="L49" s="406"/>
      <c r="M49" s="381"/>
      <c r="N49" s="381"/>
      <c r="O49" s="384"/>
      <c r="P49" s="423"/>
      <c r="Q49" s="320"/>
      <c r="R49" s="371"/>
      <c r="S49" s="383"/>
      <c r="T49" s="356"/>
      <c r="U49" s="320"/>
      <c r="V49" s="371"/>
      <c r="W49" s="353"/>
      <c r="X49" s="197" t="s">
        <v>640</v>
      </c>
      <c r="Y49" s="350"/>
      <c r="Z49" s="430"/>
      <c r="AA49" s="343"/>
      <c r="AB49" s="110" t="s">
        <v>850</v>
      </c>
      <c r="AC49" s="140"/>
      <c r="AD49" s="140"/>
      <c r="AE49" s="140"/>
      <c r="AF49" s="140"/>
      <c r="AG49" s="140"/>
      <c r="AH49" s="140"/>
      <c r="AI49" s="350"/>
      <c r="AJ49" s="348"/>
      <c r="AK49" s="349"/>
      <c r="AL49" s="84"/>
      <c r="AM49" s="109" t="s">
        <v>995</v>
      </c>
      <c r="AN49" s="250"/>
      <c r="AO49" s="440"/>
      <c r="AP49" s="443"/>
      <c r="AQ49" s="99"/>
      <c r="AR49" s="257" t="s">
        <v>1270</v>
      </c>
      <c r="AS49" s="334"/>
      <c r="AT49" s="336"/>
      <c r="AU49" s="328"/>
      <c r="AV49" s="320"/>
      <c r="AW49" s="319"/>
      <c r="AX49" s="320"/>
      <c r="AY49" s="324"/>
      <c r="AZ49" s="320"/>
    </row>
    <row r="50" spans="1:52" s="2" customFormat="1" ht="242.25" x14ac:dyDescent="0.25">
      <c r="A50" s="377"/>
      <c r="B50" s="377"/>
      <c r="C50" s="374"/>
      <c r="D50" s="324"/>
      <c r="E50" s="334"/>
      <c r="F50" s="324"/>
      <c r="G50" s="324"/>
      <c r="H50" s="191" t="s">
        <v>339</v>
      </c>
      <c r="I50" s="324"/>
      <c r="J50" s="389"/>
      <c r="K50" s="390"/>
      <c r="L50" s="406"/>
      <c r="M50" s="381"/>
      <c r="N50" s="381"/>
      <c r="O50" s="384"/>
      <c r="P50" s="423"/>
      <c r="Q50" s="320"/>
      <c r="R50" s="371"/>
      <c r="S50" s="383"/>
      <c r="T50" s="356"/>
      <c r="U50" s="320"/>
      <c r="V50" s="371"/>
      <c r="W50" s="353"/>
      <c r="X50" s="197"/>
      <c r="Y50" s="350"/>
      <c r="Z50" s="430"/>
      <c r="AA50" s="343"/>
      <c r="AB50" s="110" t="s">
        <v>851</v>
      </c>
      <c r="AC50" s="140"/>
      <c r="AD50" s="140"/>
      <c r="AE50" s="140"/>
      <c r="AF50" s="140"/>
      <c r="AG50" s="140"/>
      <c r="AH50" s="140"/>
      <c r="AI50" s="350"/>
      <c r="AJ50" s="348"/>
      <c r="AK50" s="349"/>
      <c r="AL50" s="83"/>
      <c r="AM50" s="109" t="s">
        <v>996</v>
      </c>
      <c r="AN50" s="250">
        <v>13</v>
      </c>
      <c r="AO50" s="440"/>
      <c r="AP50" s="443"/>
      <c r="AQ50" s="257"/>
      <c r="AR50" s="257" t="s">
        <v>1271</v>
      </c>
      <c r="AS50" s="334"/>
      <c r="AT50" s="336"/>
      <c r="AU50" s="328"/>
      <c r="AV50" s="320"/>
      <c r="AW50" s="319"/>
      <c r="AX50" s="320"/>
      <c r="AY50" s="324"/>
      <c r="AZ50" s="320"/>
    </row>
    <row r="51" spans="1:52" s="2" customFormat="1" ht="33.75" customHeight="1" x14ac:dyDescent="0.25">
      <c r="A51" s="377"/>
      <c r="B51" s="377"/>
      <c r="C51" s="374"/>
      <c r="D51" s="324"/>
      <c r="E51" s="334"/>
      <c r="F51" s="324"/>
      <c r="G51" s="324"/>
      <c r="H51" s="191" t="s">
        <v>338</v>
      </c>
      <c r="I51" s="324"/>
      <c r="J51" s="389"/>
      <c r="K51" s="390"/>
      <c r="L51" s="406"/>
      <c r="M51" s="381"/>
      <c r="N51" s="381"/>
      <c r="O51" s="384"/>
      <c r="P51" s="423"/>
      <c r="Q51" s="320"/>
      <c r="R51" s="371"/>
      <c r="S51" s="383"/>
      <c r="T51" s="356"/>
      <c r="U51" s="320"/>
      <c r="V51" s="371"/>
      <c r="W51" s="353"/>
      <c r="X51" s="197"/>
      <c r="Y51" s="350"/>
      <c r="Z51" s="430"/>
      <c r="AA51" s="343"/>
      <c r="AB51" s="110" t="s">
        <v>852</v>
      </c>
      <c r="AC51" s="140"/>
      <c r="AD51" s="140"/>
      <c r="AE51" s="140"/>
      <c r="AF51" s="140"/>
      <c r="AG51" s="140"/>
      <c r="AH51" s="140"/>
      <c r="AI51" s="350"/>
      <c r="AJ51" s="348"/>
      <c r="AK51" s="349"/>
      <c r="AL51" s="83" t="s">
        <v>1124</v>
      </c>
      <c r="AM51" s="109" t="s">
        <v>997</v>
      </c>
      <c r="AN51" s="250"/>
      <c r="AO51" s="440"/>
      <c r="AP51" s="443"/>
      <c r="AQ51" s="257"/>
      <c r="AR51" s="257" t="s">
        <v>1272</v>
      </c>
      <c r="AS51" s="334"/>
      <c r="AT51" s="336"/>
      <c r="AU51" s="328"/>
      <c r="AV51" s="320"/>
      <c r="AW51" s="319"/>
      <c r="AX51" s="320"/>
      <c r="AY51" s="324"/>
      <c r="AZ51" s="320"/>
    </row>
    <row r="52" spans="1:52" s="2" customFormat="1" ht="409.5" x14ac:dyDescent="0.25">
      <c r="A52" s="377"/>
      <c r="B52" s="377"/>
      <c r="C52" s="374"/>
      <c r="D52" s="324"/>
      <c r="E52" s="334"/>
      <c r="F52" s="324"/>
      <c r="G52" s="324"/>
      <c r="H52" s="224" t="s">
        <v>337</v>
      </c>
      <c r="I52" s="324"/>
      <c r="J52" s="389"/>
      <c r="K52" s="390"/>
      <c r="L52" s="406"/>
      <c r="M52" s="381"/>
      <c r="N52" s="381"/>
      <c r="O52" s="384"/>
      <c r="P52" s="423"/>
      <c r="Q52" s="320"/>
      <c r="R52" s="371"/>
      <c r="S52" s="383"/>
      <c r="T52" s="356"/>
      <c r="U52" s="320"/>
      <c r="V52" s="371"/>
      <c r="W52" s="353"/>
      <c r="X52" s="197"/>
      <c r="Y52" s="350"/>
      <c r="Z52" s="430"/>
      <c r="AA52" s="343"/>
      <c r="AB52" s="110" t="s">
        <v>853</v>
      </c>
      <c r="AC52" s="140"/>
      <c r="AD52" s="140"/>
      <c r="AE52" s="140"/>
      <c r="AF52" s="140"/>
      <c r="AG52" s="140"/>
      <c r="AH52" s="140"/>
      <c r="AI52" s="350"/>
      <c r="AJ52" s="348"/>
      <c r="AK52" s="349"/>
      <c r="AL52" s="84"/>
      <c r="AM52" s="109" t="s">
        <v>998</v>
      </c>
      <c r="AN52" s="250"/>
      <c r="AO52" s="440"/>
      <c r="AP52" s="443"/>
      <c r="AQ52" s="99"/>
      <c r="AR52" s="257" t="s">
        <v>1273</v>
      </c>
      <c r="AS52" s="334"/>
      <c r="AT52" s="336"/>
      <c r="AU52" s="328"/>
      <c r="AV52" s="320"/>
      <c r="AW52" s="319"/>
      <c r="AX52" s="320"/>
      <c r="AY52" s="324"/>
      <c r="AZ52" s="320"/>
    </row>
    <row r="53" spans="1:52" s="2" customFormat="1" ht="48.75" customHeight="1" x14ac:dyDescent="0.25">
      <c r="A53" s="377"/>
      <c r="B53" s="377"/>
      <c r="C53" s="374"/>
      <c r="D53" s="333" t="s">
        <v>336</v>
      </c>
      <c r="E53" s="334">
        <v>3</v>
      </c>
      <c r="F53" s="324">
        <v>3</v>
      </c>
      <c r="G53" s="324" t="s">
        <v>335</v>
      </c>
      <c r="H53" s="191" t="s">
        <v>334</v>
      </c>
      <c r="I53" s="324"/>
      <c r="J53" s="407">
        <v>0.5</v>
      </c>
      <c r="K53" s="390">
        <v>0.5</v>
      </c>
      <c r="L53" s="405">
        <f>K53/J53*100</f>
        <v>100</v>
      </c>
      <c r="M53" s="381"/>
      <c r="N53" s="381"/>
      <c r="O53" s="384"/>
      <c r="P53" s="423" t="s">
        <v>739</v>
      </c>
      <c r="Q53" s="320">
        <v>1</v>
      </c>
      <c r="R53" s="371" t="s">
        <v>38</v>
      </c>
      <c r="S53" s="395">
        <v>0</v>
      </c>
      <c r="T53" s="356" t="s">
        <v>523</v>
      </c>
      <c r="U53" s="320">
        <v>1</v>
      </c>
      <c r="V53" s="371" t="s">
        <v>38</v>
      </c>
      <c r="W53" s="352">
        <v>0.4</v>
      </c>
      <c r="X53" s="197"/>
      <c r="Y53" s="350">
        <v>3</v>
      </c>
      <c r="Z53" s="359">
        <v>2</v>
      </c>
      <c r="AA53" s="343">
        <v>1</v>
      </c>
      <c r="AB53" s="115"/>
      <c r="AC53" s="140"/>
      <c r="AD53" s="140"/>
      <c r="AE53" s="140"/>
      <c r="AF53" s="140"/>
      <c r="AG53" s="140"/>
      <c r="AH53" s="140"/>
      <c r="AI53" s="350">
        <v>3</v>
      </c>
      <c r="AJ53" s="348" t="s">
        <v>1142</v>
      </c>
      <c r="AK53" s="349">
        <v>40</v>
      </c>
      <c r="AL53" s="84"/>
      <c r="AM53" s="116"/>
      <c r="AN53" s="334" t="s">
        <v>1142</v>
      </c>
      <c r="AO53" s="440" t="s">
        <v>1166</v>
      </c>
      <c r="AP53" s="443">
        <v>63</v>
      </c>
      <c r="AQ53" s="99"/>
      <c r="AR53" s="257" t="s">
        <v>1274</v>
      </c>
      <c r="AS53" s="334">
        <v>3</v>
      </c>
      <c r="AT53" s="333" t="s">
        <v>1691</v>
      </c>
      <c r="AU53" s="328">
        <v>50</v>
      </c>
      <c r="AV53" s="320"/>
      <c r="AW53" s="323"/>
      <c r="AX53" s="320"/>
      <c r="AY53" s="333" t="s">
        <v>1690</v>
      </c>
      <c r="AZ53" s="320">
        <v>40</v>
      </c>
    </row>
    <row r="54" spans="1:52" s="2" customFormat="1" ht="142.5" x14ac:dyDescent="0.25">
      <c r="A54" s="377"/>
      <c r="B54" s="377"/>
      <c r="C54" s="374"/>
      <c r="D54" s="324"/>
      <c r="E54" s="334"/>
      <c r="F54" s="324"/>
      <c r="G54" s="324"/>
      <c r="H54" s="191" t="s">
        <v>333</v>
      </c>
      <c r="I54" s="324"/>
      <c r="J54" s="407"/>
      <c r="K54" s="390"/>
      <c r="L54" s="406"/>
      <c r="M54" s="408">
        <v>264994438</v>
      </c>
      <c r="N54" s="408">
        <v>90655542</v>
      </c>
      <c r="O54" s="384">
        <f>N54/M54</f>
        <v>0.34210356520765917</v>
      </c>
      <c r="P54" s="423"/>
      <c r="Q54" s="320"/>
      <c r="R54" s="371"/>
      <c r="S54" s="395"/>
      <c r="T54" s="356"/>
      <c r="U54" s="320"/>
      <c r="V54" s="371"/>
      <c r="W54" s="353"/>
      <c r="X54" s="197"/>
      <c r="Y54" s="350"/>
      <c r="Z54" s="359"/>
      <c r="AA54" s="343"/>
      <c r="AB54" s="110" t="s">
        <v>854</v>
      </c>
      <c r="AC54" s="140"/>
      <c r="AD54" s="140"/>
      <c r="AE54" s="140"/>
      <c r="AF54" s="140"/>
      <c r="AG54" s="140"/>
      <c r="AH54" s="140"/>
      <c r="AI54" s="350"/>
      <c r="AJ54" s="348"/>
      <c r="AK54" s="349"/>
      <c r="AL54" s="84"/>
      <c r="AM54" s="109" t="s">
        <v>999</v>
      </c>
      <c r="AN54" s="334"/>
      <c r="AO54" s="440"/>
      <c r="AP54" s="443"/>
      <c r="AQ54" s="99"/>
      <c r="AR54" s="257" t="s">
        <v>1275</v>
      </c>
      <c r="AS54" s="334"/>
      <c r="AT54" s="336"/>
      <c r="AU54" s="328"/>
      <c r="AV54" s="320"/>
      <c r="AW54" s="323"/>
      <c r="AX54" s="320"/>
      <c r="AY54" s="324"/>
      <c r="AZ54" s="320"/>
    </row>
    <row r="55" spans="1:52" s="2" customFormat="1" ht="70.5" customHeight="1" x14ac:dyDescent="0.25">
      <c r="A55" s="377"/>
      <c r="B55" s="377"/>
      <c r="C55" s="207" t="s">
        <v>332</v>
      </c>
      <c r="D55" s="219" t="s">
        <v>331</v>
      </c>
      <c r="E55" s="293">
        <v>12</v>
      </c>
      <c r="F55" s="191">
        <v>12</v>
      </c>
      <c r="G55" s="191" t="s">
        <v>330</v>
      </c>
      <c r="H55" s="191" t="s">
        <v>329</v>
      </c>
      <c r="I55" s="191" t="s">
        <v>328</v>
      </c>
      <c r="J55" s="213">
        <v>2</v>
      </c>
      <c r="K55" s="215">
        <v>12</v>
      </c>
      <c r="L55" s="233">
        <f>K55/J55*100</f>
        <v>600</v>
      </c>
      <c r="M55" s="408"/>
      <c r="N55" s="408"/>
      <c r="O55" s="384"/>
      <c r="P55" s="239" t="s">
        <v>740</v>
      </c>
      <c r="Q55" s="191">
        <v>10</v>
      </c>
      <c r="R55" s="187">
        <v>10</v>
      </c>
      <c r="S55" s="190">
        <f>R55/Q55*1</f>
        <v>1</v>
      </c>
      <c r="T55" s="189" t="s">
        <v>560</v>
      </c>
      <c r="U55" s="191">
        <v>10</v>
      </c>
      <c r="V55" s="187">
        <v>10</v>
      </c>
      <c r="W55" s="186">
        <v>0.75</v>
      </c>
      <c r="X55" s="197"/>
      <c r="Y55" s="194">
        <v>12</v>
      </c>
      <c r="Z55" s="192">
        <v>12</v>
      </c>
      <c r="AA55" s="182">
        <v>70</v>
      </c>
      <c r="AB55" s="110" t="s">
        <v>855</v>
      </c>
      <c r="AC55" s="141" t="s">
        <v>1486</v>
      </c>
      <c r="AD55" s="141" t="s">
        <v>1494</v>
      </c>
      <c r="AE55" s="144" t="s">
        <v>1543</v>
      </c>
      <c r="AF55" s="141" t="s">
        <v>1544</v>
      </c>
      <c r="AG55" s="151" t="s">
        <v>1545</v>
      </c>
      <c r="AH55" s="152">
        <v>12</v>
      </c>
      <c r="AI55" s="194">
        <v>12</v>
      </c>
      <c r="AJ55" s="184">
        <v>12</v>
      </c>
      <c r="AK55" s="185">
        <v>77</v>
      </c>
      <c r="AL55" s="84"/>
      <c r="AM55" s="109" t="s">
        <v>1000</v>
      </c>
      <c r="AN55" s="250">
        <v>12</v>
      </c>
      <c r="AO55" s="253" t="s">
        <v>1167</v>
      </c>
      <c r="AP55" s="255">
        <v>75</v>
      </c>
      <c r="AQ55" s="99"/>
      <c r="AR55" s="257" t="s">
        <v>1276</v>
      </c>
      <c r="AS55" s="250">
        <v>12</v>
      </c>
      <c r="AT55" s="127" t="s">
        <v>1397</v>
      </c>
      <c r="AU55" s="179">
        <v>65</v>
      </c>
      <c r="AV55" s="204"/>
      <c r="AW55" s="129" t="s">
        <v>1440</v>
      </c>
      <c r="AX55" s="204"/>
      <c r="AY55" s="219" t="s">
        <v>1692</v>
      </c>
      <c r="AZ55" s="204">
        <v>48</v>
      </c>
    </row>
    <row r="56" spans="1:52" s="2" customFormat="1" ht="78.75" customHeight="1" x14ac:dyDescent="0.25">
      <c r="A56" s="377" t="s">
        <v>153</v>
      </c>
      <c r="B56" s="377" t="s">
        <v>327</v>
      </c>
      <c r="C56" s="374" t="s">
        <v>326</v>
      </c>
      <c r="D56" s="191" t="s">
        <v>325</v>
      </c>
      <c r="E56" s="293">
        <v>42</v>
      </c>
      <c r="F56" s="191">
        <v>54</v>
      </c>
      <c r="G56" s="191" t="s">
        <v>322</v>
      </c>
      <c r="H56" s="224" t="s">
        <v>324</v>
      </c>
      <c r="I56" s="324" t="s">
        <v>284</v>
      </c>
      <c r="J56" s="231">
        <v>4</v>
      </c>
      <c r="K56" s="62">
        <v>4</v>
      </c>
      <c r="L56" s="230">
        <f>K56/J56*100</f>
        <v>100</v>
      </c>
      <c r="M56" s="408"/>
      <c r="N56" s="408"/>
      <c r="O56" s="384"/>
      <c r="P56" s="60" t="s">
        <v>741</v>
      </c>
      <c r="Q56" s="191" t="s">
        <v>538</v>
      </c>
      <c r="R56" s="187" t="s">
        <v>538</v>
      </c>
      <c r="S56" s="24">
        <v>1</v>
      </c>
      <c r="T56" s="189" t="s">
        <v>587</v>
      </c>
      <c r="U56" s="191" t="s">
        <v>538</v>
      </c>
      <c r="V56" s="187" t="s">
        <v>538</v>
      </c>
      <c r="W56" s="186">
        <v>0.95</v>
      </c>
      <c r="X56" s="197" t="s">
        <v>670</v>
      </c>
      <c r="Y56" s="194">
        <v>54</v>
      </c>
      <c r="Z56" s="192">
        <v>27</v>
      </c>
      <c r="AA56" s="182">
        <v>70</v>
      </c>
      <c r="AB56" s="110" t="s">
        <v>856</v>
      </c>
      <c r="AC56" s="141" t="s">
        <v>1486</v>
      </c>
      <c r="AD56" s="141" t="s">
        <v>1501</v>
      </c>
      <c r="AE56" s="147">
        <v>2201001</v>
      </c>
      <c r="AF56" s="141" t="s">
        <v>1549</v>
      </c>
      <c r="AG56" s="141" t="s">
        <v>1550</v>
      </c>
      <c r="AH56" s="152">
        <v>5</v>
      </c>
      <c r="AI56" s="194">
        <v>54</v>
      </c>
      <c r="AJ56" s="184">
        <v>30</v>
      </c>
      <c r="AK56" s="185">
        <v>85</v>
      </c>
      <c r="AL56" s="83" t="s">
        <v>1125</v>
      </c>
      <c r="AM56" s="109" t="s">
        <v>1001</v>
      </c>
      <c r="AN56" s="250">
        <v>30</v>
      </c>
      <c r="AO56" s="253" t="s">
        <v>1168</v>
      </c>
      <c r="AP56" s="255">
        <v>65</v>
      </c>
      <c r="AQ56" s="257"/>
      <c r="AR56" s="257" t="s">
        <v>1277</v>
      </c>
      <c r="AS56" s="250">
        <v>42</v>
      </c>
      <c r="AT56" s="127" t="s">
        <v>1398</v>
      </c>
      <c r="AU56" s="179">
        <v>42</v>
      </c>
      <c r="AV56" s="204"/>
      <c r="AW56" s="181"/>
      <c r="AX56" s="204"/>
      <c r="AY56" s="221" t="s">
        <v>1693</v>
      </c>
      <c r="AZ56" s="204">
        <v>60</v>
      </c>
    </row>
    <row r="57" spans="1:52" s="2" customFormat="1" ht="93.75" customHeight="1" x14ac:dyDescent="0.25">
      <c r="A57" s="377"/>
      <c r="B57" s="377"/>
      <c r="C57" s="374"/>
      <c r="D57" s="221" t="s">
        <v>323</v>
      </c>
      <c r="E57" s="293">
        <v>42</v>
      </c>
      <c r="F57" s="191">
        <v>54</v>
      </c>
      <c r="G57" s="191" t="s">
        <v>322</v>
      </c>
      <c r="H57" s="224" t="s">
        <v>321</v>
      </c>
      <c r="I57" s="324"/>
      <c r="J57" s="231">
        <v>4</v>
      </c>
      <c r="K57" s="213">
        <v>35</v>
      </c>
      <c r="L57" s="230">
        <v>85</v>
      </c>
      <c r="M57" s="408"/>
      <c r="N57" s="408"/>
      <c r="O57" s="384"/>
      <c r="P57" s="60" t="s">
        <v>742</v>
      </c>
      <c r="Q57" s="191">
        <v>3</v>
      </c>
      <c r="R57" s="187">
        <v>35</v>
      </c>
      <c r="S57" s="190">
        <v>1</v>
      </c>
      <c r="T57" s="189" t="s">
        <v>555</v>
      </c>
      <c r="U57" s="191">
        <v>3</v>
      </c>
      <c r="V57" s="187">
        <v>35</v>
      </c>
      <c r="W57" s="186">
        <v>0.85</v>
      </c>
      <c r="X57" s="197" t="s">
        <v>670</v>
      </c>
      <c r="Y57" s="194">
        <v>54</v>
      </c>
      <c r="Z57" s="192">
        <v>27</v>
      </c>
      <c r="AA57" s="182">
        <v>83</v>
      </c>
      <c r="AB57" s="110" t="s">
        <v>857</v>
      </c>
      <c r="AC57" s="141" t="s">
        <v>1486</v>
      </c>
      <c r="AD57" s="141" t="s">
        <v>1501</v>
      </c>
      <c r="AE57" s="147">
        <v>2201006</v>
      </c>
      <c r="AF57" s="141" t="s">
        <v>1551</v>
      </c>
      <c r="AG57" s="141" t="s">
        <v>1552</v>
      </c>
      <c r="AH57" s="152">
        <v>54</v>
      </c>
      <c r="AI57" s="194">
        <v>54</v>
      </c>
      <c r="AJ57" s="184">
        <v>30</v>
      </c>
      <c r="AK57" s="185">
        <v>85</v>
      </c>
      <c r="AL57" s="83" t="s">
        <v>1126</v>
      </c>
      <c r="AM57" s="109" t="s">
        <v>1002</v>
      </c>
      <c r="AN57" s="250">
        <v>30</v>
      </c>
      <c r="AO57" s="253" t="s">
        <v>1169</v>
      </c>
      <c r="AP57" s="255">
        <v>97</v>
      </c>
      <c r="AQ57" s="257"/>
      <c r="AR57" s="257" t="s">
        <v>1278</v>
      </c>
      <c r="AS57" s="250">
        <v>42</v>
      </c>
      <c r="AT57" s="127" t="s">
        <v>1399</v>
      </c>
      <c r="AU57" s="179">
        <v>60</v>
      </c>
      <c r="AV57" s="204"/>
      <c r="AW57" s="181"/>
      <c r="AX57" s="204"/>
      <c r="AY57" s="221" t="s">
        <v>1694</v>
      </c>
      <c r="AZ57" s="204">
        <v>74</v>
      </c>
    </row>
    <row r="58" spans="1:52" s="2" customFormat="1" ht="84.75" customHeight="1" x14ac:dyDescent="0.25">
      <c r="A58" s="377"/>
      <c r="B58" s="377"/>
      <c r="C58" s="374" t="s">
        <v>320</v>
      </c>
      <c r="D58" s="221" t="s">
        <v>319</v>
      </c>
      <c r="E58" s="293" t="s">
        <v>1383</v>
      </c>
      <c r="F58" s="191" t="s">
        <v>318</v>
      </c>
      <c r="G58" s="191" t="s">
        <v>317</v>
      </c>
      <c r="H58" s="204" t="s">
        <v>316</v>
      </c>
      <c r="I58" s="324" t="s">
        <v>292</v>
      </c>
      <c r="J58" s="213" t="s">
        <v>721</v>
      </c>
      <c r="K58" s="213" t="s">
        <v>38</v>
      </c>
      <c r="L58" s="138" t="s">
        <v>38</v>
      </c>
      <c r="M58" s="408"/>
      <c r="N58" s="408"/>
      <c r="O58" s="384"/>
      <c r="P58" s="239" t="s">
        <v>743</v>
      </c>
      <c r="Q58" s="191">
        <v>5</v>
      </c>
      <c r="R58" s="187" t="s">
        <v>38</v>
      </c>
      <c r="S58" s="229">
        <v>0</v>
      </c>
      <c r="T58" s="189" t="s">
        <v>489</v>
      </c>
      <c r="U58" s="191">
        <v>5</v>
      </c>
      <c r="V58" s="187" t="s">
        <v>38</v>
      </c>
      <c r="W58" s="186">
        <v>0.8</v>
      </c>
      <c r="X58" s="197" t="s">
        <v>671</v>
      </c>
      <c r="Y58" s="194" t="s">
        <v>318</v>
      </c>
      <c r="Z58" s="192" t="s">
        <v>805</v>
      </c>
      <c r="AA58" s="182">
        <v>62</v>
      </c>
      <c r="AB58" s="110" t="s">
        <v>858</v>
      </c>
      <c r="AC58" s="141" t="s">
        <v>1486</v>
      </c>
      <c r="AD58" s="141" t="s">
        <v>1553</v>
      </c>
      <c r="AE58" s="142" t="s">
        <v>1495</v>
      </c>
      <c r="AF58" s="141" t="s">
        <v>1554</v>
      </c>
      <c r="AG58" s="141" t="s">
        <v>1555</v>
      </c>
      <c r="AH58" s="152">
        <v>2</v>
      </c>
      <c r="AI58" s="194" t="s">
        <v>318</v>
      </c>
      <c r="AJ58" s="184" t="s">
        <v>1140</v>
      </c>
      <c r="AK58" s="185">
        <v>70</v>
      </c>
      <c r="AL58" s="83"/>
      <c r="AM58" s="109" t="s">
        <v>1003</v>
      </c>
      <c r="AN58" s="250" t="s">
        <v>1140</v>
      </c>
      <c r="AO58" s="254">
        <v>0</v>
      </c>
      <c r="AP58" s="255">
        <v>0</v>
      </c>
      <c r="AQ58" s="257"/>
      <c r="AR58" s="257"/>
      <c r="AS58" s="250" t="s">
        <v>1383</v>
      </c>
      <c r="AT58" s="126">
        <v>4.0000000000000001E-3</v>
      </c>
      <c r="AU58" s="179">
        <v>40</v>
      </c>
      <c r="AV58" s="204"/>
      <c r="AW58" s="181"/>
      <c r="AX58" s="204"/>
      <c r="AY58" s="221" t="s">
        <v>1695</v>
      </c>
      <c r="AZ58" s="204">
        <v>32</v>
      </c>
    </row>
    <row r="59" spans="1:52" s="2" customFormat="1" ht="157.5" customHeight="1" x14ac:dyDescent="0.25">
      <c r="A59" s="377"/>
      <c r="B59" s="377"/>
      <c r="C59" s="374"/>
      <c r="D59" s="221" t="s">
        <v>315</v>
      </c>
      <c r="E59" s="293">
        <v>3</v>
      </c>
      <c r="F59" s="191">
        <v>3</v>
      </c>
      <c r="G59" s="191" t="s">
        <v>314</v>
      </c>
      <c r="H59" s="191" t="s">
        <v>313</v>
      </c>
      <c r="I59" s="324"/>
      <c r="J59" s="213">
        <v>0.5</v>
      </c>
      <c r="K59" s="213">
        <v>0.5</v>
      </c>
      <c r="L59" s="230">
        <f>K59/J59*100</f>
        <v>100</v>
      </c>
      <c r="M59" s="408"/>
      <c r="N59" s="408"/>
      <c r="O59" s="384"/>
      <c r="P59" s="239" t="s">
        <v>744</v>
      </c>
      <c r="Q59" s="191">
        <v>1</v>
      </c>
      <c r="R59" s="187">
        <v>1</v>
      </c>
      <c r="S59" s="190">
        <f>R59/Q59*1</f>
        <v>1</v>
      </c>
      <c r="T59" s="189" t="s">
        <v>550</v>
      </c>
      <c r="U59" s="191">
        <v>1</v>
      </c>
      <c r="V59" s="187">
        <v>1</v>
      </c>
      <c r="W59" s="186">
        <v>0.8</v>
      </c>
      <c r="X59" s="197" t="s">
        <v>671</v>
      </c>
      <c r="Y59" s="194">
        <v>3</v>
      </c>
      <c r="Z59" s="192">
        <v>2</v>
      </c>
      <c r="AA59" s="182">
        <v>80</v>
      </c>
      <c r="AB59" s="110" t="s">
        <v>859</v>
      </c>
      <c r="AC59" s="141" t="s">
        <v>1486</v>
      </c>
      <c r="AD59" s="141" t="s">
        <v>1501</v>
      </c>
      <c r="AE59" s="147">
        <v>2201030</v>
      </c>
      <c r="AF59" s="141" t="s">
        <v>1556</v>
      </c>
      <c r="AG59" s="141" t="s">
        <v>1557</v>
      </c>
      <c r="AH59" s="155">
        <v>2500</v>
      </c>
      <c r="AI59" s="194">
        <v>3</v>
      </c>
      <c r="AJ59" s="184" t="s">
        <v>1142</v>
      </c>
      <c r="AK59" s="185">
        <v>85</v>
      </c>
      <c r="AL59" s="83"/>
      <c r="AM59" s="109" t="s">
        <v>1004</v>
      </c>
      <c r="AN59" s="250" t="s">
        <v>1142</v>
      </c>
      <c r="AO59" s="253" t="s">
        <v>1170</v>
      </c>
      <c r="AP59" s="255">
        <v>75</v>
      </c>
      <c r="AQ59" s="257"/>
      <c r="AR59" s="257" t="s">
        <v>1279</v>
      </c>
      <c r="AS59" s="250">
        <v>3</v>
      </c>
      <c r="AT59" s="127" t="s">
        <v>1400</v>
      </c>
      <c r="AU59" s="179">
        <v>75</v>
      </c>
      <c r="AV59" s="204"/>
      <c r="AW59" s="181"/>
      <c r="AX59" s="204"/>
      <c r="AY59" s="221" t="s">
        <v>1696</v>
      </c>
      <c r="AZ59" s="204">
        <v>77</v>
      </c>
    </row>
    <row r="60" spans="1:52" s="2" customFormat="1" ht="63.75" customHeight="1" x14ac:dyDescent="0.25">
      <c r="A60" s="377"/>
      <c r="B60" s="377"/>
      <c r="C60" s="374"/>
      <c r="D60" s="321" t="s">
        <v>312</v>
      </c>
      <c r="E60" s="293">
        <v>3</v>
      </c>
      <c r="F60" s="310">
        <v>5</v>
      </c>
      <c r="G60" s="324" t="s">
        <v>311</v>
      </c>
      <c r="H60" s="224" t="s">
        <v>310</v>
      </c>
      <c r="I60" s="324"/>
      <c r="J60" s="389">
        <v>5</v>
      </c>
      <c r="K60" s="389">
        <v>5</v>
      </c>
      <c r="L60" s="401">
        <f>K60/K60*100</f>
        <v>100</v>
      </c>
      <c r="M60" s="408"/>
      <c r="N60" s="408"/>
      <c r="O60" s="384"/>
      <c r="P60" s="419" t="s">
        <v>745</v>
      </c>
      <c r="Q60" s="324">
        <v>1</v>
      </c>
      <c r="R60" s="354">
        <v>4</v>
      </c>
      <c r="S60" s="358">
        <v>1</v>
      </c>
      <c r="T60" s="356" t="s">
        <v>490</v>
      </c>
      <c r="U60" s="324">
        <v>1</v>
      </c>
      <c r="V60" s="354">
        <v>4</v>
      </c>
      <c r="W60" s="352">
        <v>0.8</v>
      </c>
      <c r="X60" s="197" t="s">
        <v>671</v>
      </c>
      <c r="Y60" s="350">
        <v>5</v>
      </c>
      <c r="Z60" s="359" t="s">
        <v>145</v>
      </c>
      <c r="AA60" s="343">
        <v>81</v>
      </c>
      <c r="AB60" s="110" t="s">
        <v>860</v>
      </c>
      <c r="AC60" s="141" t="s">
        <v>1486</v>
      </c>
      <c r="AD60" s="141" t="s">
        <v>1501</v>
      </c>
      <c r="AE60" s="147">
        <v>2201001</v>
      </c>
      <c r="AF60" s="141" t="s">
        <v>1549</v>
      </c>
      <c r="AG60" s="141" t="s">
        <v>1550</v>
      </c>
      <c r="AH60" s="152">
        <v>5</v>
      </c>
      <c r="AI60" s="350">
        <v>5</v>
      </c>
      <c r="AJ60" s="348">
        <v>2</v>
      </c>
      <c r="AK60" s="349">
        <v>77</v>
      </c>
      <c r="AL60" s="84"/>
      <c r="AM60" s="109" t="s">
        <v>1005</v>
      </c>
      <c r="AN60" s="334">
        <v>3</v>
      </c>
      <c r="AO60" s="440" t="s">
        <v>1171</v>
      </c>
      <c r="AP60" s="443">
        <v>66</v>
      </c>
      <c r="AQ60" s="257"/>
      <c r="AR60" s="257" t="s">
        <v>1280</v>
      </c>
      <c r="AS60" s="250">
        <v>3</v>
      </c>
      <c r="AT60" s="336" t="s">
        <v>1401</v>
      </c>
      <c r="AU60" s="328">
        <v>62</v>
      </c>
      <c r="AV60" s="320"/>
      <c r="AW60" s="319" t="s">
        <v>1441</v>
      </c>
      <c r="AX60" s="320"/>
      <c r="AY60" s="321" t="s">
        <v>1697</v>
      </c>
      <c r="AZ60" s="320">
        <v>71</v>
      </c>
    </row>
    <row r="61" spans="1:52" s="2" customFormat="1" ht="231" customHeight="1" x14ac:dyDescent="0.25">
      <c r="A61" s="377"/>
      <c r="B61" s="377"/>
      <c r="C61" s="374"/>
      <c r="D61" s="324"/>
      <c r="E61" s="293">
        <v>5</v>
      </c>
      <c r="F61" s="310"/>
      <c r="G61" s="324"/>
      <c r="H61" s="224" t="s">
        <v>309</v>
      </c>
      <c r="I61" s="324"/>
      <c r="J61" s="389"/>
      <c r="K61" s="389"/>
      <c r="L61" s="401"/>
      <c r="M61" s="408"/>
      <c r="N61" s="408"/>
      <c r="O61" s="384"/>
      <c r="P61" s="419"/>
      <c r="Q61" s="324"/>
      <c r="R61" s="354"/>
      <c r="S61" s="358"/>
      <c r="T61" s="356"/>
      <c r="U61" s="324"/>
      <c r="V61" s="354"/>
      <c r="W61" s="353"/>
      <c r="X61" s="197" t="s">
        <v>671</v>
      </c>
      <c r="Y61" s="350"/>
      <c r="Z61" s="359"/>
      <c r="AA61" s="343"/>
      <c r="AB61" s="110" t="s">
        <v>861</v>
      </c>
      <c r="AC61" s="140"/>
      <c r="AD61" s="140"/>
      <c r="AE61" s="140"/>
      <c r="AF61" s="140"/>
      <c r="AG61" s="140"/>
      <c r="AH61" s="140"/>
      <c r="AI61" s="350"/>
      <c r="AJ61" s="348"/>
      <c r="AK61" s="349"/>
      <c r="AL61" s="84"/>
      <c r="AM61" s="109" t="s">
        <v>1006</v>
      </c>
      <c r="AN61" s="334"/>
      <c r="AO61" s="440"/>
      <c r="AP61" s="443"/>
      <c r="AQ61" s="99"/>
      <c r="AR61" s="257" t="s">
        <v>1281</v>
      </c>
      <c r="AS61" s="250">
        <v>5</v>
      </c>
      <c r="AT61" s="336"/>
      <c r="AU61" s="328"/>
      <c r="AV61" s="320"/>
      <c r="AW61" s="319"/>
      <c r="AX61" s="320"/>
      <c r="AY61" s="320"/>
      <c r="AZ61" s="320"/>
    </row>
    <row r="62" spans="1:52" s="2" customFormat="1" ht="96" customHeight="1" x14ac:dyDescent="0.25">
      <c r="A62" s="377"/>
      <c r="B62" s="377"/>
      <c r="C62" s="374"/>
      <c r="D62" s="221" t="s">
        <v>308</v>
      </c>
      <c r="E62" s="293">
        <v>1</v>
      </c>
      <c r="F62" s="191">
        <v>1</v>
      </c>
      <c r="G62" s="191" t="s">
        <v>307</v>
      </c>
      <c r="H62" s="224" t="s">
        <v>306</v>
      </c>
      <c r="I62" s="324"/>
      <c r="J62" s="213">
        <v>0.2</v>
      </c>
      <c r="K62" s="213">
        <v>0.1</v>
      </c>
      <c r="L62" s="236">
        <f>K62/J62*100</f>
        <v>50</v>
      </c>
      <c r="M62" s="408"/>
      <c r="N62" s="408"/>
      <c r="O62" s="384"/>
      <c r="P62" s="239" t="s">
        <v>746</v>
      </c>
      <c r="Q62" s="191">
        <v>10</v>
      </c>
      <c r="R62" s="187">
        <v>10</v>
      </c>
      <c r="S62" s="190">
        <f>R62/Q62*1</f>
        <v>1</v>
      </c>
      <c r="T62" s="189" t="s">
        <v>553</v>
      </c>
      <c r="U62" s="191">
        <v>10</v>
      </c>
      <c r="V62" s="187">
        <v>10</v>
      </c>
      <c r="W62" s="186">
        <v>0.8</v>
      </c>
      <c r="X62" s="197" t="s">
        <v>671</v>
      </c>
      <c r="Y62" s="194">
        <v>1</v>
      </c>
      <c r="Z62" s="192">
        <v>1</v>
      </c>
      <c r="AA62" s="182">
        <v>75</v>
      </c>
      <c r="AB62" s="110" t="s">
        <v>861</v>
      </c>
      <c r="AC62" s="140"/>
      <c r="AD62" s="140"/>
      <c r="AE62" s="140"/>
      <c r="AF62" s="140"/>
      <c r="AG62" s="140"/>
      <c r="AH62" s="140"/>
      <c r="AI62" s="194">
        <v>1</v>
      </c>
      <c r="AJ62" s="184">
        <v>1</v>
      </c>
      <c r="AK62" s="185">
        <v>71</v>
      </c>
      <c r="AL62" s="84"/>
      <c r="AM62" s="109" t="s">
        <v>1007</v>
      </c>
      <c r="AN62" s="250">
        <v>1</v>
      </c>
      <c r="AO62" s="253" t="s">
        <v>1172</v>
      </c>
      <c r="AP62" s="255">
        <v>78</v>
      </c>
      <c r="AQ62" s="99"/>
      <c r="AR62" s="257" t="s">
        <v>1282</v>
      </c>
      <c r="AS62" s="250">
        <v>1</v>
      </c>
      <c r="AT62" s="127" t="s">
        <v>1402</v>
      </c>
      <c r="AU62" s="179">
        <v>43</v>
      </c>
      <c r="AV62" s="204"/>
      <c r="AW62" s="129"/>
      <c r="AX62" s="204"/>
      <c r="AY62" s="221" t="s">
        <v>1698</v>
      </c>
      <c r="AZ62" s="204">
        <v>62</v>
      </c>
    </row>
    <row r="63" spans="1:52" s="2" customFormat="1" ht="84.75" customHeight="1" x14ac:dyDescent="0.25">
      <c r="A63" s="377"/>
      <c r="B63" s="377"/>
      <c r="C63" s="374"/>
      <c r="D63" s="191" t="s">
        <v>305</v>
      </c>
      <c r="E63" s="293">
        <v>3</v>
      </c>
      <c r="F63" s="191">
        <v>3</v>
      </c>
      <c r="G63" s="191" t="s">
        <v>304</v>
      </c>
      <c r="H63" s="224" t="s">
        <v>303</v>
      </c>
      <c r="I63" s="324"/>
      <c r="J63" s="213">
        <v>1</v>
      </c>
      <c r="K63" s="213">
        <v>1</v>
      </c>
      <c r="L63" s="236">
        <f>K63/J63*100</f>
        <v>100</v>
      </c>
      <c r="M63" s="408"/>
      <c r="N63" s="408"/>
      <c r="O63" s="384"/>
      <c r="P63" s="239" t="s">
        <v>747</v>
      </c>
      <c r="Q63" s="191">
        <v>1</v>
      </c>
      <c r="R63" s="187">
        <v>1</v>
      </c>
      <c r="S63" s="190">
        <v>1</v>
      </c>
      <c r="T63" s="189" t="s">
        <v>491</v>
      </c>
      <c r="U63" s="191">
        <v>1</v>
      </c>
      <c r="V63" s="187">
        <v>1</v>
      </c>
      <c r="W63" s="186">
        <v>0.85</v>
      </c>
      <c r="X63" s="197" t="s">
        <v>671</v>
      </c>
      <c r="Y63" s="194">
        <v>3</v>
      </c>
      <c r="Z63" s="192">
        <v>2</v>
      </c>
      <c r="AA63" s="182">
        <v>72</v>
      </c>
      <c r="AB63" s="110" t="s">
        <v>862</v>
      </c>
      <c r="AC63" s="140"/>
      <c r="AD63" s="140"/>
      <c r="AE63" s="140"/>
      <c r="AF63" s="140"/>
      <c r="AG63" s="140"/>
      <c r="AH63" s="140"/>
      <c r="AI63" s="194">
        <v>3</v>
      </c>
      <c r="AJ63" s="184" t="s">
        <v>1143</v>
      </c>
      <c r="AK63" s="185">
        <v>82</v>
      </c>
      <c r="AL63" s="84"/>
      <c r="AM63" s="109" t="s">
        <v>1008</v>
      </c>
      <c r="AN63" s="250">
        <v>3</v>
      </c>
      <c r="AO63" s="253" t="s">
        <v>1173</v>
      </c>
      <c r="AP63" s="255">
        <v>95</v>
      </c>
      <c r="AQ63" s="99"/>
      <c r="AR63" s="257" t="s">
        <v>1283</v>
      </c>
      <c r="AS63" s="250">
        <v>3</v>
      </c>
      <c r="AT63" s="127">
        <v>0</v>
      </c>
      <c r="AU63" s="179">
        <v>0</v>
      </c>
      <c r="AV63" s="204"/>
      <c r="AW63" s="129"/>
      <c r="AX63" s="204"/>
      <c r="AY63" s="221" t="s">
        <v>1699</v>
      </c>
      <c r="AZ63" s="204">
        <v>67</v>
      </c>
    </row>
    <row r="64" spans="1:52" s="2" customFormat="1" ht="67.5" customHeight="1" x14ac:dyDescent="0.25">
      <c r="A64" s="377"/>
      <c r="B64" s="377"/>
      <c r="C64" s="374" t="s">
        <v>302</v>
      </c>
      <c r="D64" s="324" t="s">
        <v>301</v>
      </c>
      <c r="E64" s="332">
        <v>0.7</v>
      </c>
      <c r="F64" s="357">
        <v>0.7</v>
      </c>
      <c r="G64" s="357" t="s">
        <v>300</v>
      </c>
      <c r="H64" s="224" t="s">
        <v>299</v>
      </c>
      <c r="I64" s="357" t="s">
        <v>292</v>
      </c>
      <c r="J64" s="400">
        <v>0.05</v>
      </c>
      <c r="K64" s="400">
        <v>0.01</v>
      </c>
      <c r="L64" s="409">
        <f>K64/J64*100</f>
        <v>20</v>
      </c>
      <c r="M64" s="408"/>
      <c r="N64" s="408"/>
      <c r="O64" s="384"/>
      <c r="P64" s="422" t="s">
        <v>748</v>
      </c>
      <c r="Q64" s="324">
        <v>10</v>
      </c>
      <c r="R64" s="354">
        <v>10</v>
      </c>
      <c r="S64" s="358">
        <f>R64/Q64*1</f>
        <v>1</v>
      </c>
      <c r="T64" s="356" t="s">
        <v>554</v>
      </c>
      <c r="U64" s="324">
        <v>10</v>
      </c>
      <c r="V64" s="354">
        <v>10</v>
      </c>
      <c r="W64" s="352">
        <v>0.7</v>
      </c>
      <c r="X64" s="197"/>
      <c r="Y64" s="351">
        <v>0.7</v>
      </c>
      <c r="Z64" s="368">
        <v>0.3</v>
      </c>
      <c r="AA64" s="343">
        <v>73</v>
      </c>
      <c r="AB64" s="110" t="s">
        <v>863</v>
      </c>
      <c r="AC64" s="141" t="s">
        <v>1486</v>
      </c>
      <c r="AD64" s="141" t="s">
        <v>1501</v>
      </c>
      <c r="AE64" s="147">
        <v>2201050</v>
      </c>
      <c r="AF64" s="141" t="s">
        <v>1502</v>
      </c>
      <c r="AG64" s="141" t="s">
        <v>1503</v>
      </c>
      <c r="AH64" s="148">
        <v>33000</v>
      </c>
      <c r="AI64" s="351">
        <v>0.7</v>
      </c>
      <c r="AJ64" s="433">
        <v>0.35</v>
      </c>
      <c r="AK64" s="349">
        <v>67</v>
      </c>
      <c r="AL64" s="84"/>
      <c r="AM64" s="109" t="s">
        <v>1009</v>
      </c>
      <c r="AN64" s="332">
        <v>0.35</v>
      </c>
      <c r="AO64" s="441" t="s">
        <v>1174</v>
      </c>
      <c r="AP64" s="443">
        <v>70</v>
      </c>
      <c r="AQ64" s="257"/>
      <c r="AR64" s="257" t="s">
        <v>1284</v>
      </c>
      <c r="AS64" s="332">
        <v>0.7</v>
      </c>
      <c r="AT64" s="337" t="s">
        <v>1403</v>
      </c>
      <c r="AU64" s="328">
        <v>20</v>
      </c>
      <c r="AV64" s="320"/>
      <c r="AW64" s="319"/>
      <c r="AX64" s="320"/>
      <c r="AY64" s="321" t="s">
        <v>1699</v>
      </c>
      <c r="AZ64" s="320">
        <v>53</v>
      </c>
    </row>
    <row r="65" spans="1:52" s="2" customFormat="1" ht="71.25" customHeight="1" x14ac:dyDescent="0.25">
      <c r="A65" s="377"/>
      <c r="B65" s="377"/>
      <c r="C65" s="374"/>
      <c r="D65" s="324"/>
      <c r="E65" s="332"/>
      <c r="F65" s="357"/>
      <c r="G65" s="357"/>
      <c r="H65" s="191" t="s">
        <v>298</v>
      </c>
      <c r="I65" s="357"/>
      <c r="J65" s="389"/>
      <c r="K65" s="400"/>
      <c r="L65" s="409"/>
      <c r="M65" s="408"/>
      <c r="N65" s="408"/>
      <c r="O65" s="384"/>
      <c r="P65" s="422"/>
      <c r="Q65" s="324"/>
      <c r="R65" s="354"/>
      <c r="S65" s="358"/>
      <c r="T65" s="356"/>
      <c r="U65" s="324"/>
      <c r="V65" s="354"/>
      <c r="W65" s="353"/>
      <c r="X65" s="197"/>
      <c r="Y65" s="351"/>
      <c r="Z65" s="368"/>
      <c r="AA65" s="343"/>
      <c r="AB65" s="110" t="s">
        <v>864</v>
      </c>
      <c r="AC65" s="140"/>
      <c r="AD65" s="140"/>
      <c r="AE65" s="140"/>
      <c r="AF65" s="140"/>
      <c r="AG65" s="140"/>
      <c r="AH65" s="140"/>
      <c r="AI65" s="351"/>
      <c r="AJ65" s="433"/>
      <c r="AK65" s="349"/>
      <c r="AL65" s="84"/>
      <c r="AM65" s="109" t="str">
        <f>[1]Hoja1!$Z$65</f>
        <v xml:space="preserve"> MUNICIPIO DE ARMENIA; Normas establecidad en la construccion o mantenimiento  en infraestructura  ya establecidas por el estado</v>
      </c>
      <c r="AN65" s="332"/>
      <c r="AO65" s="441"/>
      <c r="AP65" s="443"/>
      <c r="AQ65" s="449" t="s">
        <v>1219</v>
      </c>
      <c r="AR65" s="449" t="s">
        <v>1285</v>
      </c>
      <c r="AS65" s="332"/>
      <c r="AT65" s="337"/>
      <c r="AU65" s="328"/>
      <c r="AV65" s="320"/>
      <c r="AW65" s="319"/>
      <c r="AX65" s="320"/>
      <c r="AY65" s="321"/>
      <c r="AZ65" s="320"/>
    </row>
    <row r="66" spans="1:52" s="2" customFormat="1" ht="22.5" customHeight="1" x14ac:dyDescent="0.25">
      <c r="A66" s="377"/>
      <c r="B66" s="377"/>
      <c r="C66" s="374"/>
      <c r="D66" s="324"/>
      <c r="E66" s="332"/>
      <c r="F66" s="357"/>
      <c r="G66" s="357"/>
      <c r="H66" s="191" t="s">
        <v>297</v>
      </c>
      <c r="I66" s="357"/>
      <c r="J66" s="389"/>
      <c r="K66" s="400"/>
      <c r="L66" s="409"/>
      <c r="M66" s="408"/>
      <c r="N66" s="408"/>
      <c r="O66" s="384"/>
      <c r="P66" s="422"/>
      <c r="Q66" s="324"/>
      <c r="R66" s="354"/>
      <c r="S66" s="358"/>
      <c r="T66" s="356"/>
      <c r="U66" s="324"/>
      <c r="V66" s="354"/>
      <c r="W66" s="353"/>
      <c r="X66" s="197"/>
      <c r="Y66" s="351"/>
      <c r="Z66" s="368"/>
      <c r="AA66" s="343"/>
      <c r="AB66" s="115"/>
      <c r="AC66" s="140"/>
      <c r="AD66" s="140"/>
      <c r="AE66" s="140"/>
      <c r="AF66" s="140"/>
      <c r="AG66" s="140"/>
      <c r="AH66" s="140"/>
      <c r="AI66" s="351"/>
      <c r="AJ66" s="433"/>
      <c r="AK66" s="349"/>
      <c r="AL66" s="84"/>
      <c r="AM66" s="109"/>
      <c r="AN66" s="332"/>
      <c r="AO66" s="441"/>
      <c r="AP66" s="443"/>
      <c r="AQ66" s="449"/>
      <c r="AR66" s="449"/>
      <c r="AS66" s="332"/>
      <c r="AT66" s="337"/>
      <c r="AU66" s="328"/>
      <c r="AV66" s="320"/>
      <c r="AW66" s="319"/>
      <c r="AX66" s="320"/>
      <c r="AY66" s="321"/>
      <c r="AZ66" s="320"/>
    </row>
    <row r="67" spans="1:52" s="2" customFormat="1" ht="41.25" customHeight="1" x14ac:dyDescent="0.25">
      <c r="A67" s="377"/>
      <c r="B67" s="377"/>
      <c r="C67" s="374" t="s">
        <v>296</v>
      </c>
      <c r="D67" s="321" t="s">
        <v>295</v>
      </c>
      <c r="E67" s="335">
        <v>0.45</v>
      </c>
      <c r="F67" s="201">
        <v>0.6</v>
      </c>
      <c r="G67" s="357" t="s">
        <v>294</v>
      </c>
      <c r="H67" s="191" t="s">
        <v>293</v>
      </c>
      <c r="I67" s="357" t="s">
        <v>292</v>
      </c>
      <c r="J67" s="400">
        <v>0.05</v>
      </c>
      <c r="K67" s="400">
        <v>0.1</v>
      </c>
      <c r="L67" s="401">
        <v>100</v>
      </c>
      <c r="M67" s="408"/>
      <c r="N67" s="408"/>
      <c r="O67" s="384"/>
      <c r="P67" s="426" t="s">
        <v>749</v>
      </c>
      <c r="Q67" s="324">
        <v>11</v>
      </c>
      <c r="R67" s="354">
        <v>11</v>
      </c>
      <c r="S67" s="358">
        <f>R67/Q67*1</f>
        <v>1</v>
      </c>
      <c r="T67" s="356" t="s">
        <v>492</v>
      </c>
      <c r="U67" s="324">
        <v>11</v>
      </c>
      <c r="V67" s="354">
        <v>11</v>
      </c>
      <c r="W67" s="352">
        <v>0.7</v>
      </c>
      <c r="X67" s="197" t="s">
        <v>671</v>
      </c>
      <c r="Y67" s="351">
        <v>0.6</v>
      </c>
      <c r="Z67" s="368">
        <v>0.3</v>
      </c>
      <c r="AA67" s="343">
        <v>80</v>
      </c>
      <c r="AB67" s="110" t="s">
        <v>865</v>
      </c>
      <c r="AC67" s="140"/>
      <c r="AD67" s="140"/>
      <c r="AE67" s="140"/>
      <c r="AF67" s="140"/>
      <c r="AG67" s="140"/>
      <c r="AH67" s="140"/>
      <c r="AI67" s="351">
        <v>0.6</v>
      </c>
      <c r="AJ67" s="433">
        <v>0.35</v>
      </c>
      <c r="AK67" s="349">
        <v>55</v>
      </c>
      <c r="AL67" s="84"/>
      <c r="AM67" s="109" t="s">
        <v>1010</v>
      </c>
      <c r="AN67" s="335">
        <v>0.4</v>
      </c>
      <c r="AO67" s="441">
        <v>0.75</v>
      </c>
      <c r="AP67" s="443">
        <v>75</v>
      </c>
      <c r="AQ67" s="99"/>
      <c r="AR67" s="257" t="s">
        <v>1286</v>
      </c>
      <c r="AS67" s="335">
        <v>0.45</v>
      </c>
      <c r="AT67" s="337">
        <v>0.7</v>
      </c>
      <c r="AU67" s="328">
        <v>70</v>
      </c>
      <c r="AV67" s="320"/>
      <c r="AW67" s="323"/>
      <c r="AX67" s="320"/>
      <c r="AY67" s="321" t="s">
        <v>1700</v>
      </c>
      <c r="AZ67" s="320">
        <v>69</v>
      </c>
    </row>
    <row r="68" spans="1:52" s="2" customFormat="1" ht="102" customHeight="1" x14ac:dyDescent="0.25">
      <c r="A68" s="377"/>
      <c r="B68" s="377"/>
      <c r="C68" s="374"/>
      <c r="D68" s="324"/>
      <c r="E68" s="335"/>
      <c r="F68" s="201"/>
      <c r="G68" s="357"/>
      <c r="H68" s="224" t="s">
        <v>291</v>
      </c>
      <c r="I68" s="357"/>
      <c r="J68" s="400"/>
      <c r="K68" s="400"/>
      <c r="L68" s="404"/>
      <c r="M68" s="408"/>
      <c r="N68" s="408"/>
      <c r="O68" s="384"/>
      <c r="P68" s="426"/>
      <c r="Q68" s="324"/>
      <c r="R68" s="354"/>
      <c r="S68" s="358"/>
      <c r="T68" s="356"/>
      <c r="U68" s="324"/>
      <c r="V68" s="354"/>
      <c r="W68" s="353"/>
      <c r="X68" s="197" t="s">
        <v>671</v>
      </c>
      <c r="Y68" s="351"/>
      <c r="Z68" s="368"/>
      <c r="AA68" s="343"/>
      <c r="AB68" s="110" t="s">
        <v>866</v>
      </c>
      <c r="AC68" s="140"/>
      <c r="AD68" s="140"/>
      <c r="AE68" s="140"/>
      <c r="AF68" s="140"/>
      <c r="AG68" s="140"/>
      <c r="AH68" s="140"/>
      <c r="AI68" s="351"/>
      <c r="AJ68" s="433"/>
      <c r="AK68" s="349"/>
      <c r="AL68" s="84"/>
      <c r="AM68" s="109" t="s">
        <v>1011</v>
      </c>
      <c r="AN68" s="335"/>
      <c r="AO68" s="441"/>
      <c r="AP68" s="443"/>
      <c r="AQ68" s="99"/>
      <c r="AR68" s="257" t="s">
        <v>1287</v>
      </c>
      <c r="AS68" s="335"/>
      <c r="AT68" s="337"/>
      <c r="AU68" s="328"/>
      <c r="AV68" s="320"/>
      <c r="AW68" s="323"/>
      <c r="AX68" s="320"/>
      <c r="AY68" s="320"/>
      <c r="AZ68" s="320"/>
    </row>
    <row r="69" spans="1:52" s="2" customFormat="1" ht="52.5" customHeight="1" x14ac:dyDescent="0.25">
      <c r="A69" s="377"/>
      <c r="B69" s="377"/>
      <c r="C69" s="374"/>
      <c r="D69" s="317" t="s">
        <v>1821</v>
      </c>
      <c r="E69" s="91">
        <v>54</v>
      </c>
      <c r="F69" s="202">
        <v>113</v>
      </c>
      <c r="G69" s="202" t="s">
        <v>290</v>
      </c>
      <c r="H69" s="224" t="s">
        <v>289</v>
      </c>
      <c r="I69" s="357"/>
      <c r="J69" s="213">
        <v>6</v>
      </c>
      <c r="K69" s="213">
        <v>0</v>
      </c>
      <c r="L69" s="236">
        <f>K69/J69*100</f>
        <v>0</v>
      </c>
      <c r="M69" s="408"/>
      <c r="N69" s="408"/>
      <c r="O69" s="384"/>
      <c r="P69" s="111" t="s">
        <v>750</v>
      </c>
      <c r="Q69" s="191">
        <v>0.5</v>
      </c>
      <c r="R69" s="187">
        <v>0.5</v>
      </c>
      <c r="S69" s="190">
        <v>1</v>
      </c>
      <c r="T69" s="189" t="s">
        <v>493</v>
      </c>
      <c r="U69" s="191">
        <v>0.5</v>
      </c>
      <c r="V69" s="187">
        <v>0.5</v>
      </c>
      <c r="W69" s="186">
        <v>0.7</v>
      </c>
      <c r="X69" s="197" t="s">
        <v>671</v>
      </c>
      <c r="Y69" s="76">
        <v>113</v>
      </c>
      <c r="Z69" s="77">
        <v>56</v>
      </c>
      <c r="AA69" s="182">
        <v>39</v>
      </c>
      <c r="AB69" s="115"/>
      <c r="AC69" s="141" t="s">
        <v>1486</v>
      </c>
      <c r="AD69" s="141" t="s">
        <v>1494</v>
      </c>
      <c r="AE69" s="144" t="s">
        <v>1543</v>
      </c>
      <c r="AF69" s="141" t="s">
        <v>1544</v>
      </c>
      <c r="AG69" s="151" t="s">
        <v>1545</v>
      </c>
      <c r="AH69" s="152">
        <v>12</v>
      </c>
      <c r="AI69" s="76">
        <v>113</v>
      </c>
      <c r="AJ69" s="85">
        <v>63</v>
      </c>
      <c r="AK69" s="185">
        <v>65</v>
      </c>
      <c r="AL69" s="83" t="s">
        <v>1127</v>
      </c>
      <c r="AM69" s="109" t="s">
        <v>1012</v>
      </c>
      <c r="AN69" s="91">
        <v>27</v>
      </c>
      <c r="AO69" s="254" t="s">
        <v>1175</v>
      </c>
      <c r="AP69" s="255">
        <v>62</v>
      </c>
      <c r="AQ69" s="257"/>
      <c r="AR69" s="257" t="s">
        <v>1288</v>
      </c>
      <c r="AS69" s="91">
        <v>54</v>
      </c>
      <c r="AT69" s="126" t="s">
        <v>1175</v>
      </c>
      <c r="AU69" s="179">
        <v>62</v>
      </c>
      <c r="AV69" s="204"/>
      <c r="AW69" s="181"/>
      <c r="AX69" s="204"/>
      <c r="AY69" s="221" t="s">
        <v>1701</v>
      </c>
      <c r="AZ69" s="204">
        <v>46</v>
      </c>
    </row>
    <row r="70" spans="1:52" s="2" customFormat="1" ht="51" customHeight="1" x14ac:dyDescent="0.25">
      <c r="A70" s="377"/>
      <c r="B70" s="377"/>
      <c r="C70" s="374" t="s">
        <v>288</v>
      </c>
      <c r="D70" s="321" t="s">
        <v>287</v>
      </c>
      <c r="E70" s="334">
        <v>1</v>
      </c>
      <c r="F70" s="191">
        <v>1</v>
      </c>
      <c r="G70" s="324" t="s">
        <v>286</v>
      </c>
      <c r="H70" s="224" t="s">
        <v>285</v>
      </c>
      <c r="I70" s="324" t="s">
        <v>284</v>
      </c>
      <c r="J70" s="389">
        <v>1</v>
      </c>
      <c r="K70" s="389">
        <v>1</v>
      </c>
      <c r="L70" s="401">
        <f>K70/J70*100</f>
        <v>100</v>
      </c>
      <c r="M70" s="381">
        <v>157427880</v>
      </c>
      <c r="N70" s="381">
        <v>124839143</v>
      </c>
      <c r="O70" s="384">
        <f>N70/M70</f>
        <v>0.79299259445023329</v>
      </c>
      <c r="P70" s="423" t="s">
        <v>751</v>
      </c>
      <c r="Q70" s="355">
        <v>0.09</v>
      </c>
      <c r="R70" s="355">
        <v>0.09</v>
      </c>
      <c r="S70" s="358">
        <v>1</v>
      </c>
      <c r="T70" s="356" t="s">
        <v>494</v>
      </c>
      <c r="U70" s="355">
        <v>0.09</v>
      </c>
      <c r="V70" s="355">
        <v>0.09</v>
      </c>
      <c r="W70" s="352">
        <v>0.74</v>
      </c>
      <c r="X70" s="197" t="s">
        <v>671</v>
      </c>
      <c r="Y70" s="350">
        <v>1</v>
      </c>
      <c r="Z70" s="192">
        <v>1</v>
      </c>
      <c r="AA70" s="343">
        <v>70</v>
      </c>
      <c r="AB70" s="110" t="s">
        <v>867</v>
      </c>
      <c r="AC70" s="140"/>
      <c r="AD70" s="140"/>
      <c r="AE70" s="140"/>
      <c r="AF70" s="140"/>
      <c r="AG70" s="140"/>
      <c r="AH70" s="140"/>
      <c r="AI70" s="350">
        <v>1</v>
      </c>
      <c r="AJ70" s="348">
        <v>1</v>
      </c>
      <c r="AK70" s="349">
        <v>60</v>
      </c>
      <c r="AL70" s="84"/>
      <c r="AM70" s="109" t="s">
        <v>1013</v>
      </c>
      <c r="AN70" s="334">
        <v>1</v>
      </c>
      <c r="AO70" s="440" t="s">
        <v>1176</v>
      </c>
      <c r="AP70" s="443">
        <v>70</v>
      </c>
      <c r="AQ70" s="257"/>
      <c r="AR70" s="257" t="s">
        <v>1289</v>
      </c>
      <c r="AS70" s="334">
        <v>1</v>
      </c>
      <c r="AT70" s="321" t="s">
        <v>1193</v>
      </c>
      <c r="AU70" s="328">
        <v>65</v>
      </c>
      <c r="AV70" s="321" t="s">
        <v>1703</v>
      </c>
      <c r="AW70" s="451" t="s">
        <v>1704</v>
      </c>
      <c r="AX70" s="320">
        <v>40</v>
      </c>
      <c r="AY70" s="321" t="s">
        <v>1702</v>
      </c>
      <c r="AZ70" s="320">
        <v>73</v>
      </c>
    </row>
    <row r="71" spans="1:52" s="2" customFormat="1" ht="40.5" customHeight="1" x14ac:dyDescent="0.25">
      <c r="A71" s="377"/>
      <c r="B71" s="377"/>
      <c r="C71" s="374"/>
      <c r="D71" s="324"/>
      <c r="E71" s="334"/>
      <c r="F71" s="191"/>
      <c r="G71" s="324"/>
      <c r="H71" s="191" t="s">
        <v>283</v>
      </c>
      <c r="I71" s="324"/>
      <c r="J71" s="389"/>
      <c r="K71" s="389"/>
      <c r="L71" s="404"/>
      <c r="M71" s="381"/>
      <c r="N71" s="381"/>
      <c r="O71" s="384"/>
      <c r="P71" s="423"/>
      <c r="Q71" s="355"/>
      <c r="R71" s="355"/>
      <c r="S71" s="358"/>
      <c r="T71" s="356"/>
      <c r="U71" s="355"/>
      <c r="V71" s="355"/>
      <c r="W71" s="353"/>
      <c r="X71" s="197" t="s">
        <v>671</v>
      </c>
      <c r="Y71" s="350"/>
      <c r="Z71" s="368">
        <v>0.46</v>
      </c>
      <c r="AA71" s="343"/>
      <c r="AB71" s="110" t="s">
        <v>868</v>
      </c>
      <c r="AC71" s="140"/>
      <c r="AD71" s="140"/>
      <c r="AE71" s="140"/>
      <c r="AF71" s="140"/>
      <c r="AG71" s="140"/>
      <c r="AH71" s="140"/>
      <c r="AI71" s="350"/>
      <c r="AJ71" s="348"/>
      <c r="AK71" s="349"/>
      <c r="AL71" s="83" t="s">
        <v>1128</v>
      </c>
      <c r="AM71" s="109" t="s">
        <v>1014</v>
      </c>
      <c r="AN71" s="334"/>
      <c r="AO71" s="440"/>
      <c r="AP71" s="443"/>
      <c r="AQ71" s="257"/>
      <c r="AR71" s="101" t="s">
        <v>1290</v>
      </c>
      <c r="AS71" s="334"/>
      <c r="AT71" s="336"/>
      <c r="AU71" s="328"/>
      <c r="AV71" s="324"/>
      <c r="AW71" s="319"/>
      <c r="AX71" s="320"/>
      <c r="AY71" s="324"/>
      <c r="AZ71" s="320"/>
    </row>
    <row r="72" spans="1:52" s="2" customFormat="1" ht="66.75" customHeight="1" x14ac:dyDescent="0.25">
      <c r="A72" s="377"/>
      <c r="B72" s="377" t="s">
        <v>282</v>
      </c>
      <c r="C72" s="374" t="s">
        <v>281</v>
      </c>
      <c r="D72" s="321" t="s">
        <v>280</v>
      </c>
      <c r="E72" s="332">
        <v>0.7</v>
      </c>
      <c r="F72" s="201"/>
      <c r="G72" s="357" t="s">
        <v>279</v>
      </c>
      <c r="H72" s="191" t="s">
        <v>278</v>
      </c>
      <c r="I72" s="357" t="s">
        <v>251</v>
      </c>
      <c r="J72" s="413">
        <v>950</v>
      </c>
      <c r="K72" s="389">
        <v>0</v>
      </c>
      <c r="L72" s="409">
        <f>K72/J72*100</f>
        <v>0</v>
      </c>
      <c r="M72" s="381"/>
      <c r="N72" s="381"/>
      <c r="O72" s="384"/>
      <c r="P72" s="422" t="s">
        <v>752</v>
      </c>
      <c r="Q72" s="355">
        <v>0.09</v>
      </c>
      <c r="R72" s="355" t="s">
        <v>38</v>
      </c>
      <c r="S72" s="386">
        <v>0</v>
      </c>
      <c r="T72" s="356" t="s">
        <v>563</v>
      </c>
      <c r="U72" s="355">
        <v>0.09</v>
      </c>
      <c r="V72" s="355" t="s">
        <v>38</v>
      </c>
      <c r="W72" s="352">
        <v>0.5</v>
      </c>
      <c r="X72" s="197"/>
      <c r="Y72" s="351">
        <v>95</v>
      </c>
      <c r="Z72" s="368"/>
      <c r="AA72" s="343">
        <v>65</v>
      </c>
      <c r="AB72" s="110" t="s">
        <v>869</v>
      </c>
      <c r="AC72" s="141" t="s">
        <v>1486</v>
      </c>
      <c r="AD72" s="141" t="s">
        <v>1558</v>
      </c>
      <c r="AE72" s="145">
        <v>1905031</v>
      </c>
      <c r="AF72" s="141" t="s">
        <v>1559</v>
      </c>
      <c r="AG72" s="141" t="s">
        <v>1560</v>
      </c>
      <c r="AH72" s="145">
        <v>12</v>
      </c>
      <c r="AI72" s="357">
        <v>0.32</v>
      </c>
      <c r="AJ72" s="433">
        <v>0.5</v>
      </c>
      <c r="AK72" s="349">
        <v>60</v>
      </c>
      <c r="AL72" s="84"/>
      <c r="AM72" s="109" t="s">
        <v>1015</v>
      </c>
      <c r="AN72" s="332">
        <v>0.5</v>
      </c>
      <c r="AO72" s="441">
        <v>0.62</v>
      </c>
      <c r="AP72" s="443">
        <v>62</v>
      </c>
      <c r="AQ72" s="99"/>
      <c r="AR72" s="257" t="s">
        <v>1291</v>
      </c>
      <c r="AS72" s="332">
        <v>0.7</v>
      </c>
      <c r="AT72" s="337">
        <v>0.45</v>
      </c>
      <c r="AU72" s="328">
        <v>64</v>
      </c>
      <c r="AV72" s="321" t="s">
        <v>1459</v>
      </c>
      <c r="AW72" s="321" t="s">
        <v>1459</v>
      </c>
      <c r="AX72" s="320">
        <v>83</v>
      </c>
      <c r="AY72" s="321" t="s">
        <v>1705</v>
      </c>
      <c r="AZ72" s="320">
        <v>40</v>
      </c>
    </row>
    <row r="73" spans="1:52" s="2" customFormat="1" ht="31.5" customHeight="1" x14ac:dyDescent="0.25">
      <c r="A73" s="377"/>
      <c r="B73" s="377"/>
      <c r="C73" s="374"/>
      <c r="D73" s="324"/>
      <c r="E73" s="332"/>
      <c r="F73" s="201">
        <v>95</v>
      </c>
      <c r="G73" s="357"/>
      <c r="H73" s="191" t="s">
        <v>277</v>
      </c>
      <c r="I73" s="357"/>
      <c r="J73" s="413"/>
      <c r="K73" s="389"/>
      <c r="L73" s="414"/>
      <c r="M73" s="381"/>
      <c r="N73" s="381"/>
      <c r="O73" s="384"/>
      <c r="P73" s="422"/>
      <c r="Q73" s="355"/>
      <c r="R73" s="355"/>
      <c r="S73" s="386"/>
      <c r="T73" s="356"/>
      <c r="U73" s="355"/>
      <c r="V73" s="355"/>
      <c r="W73" s="353"/>
      <c r="X73" s="197"/>
      <c r="Y73" s="351"/>
      <c r="Z73" s="368"/>
      <c r="AA73" s="343"/>
      <c r="AB73" s="115"/>
      <c r="AC73" s="140"/>
      <c r="AD73" s="140"/>
      <c r="AE73" s="140"/>
      <c r="AF73" s="140"/>
      <c r="AG73" s="140"/>
      <c r="AH73" s="140"/>
      <c r="AI73" s="357"/>
      <c r="AJ73" s="433"/>
      <c r="AK73" s="349"/>
      <c r="AL73" s="84"/>
      <c r="AM73" s="109" t="s">
        <v>1016</v>
      </c>
      <c r="AN73" s="332"/>
      <c r="AO73" s="441"/>
      <c r="AP73" s="443"/>
      <c r="AQ73" s="99"/>
      <c r="AR73" s="257"/>
      <c r="AS73" s="332"/>
      <c r="AT73" s="337"/>
      <c r="AU73" s="328"/>
      <c r="AV73" s="450"/>
      <c r="AW73" s="450"/>
      <c r="AX73" s="320"/>
      <c r="AY73" s="324"/>
      <c r="AZ73" s="320"/>
    </row>
    <row r="74" spans="1:52" s="2" customFormat="1" ht="169.5" customHeight="1" x14ac:dyDescent="0.25">
      <c r="A74" s="377"/>
      <c r="B74" s="377"/>
      <c r="C74" s="374"/>
      <c r="D74" s="324"/>
      <c r="E74" s="332"/>
      <c r="F74" s="201"/>
      <c r="G74" s="357"/>
      <c r="H74" s="191" t="s">
        <v>276</v>
      </c>
      <c r="I74" s="357"/>
      <c r="J74" s="413"/>
      <c r="K74" s="389"/>
      <c r="L74" s="414"/>
      <c r="M74" s="381"/>
      <c r="N74" s="381"/>
      <c r="O74" s="384"/>
      <c r="P74" s="422"/>
      <c r="Q74" s="355"/>
      <c r="R74" s="355"/>
      <c r="S74" s="386"/>
      <c r="T74" s="356"/>
      <c r="U74" s="355"/>
      <c r="V74" s="355"/>
      <c r="W74" s="353"/>
      <c r="X74" s="197" t="s">
        <v>641</v>
      </c>
      <c r="Y74" s="351"/>
      <c r="Z74" s="368"/>
      <c r="AA74" s="343"/>
      <c r="AB74" s="110" t="s">
        <v>870</v>
      </c>
      <c r="AC74" s="140"/>
      <c r="AD74" s="140"/>
      <c r="AE74" s="140"/>
      <c r="AF74" s="140"/>
      <c r="AG74" s="140"/>
      <c r="AH74" s="140"/>
      <c r="AI74" s="357"/>
      <c r="AJ74" s="433"/>
      <c r="AK74" s="349"/>
      <c r="AL74" s="84"/>
      <c r="AM74" s="109" t="s">
        <v>1017</v>
      </c>
      <c r="AN74" s="332"/>
      <c r="AO74" s="441"/>
      <c r="AP74" s="443"/>
      <c r="AQ74" s="99"/>
      <c r="AR74" s="257" t="s">
        <v>1292</v>
      </c>
      <c r="AS74" s="332"/>
      <c r="AT74" s="337"/>
      <c r="AU74" s="328"/>
      <c r="AV74" s="450"/>
      <c r="AW74" s="450"/>
      <c r="AX74" s="320"/>
      <c r="AY74" s="324"/>
      <c r="AZ74" s="320"/>
    </row>
    <row r="75" spans="1:52" s="2" customFormat="1" ht="95.25" customHeight="1" x14ac:dyDescent="0.2">
      <c r="A75" s="377"/>
      <c r="B75" s="377"/>
      <c r="C75" s="374"/>
      <c r="D75" s="191" t="s">
        <v>275</v>
      </c>
      <c r="E75" s="293">
        <v>14</v>
      </c>
      <c r="F75" s="191">
        <v>14</v>
      </c>
      <c r="G75" s="191" t="s">
        <v>274</v>
      </c>
      <c r="H75" s="191" t="s">
        <v>273</v>
      </c>
      <c r="I75" s="357"/>
      <c r="J75" s="213">
        <v>14</v>
      </c>
      <c r="K75" s="213">
        <v>0</v>
      </c>
      <c r="L75" s="236">
        <f>K75/J75*100</f>
        <v>0</v>
      </c>
      <c r="M75" s="381"/>
      <c r="N75" s="381"/>
      <c r="O75" s="384"/>
      <c r="P75" s="117" t="s">
        <v>716</v>
      </c>
      <c r="Q75" s="187" t="s">
        <v>539</v>
      </c>
      <c r="R75" s="188" t="s">
        <v>38</v>
      </c>
      <c r="S75" s="297">
        <v>0</v>
      </c>
      <c r="T75" s="189" t="s">
        <v>1822</v>
      </c>
      <c r="U75" s="187" t="s">
        <v>539</v>
      </c>
      <c r="V75" s="188" t="s">
        <v>38</v>
      </c>
      <c r="W75" s="186">
        <v>0.7</v>
      </c>
      <c r="X75" s="197" t="s">
        <v>642</v>
      </c>
      <c r="Y75" s="194">
        <v>14</v>
      </c>
      <c r="Z75" s="192">
        <v>14</v>
      </c>
      <c r="AA75" s="182">
        <v>61</v>
      </c>
      <c r="AB75" s="110" t="s">
        <v>871</v>
      </c>
      <c r="AC75" s="140"/>
      <c r="AD75" s="140"/>
      <c r="AE75" s="140"/>
      <c r="AF75" s="140"/>
      <c r="AG75" s="140"/>
      <c r="AH75" s="140"/>
      <c r="AI75" s="194">
        <v>14</v>
      </c>
      <c r="AJ75" s="184">
        <v>14</v>
      </c>
      <c r="AK75" s="185">
        <v>80</v>
      </c>
      <c r="AL75" s="83"/>
      <c r="AM75" s="109" t="s">
        <v>1018</v>
      </c>
      <c r="AN75" s="250">
        <v>14</v>
      </c>
      <c r="AO75" s="254" t="s">
        <v>1177</v>
      </c>
      <c r="AP75" s="255">
        <v>71</v>
      </c>
      <c r="AQ75" s="257"/>
      <c r="AR75" s="257" t="s">
        <v>1293</v>
      </c>
      <c r="AS75" s="250">
        <v>14</v>
      </c>
      <c r="AT75" s="126">
        <v>0</v>
      </c>
      <c r="AU75" s="179">
        <v>0</v>
      </c>
      <c r="AV75" s="204"/>
      <c r="AW75" s="181"/>
      <c r="AX75" s="204"/>
      <c r="AY75" s="221" t="s">
        <v>1706</v>
      </c>
      <c r="AZ75" s="204">
        <v>35</v>
      </c>
    </row>
    <row r="76" spans="1:52" s="2" customFormat="1" ht="75.75" customHeight="1" x14ac:dyDescent="0.2">
      <c r="A76" s="377"/>
      <c r="B76" s="377"/>
      <c r="C76" s="374"/>
      <c r="D76" s="221" t="s">
        <v>272</v>
      </c>
      <c r="E76" s="292">
        <v>0.55000000000000004</v>
      </c>
      <c r="F76" s="208">
        <v>0.7</v>
      </c>
      <c r="G76" s="201" t="s">
        <v>271</v>
      </c>
      <c r="H76" s="191" t="s">
        <v>270</v>
      </c>
      <c r="I76" s="357"/>
      <c r="J76" s="63">
        <v>0.06</v>
      </c>
      <c r="K76" s="213">
        <v>0</v>
      </c>
      <c r="L76" s="236">
        <f>K76/J76*100</f>
        <v>0</v>
      </c>
      <c r="M76" s="381"/>
      <c r="N76" s="381"/>
      <c r="O76" s="384"/>
      <c r="P76" s="117" t="s">
        <v>716</v>
      </c>
      <c r="Q76" s="187">
        <v>1</v>
      </c>
      <c r="R76" s="187">
        <v>1</v>
      </c>
      <c r="S76" s="190">
        <f>R76/Q76</f>
        <v>1</v>
      </c>
      <c r="T76" s="209" t="s">
        <v>495</v>
      </c>
      <c r="U76" s="187">
        <v>1</v>
      </c>
      <c r="V76" s="187">
        <v>1</v>
      </c>
      <c r="W76" s="186">
        <v>0.8</v>
      </c>
      <c r="X76" s="197" t="s">
        <v>643</v>
      </c>
      <c r="Y76" s="243">
        <v>0.7</v>
      </c>
      <c r="Z76" s="198">
        <v>0.35</v>
      </c>
      <c r="AA76" s="195">
        <v>70</v>
      </c>
      <c r="AB76" s="110" t="s">
        <v>872</v>
      </c>
      <c r="AC76" s="140"/>
      <c r="AD76" s="140"/>
      <c r="AE76" s="140"/>
      <c r="AF76" s="140"/>
      <c r="AG76" s="140"/>
      <c r="AH76" s="140"/>
      <c r="AI76" s="243">
        <v>0.7</v>
      </c>
      <c r="AJ76" s="248">
        <v>0.4</v>
      </c>
      <c r="AK76" s="247">
        <v>70</v>
      </c>
      <c r="AL76" s="84"/>
      <c r="AM76" s="109" t="s">
        <v>1019</v>
      </c>
      <c r="AN76" s="251">
        <v>0.4</v>
      </c>
      <c r="AO76" s="254">
        <v>0.77</v>
      </c>
      <c r="AP76" s="256">
        <v>77</v>
      </c>
      <c r="AQ76" s="257"/>
      <c r="AR76" s="257" t="s">
        <v>1294</v>
      </c>
      <c r="AS76" s="251">
        <v>0.55000000000000004</v>
      </c>
      <c r="AT76" s="126">
        <v>0.7</v>
      </c>
      <c r="AU76" s="180">
        <v>70</v>
      </c>
      <c r="AV76" s="130" t="s">
        <v>1460</v>
      </c>
      <c r="AW76" s="311" t="s">
        <v>1459</v>
      </c>
      <c r="AX76" s="204">
        <v>83</v>
      </c>
      <c r="AY76" s="221" t="s">
        <v>1707</v>
      </c>
      <c r="AZ76" s="204">
        <v>60</v>
      </c>
    </row>
    <row r="77" spans="1:52" s="2" customFormat="1" ht="99.75" customHeight="1" x14ac:dyDescent="0.2">
      <c r="A77" s="377"/>
      <c r="B77" s="377"/>
      <c r="C77" s="374" t="s">
        <v>269</v>
      </c>
      <c r="D77" s="221" t="s">
        <v>268</v>
      </c>
      <c r="E77" s="92" t="s">
        <v>1385</v>
      </c>
      <c r="F77" s="191" t="s">
        <v>267</v>
      </c>
      <c r="G77" s="191" t="s">
        <v>266</v>
      </c>
      <c r="H77" s="191" t="s">
        <v>265</v>
      </c>
      <c r="I77" s="324" t="s">
        <v>251</v>
      </c>
      <c r="J77" s="213" t="s">
        <v>753</v>
      </c>
      <c r="K77" s="213">
        <v>0</v>
      </c>
      <c r="L77" s="236">
        <v>0</v>
      </c>
      <c r="M77" s="381"/>
      <c r="N77" s="381"/>
      <c r="O77" s="384"/>
      <c r="P77" s="240" t="s">
        <v>754</v>
      </c>
      <c r="Q77" s="187">
        <v>1</v>
      </c>
      <c r="R77" s="187">
        <v>1</v>
      </c>
      <c r="S77" s="190">
        <f>R77/Q77</f>
        <v>1</v>
      </c>
      <c r="T77" s="189" t="s">
        <v>1823</v>
      </c>
      <c r="U77" s="187">
        <v>1</v>
      </c>
      <c r="V77" s="187">
        <v>1</v>
      </c>
      <c r="W77" s="186">
        <v>0.8</v>
      </c>
      <c r="X77" s="197" t="s">
        <v>644</v>
      </c>
      <c r="Y77" s="194" t="s">
        <v>267</v>
      </c>
      <c r="Z77" s="192" t="s">
        <v>807</v>
      </c>
      <c r="AA77" s="182">
        <v>64</v>
      </c>
      <c r="AB77" s="110" t="s">
        <v>873</v>
      </c>
      <c r="AC77" s="140"/>
      <c r="AD77" s="140"/>
      <c r="AE77" s="140"/>
      <c r="AF77" s="140"/>
      <c r="AG77" s="140"/>
      <c r="AH77" s="140"/>
      <c r="AI77" s="194" t="s">
        <v>267</v>
      </c>
      <c r="AJ77" s="86" t="s">
        <v>1144</v>
      </c>
      <c r="AK77" s="185">
        <v>65</v>
      </c>
      <c r="AL77" s="83"/>
      <c r="AM77" s="109" t="s">
        <v>1020</v>
      </c>
      <c r="AN77" s="92" t="s">
        <v>1144</v>
      </c>
      <c r="AO77" s="254">
        <v>0.71</v>
      </c>
      <c r="AP77" s="255">
        <v>71</v>
      </c>
      <c r="AQ77" s="257"/>
      <c r="AR77" s="257" t="s">
        <v>1295</v>
      </c>
      <c r="AS77" s="92" t="s">
        <v>1385</v>
      </c>
      <c r="AT77" s="126">
        <v>0.65</v>
      </c>
      <c r="AU77" s="179">
        <v>65</v>
      </c>
      <c r="AV77" s="130" t="s">
        <v>1461</v>
      </c>
      <c r="AW77" s="311" t="s">
        <v>1709</v>
      </c>
      <c r="AX77" s="204">
        <v>25</v>
      </c>
      <c r="AY77" s="221" t="s">
        <v>1708</v>
      </c>
      <c r="AZ77" s="204">
        <v>54</v>
      </c>
    </row>
    <row r="78" spans="1:52" s="2" customFormat="1" ht="73.5" customHeight="1" x14ac:dyDescent="0.2">
      <c r="A78" s="377"/>
      <c r="B78" s="377"/>
      <c r="C78" s="374"/>
      <c r="D78" s="221" t="s">
        <v>264</v>
      </c>
      <c r="E78" s="92">
        <v>1</v>
      </c>
      <c r="F78" s="191">
        <v>1</v>
      </c>
      <c r="G78" s="191" t="s">
        <v>263</v>
      </c>
      <c r="H78" s="191" t="s">
        <v>262</v>
      </c>
      <c r="I78" s="324"/>
      <c r="J78" s="213">
        <v>1</v>
      </c>
      <c r="K78" s="213">
        <v>1</v>
      </c>
      <c r="L78" s="230">
        <f>K78/J78*100</f>
        <v>100</v>
      </c>
      <c r="M78" s="381"/>
      <c r="N78" s="381"/>
      <c r="O78" s="384"/>
      <c r="P78" s="118" t="s">
        <v>755</v>
      </c>
      <c r="Q78" s="187">
        <v>1</v>
      </c>
      <c r="R78" s="187">
        <v>1</v>
      </c>
      <c r="S78" s="190">
        <f>R78/Q78</f>
        <v>1</v>
      </c>
      <c r="T78" s="189" t="s">
        <v>496</v>
      </c>
      <c r="U78" s="187">
        <v>1</v>
      </c>
      <c r="V78" s="187">
        <v>1</v>
      </c>
      <c r="W78" s="186">
        <v>0.9</v>
      </c>
      <c r="X78" s="197" t="s">
        <v>645</v>
      </c>
      <c r="Y78" s="194">
        <v>1</v>
      </c>
      <c r="Z78" s="192">
        <v>1</v>
      </c>
      <c r="AA78" s="182">
        <v>60</v>
      </c>
      <c r="AB78" s="110" t="s">
        <v>874</v>
      </c>
      <c r="AC78" s="140"/>
      <c r="AD78" s="140"/>
      <c r="AE78" s="140"/>
      <c r="AF78" s="140"/>
      <c r="AG78" s="140"/>
      <c r="AH78" s="140"/>
      <c r="AI78" s="194">
        <v>1</v>
      </c>
      <c r="AJ78" s="86">
        <v>1</v>
      </c>
      <c r="AK78" s="185">
        <v>55</v>
      </c>
      <c r="AL78" s="84"/>
      <c r="AM78" s="109" t="s">
        <v>1021</v>
      </c>
      <c r="AN78" s="92">
        <v>1</v>
      </c>
      <c r="AO78" s="254" t="s">
        <v>1178</v>
      </c>
      <c r="AP78" s="255">
        <v>75</v>
      </c>
      <c r="AQ78" s="99"/>
      <c r="AR78" s="257" t="s">
        <v>1296</v>
      </c>
      <c r="AS78" s="92">
        <v>1</v>
      </c>
      <c r="AT78" s="126">
        <v>4.0000000000000001E-3</v>
      </c>
      <c r="AU78" s="179">
        <v>40</v>
      </c>
      <c r="AV78" s="204"/>
      <c r="AW78" s="312"/>
      <c r="AX78" s="204"/>
      <c r="AY78" s="221" t="s">
        <v>1710</v>
      </c>
      <c r="AZ78" s="204">
        <v>65</v>
      </c>
    </row>
    <row r="79" spans="1:52" s="2" customFormat="1" ht="171" x14ac:dyDescent="0.25">
      <c r="A79" s="377"/>
      <c r="B79" s="377"/>
      <c r="C79" s="374"/>
      <c r="D79" s="321" t="s">
        <v>261</v>
      </c>
      <c r="E79" s="334">
        <v>2</v>
      </c>
      <c r="F79" s="191">
        <v>2</v>
      </c>
      <c r="G79" s="324" t="s">
        <v>218</v>
      </c>
      <c r="H79" s="191" t="s">
        <v>260</v>
      </c>
      <c r="I79" s="324"/>
      <c r="J79" s="389">
        <v>1</v>
      </c>
      <c r="K79" s="389">
        <v>0</v>
      </c>
      <c r="L79" s="409">
        <f>K79/J79*100</f>
        <v>0</v>
      </c>
      <c r="M79" s="381"/>
      <c r="N79" s="381"/>
      <c r="O79" s="384"/>
      <c r="P79" s="423" t="s">
        <v>716</v>
      </c>
      <c r="Q79" s="355">
        <v>1</v>
      </c>
      <c r="R79" s="355">
        <v>0.5</v>
      </c>
      <c r="S79" s="358">
        <f t="shared" ref="S79" si="4">R79/Q79</f>
        <v>0.5</v>
      </c>
      <c r="T79" s="356" t="s">
        <v>497</v>
      </c>
      <c r="U79" s="355">
        <v>1</v>
      </c>
      <c r="V79" s="355">
        <v>0.5</v>
      </c>
      <c r="W79" s="352">
        <v>0.2</v>
      </c>
      <c r="X79" s="197"/>
      <c r="Y79" s="350">
        <v>2</v>
      </c>
      <c r="Z79" s="192">
        <v>1</v>
      </c>
      <c r="AA79" s="343">
        <v>65</v>
      </c>
      <c r="AB79" s="110" t="s">
        <v>875</v>
      </c>
      <c r="AC79" s="140"/>
      <c r="AD79" s="140"/>
      <c r="AE79" s="140"/>
      <c r="AF79" s="140"/>
      <c r="AG79" s="140"/>
      <c r="AH79" s="140"/>
      <c r="AI79" s="350">
        <v>2</v>
      </c>
      <c r="AJ79" s="348">
        <v>2</v>
      </c>
      <c r="AK79" s="349">
        <v>63</v>
      </c>
      <c r="AL79" s="84"/>
      <c r="AM79" s="109" t="s">
        <v>1022</v>
      </c>
      <c r="AN79" s="334">
        <v>2</v>
      </c>
      <c r="AO79" s="440" t="s">
        <v>1179</v>
      </c>
      <c r="AP79" s="443">
        <v>50</v>
      </c>
      <c r="AQ79" s="99"/>
      <c r="AR79" s="257"/>
      <c r="AS79" s="334">
        <v>2</v>
      </c>
      <c r="AT79" s="336" t="s">
        <v>1179</v>
      </c>
      <c r="AU79" s="328">
        <v>50</v>
      </c>
      <c r="AV79" s="320"/>
      <c r="AW79" s="323"/>
      <c r="AX79" s="204"/>
      <c r="AY79" s="321" t="s">
        <v>1711</v>
      </c>
      <c r="AZ79" s="320">
        <v>40</v>
      </c>
    </row>
    <row r="80" spans="1:52" s="2" customFormat="1" ht="17.25" customHeight="1" x14ac:dyDescent="0.25">
      <c r="A80" s="377"/>
      <c r="B80" s="377"/>
      <c r="C80" s="374"/>
      <c r="D80" s="324"/>
      <c r="E80" s="334"/>
      <c r="F80" s="191"/>
      <c r="G80" s="324"/>
      <c r="H80" s="191" t="s">
        <v>259</v>
      </c>
      <c r="I80" s="324"/>
      <c r="J80" s="389"/>
      <c r="K80" s="389"/>
      <c r="L80" s="404"/>
      <c r="M80" s="381"/>
      <c r="N80" s="381"/>
      <c r="O80" s="384"/>
      <c r="P80" s="423"/>
      <c r="Q80" s="355"/>
      <c r="R80" s="355"/>
      <c r="S80" s="358"/>
      <c r="T80" s="356"/>
      <c r="U80" s="355"/>
      <c r="V80" s="355"/>
      <c r="W80" s="353"/>
      <c r="X80" s="197"/>
      <c r="Y80" s="350"/>
      <c r="Z80" s="192"/>
      <c r="AA80" s="343"/>
      <c r="AB80" s="110" t="s">
        <v>876</v>
      </c>
      <c r="AC80" s="140"/>
      <c r="AD80" s="140"/>
      <c r="AE80" s="140"/>
      <c r="AF80" s="140"/>
      <c r="AG80" s="140"/>
      <c r="AH80" s="140"/>
      <c r="AI80" s="350"/>
      <c r="AJ80" s="348"/>
      <c r="AK80" s="349"/>
      <c r="AL80" s="83"/>
      <c r="AM80" s="109" t="s">
        <v>1023</v>
      </c>
      <c r="AN80" s="334"/>
      <c r="AO80" s="440"/>
      <c r="AP80" s="443"/>
      <c r="AQ80" s="257"/>
      <c r="AR80" s="257" t="s">
        <v>1297</v>
      </c>
      <c r="AS80" s="334"/>
      <c r="AT80" s="336"/>
      <c r="AU80" s="328"/>
      <c r="AV80" s="320"/>
      <c r="AW80" s="323"/>
      <c r="AX80" s="204"/>
      <c r="AY80" s="321"/>
      <c r="AZ80" s="320"/>
    </row>
    <row r="81" spans="1:52" s="2" customFormat="1" ht="114" customHeight="1" x14ac:dyDescent="0.2">
      <c r="A81" s="377"/>
      <c r="B81" s="377"/>
      <c r="C81" s="374"/>
      <c r="D81" s="191" t="s">
        <v>258</v>
      </c>
      <c r="E81" s="315">
        <v>1</v>
      </c>
      <c r="F81" s="201">
        <v>1</v>
      </c>
      <c r="G81" s="191" t="s">
        <v>257</v>
      </c>
      <c r="H81" s="191" t="s">
        <v>256</v>
      </c>
      <c r="I81" s="324"/>
      <c r="J81" s="213">
        <v>100</v>
      </c>
      <c r="K81" s="213">
        <v>0</v>
      </c>
      <c r="L81" s="236">
        <f>K81/J81*100</f>
        <v>0</v>
      </c>
      <c r="M81" s="381"/>
      <c r="N81" s="381"/>
      <c r="O81" s="384"/>
      <c r="P81" s="119" t="s">
        <v>756</v>
      </c>
      <c r="Q81" s="187">
        <v>1</v>
      </c>
      <c r="R81" s="187">
        <v>1</v>
      </c>
      <c r="S81" s="190">
        <f>R81/Q81</f>
        <v>1</v>
      </c>
      <c r="T81" s="189" t="s">
        <v>593</v>
      </c>
      <c r="U81" s="187">
        <v>1</v>
      </c>
      <c r="V81" s="187">
        <v>1</v>
      </c>
      <c r="W81" s="186">
        <v>0.8</v>
      </c>
      <c r="X81" s="197" t="s">
        <v>646</v>
      </c>
      <c r="Y81" s="193">
        <v>1</v>
      </c>
      <c r="Z81" s="200">
        <v>1</v>
      </c>
      <c r="AA81" s="182">
        <v>70</v>
      </c>
      <c r="AB81" s="110" t="s">
        <v>877</v>
      </c>
      <c r="AC81" s="146" t="s">
        <v>1486</v>
      </c>
      <c r="AD81" s="141" t="s">
        <v>1527</v>
      </c>
      <c r="AE81" s="145">
        <v>1903028</v>
      </c>
      <c r="AF81" s="141" t="s">
        <v>1528</v>
      </c>
      <c r="AG81" s="141" t="s">
        <v>1529</v>
      </c>
      <c r="AH81" s="145">
        <v>250</v>
      </c>
      <c r="AI81" s="193">
        <v>1</v>
      </c>
      <c r="AJ81" s="87">
        <v>1</v>
      </c>
      <c r="AK81" s="185">
        <v>81</v>
      </c>
      <c r="AL81" s="83" t="s">
        <v>1129</v>
      </c>
      <c r="AM81" s="109" t="s">
        <v>1024</v>
      </c>
      <c r="AN81" s="93">
        <v>1</v>
      </c>
      <c r="AO81" s="254">
        <v>0.7</v>
      </c>
      <c r="AP81" s="255">
        <v>70</v>
      </c>
      <c r="AQ81" s="257"/>
      <c r="AR81" s="257" t="s">
        <v>1298</v>
      </c>
      <c r="AS81" s="93">
        <v>1</v>
      </c>
      <c r="AT81" s="126">
        <v>0.65</v>
      </c>
      <c r="AU81" s="179">
        <v>65</v>
      </c>
      <c r="AV81" s="130" t="s">
        <v>1462</v>
      </c>
      <c r="AW81" s="167" t="s">
        <v>1713</v>
      </c>
      <c r="AX81" s="204">
        <v>91</v>
      </c>
      <c r="AY81" s="221" t="s">
        <v>1712</v>
      </c>
      <c r="AZ81" s="204">
        <v>60</v>
      </c>
    </row>
    <row r="82" spans="1:52" s="2" customFormat="1" ht="38.25" customHeight="1" x14ac:dyDescent="0.25">
      <c r="A82" s="377"/>
      <c r="B82" s="377"/>
      <c r="C82" s="374" t="s">
        <v>255</v>
      </c>
      <c r="D82" s="321" t="s">
        <v>254</v>
      </c>
      <c r="E82" s="295">
        <v>1</v>
      </c>
      <c r="F82" s="204"/>
      <c r="G82" s="324" t="s">
        <v>253</v>
      </c>
      <c r="H82" s="191" t="s">
        <v>252</v>
      </c>
      <c r="I82" s="324" t="s">
        <v>251</v>
      </c>
      <c r="J82" s="415">
        <v>1</v>
      </c>
      <c r="K82" s="389">
        <v>1</v>
      </c>
      <c r="L82" s="401">
        <f>K82/J82*100</f>
        <v>100</v>
      </c>
      <c r="M82" s="381"/>
      <c r="N82" s="381"/>
      <c r="O82" s="384"/>
      <c r="P82" s="423" t="s">
        <v>757</v>
      </c>
      <c r="Q82" s="354">
        <v>1</v>
      </c>
      <c r="R82" s="354">
        <v>1</v>
      </c>
      <c r="S82" s="394">
        <v>1</v>
      </c>
      <c r="T82" s="356" t="s">
        <v>498</v>
      </c>
      <c r="U82" s="354">
        <v>1</v>
      </c>
      <c r="V82" s="354">
        <v>1</v>
      </c>
      <c r="W82" s="352">
        <v>0.65</v>
      </c>
      <c r="X82" s="197"/>
      <c r="Y82" s="432">
        <v>1</v>
      </c>
      <c r="Z82" s="430">
        <v>1</v>
      </c>
      <c r="AA82" s="363">
        <v>72</v>
      </c>
      <c r="AB82" s="110" t="s">
        <v>878</v>
      </c>
      <c r="AC82" s="146" t="s">
        <v>1486</v>
      </c>
      <c r="AD82" s="141" t="s">
        <v>1558</v>
      </c>
      <c r="AE82" s="145" t="s">
        <v>1495</v>
      </c>
      <c r="AF82" s="141" t="s">
        <v>1561</v>
      </c>
      <c r="AG82" s="141" t="s">
        <v>1562</v>
      </c>
      <c r="AH82" s="145">
        <v>12</v>
      </c>
      <c r="AI82" s="432">
        <v>1</v>
      </c>
      <c r="AJ82" s="435">
        <v>1</v>
      </c>
      <c r="AK82" s="436">
        <v>77</v>
      </c>
      <c r="AL82" s="83"/>
      <c r="AM82" s="109" t="s">
        <v>1025</v>
      </c>
      <c r="AN82" s="345">
        <v>1</v>
      </c>
      <c r="AO82" s="253" t="s">
        <v>1180</v>
      </c>
      <c r="AP82" s="444">
        <v>77</v>
      </c>
      <c r="AQ82" s="257"/>
      <c r="AR82" s="257" t="s">
        <v>1299</v>
      </c>
      <c r="AS82" s="252">
        <v>1</v>
      </c>
      <c r="AT82" s="125">
        <v>4.4999999999999997E-3</v>
      </c>
      <c r="AU82" s="329" t="s">
        <v>1716</v>
      </c>
      <c r="AV82" s="320"/>
      <c r="AW82" s="319" t="s">
        <v>1442</v>
      </c>
      <c r="AX82" s="320"/>
      <c r="AY82" s="321" t="s">
        <v>1714</v>
      </c>
      <c r="AZ82" s="320">
        <v>66</v>
      </c>
    </row>
    <row r="83" spans="1:52" s="2" customFormat="1" ht="59.25" customHeight="1" x14ac:dyDescent="0.25">
      <c r="A83" s="377"/>
      <c r="B83" s="377"/>
      <c r="C83" s="374"/>
      <c r="D83" s="324"/>
      <c r="E83" s="345">
        <v>1</v>
      </c>
      <c r="F83" s="204">
        <v>1</v>
      </c>
      <c r="G83" s="324"/>
      <c r="H83" s="191" t="s">
        <v>570</v>
      </c>
      <c r="I83" s="324"/>
      <c r="J83" s="415"/>
      <c r="K83" s="389"/>
      <c r="L83" s="404"/>
      <c r="M83" s="381"/>
      <c r="N83" s="381"/>
      <c r="O83" s="384"/>
      <c r="P83" s="423"/>
      <c r="Q83" s="354"/>
      <c r="R83" s="354"/>
      <c r="S83" s="394"/>
      <c r="T83" s="356"/>
      <c r="U83" s="354"/>
      <c r="V83" s="354"/>
      <c r="W83" s="353"/>
      <c r="X83" s="197"/>
      <c r="Y83" s="432"/>
      <c r="Z83" s="430"/>
      <c r="AA83" s="363"/>
      <c r="AB83" s="110" t="s">
        <v>836</v>
      </c>
      <c r="AC83" s="140"/>
      <c r="AD83" s="140"/>
      <c r="AE83" s="140"/>
      <c r="AF83" s="140"/>
      <c r="AG83" s="140"/>
      <c r="AH83" s="140"/>
      <c r="AI83" s="432"/>
      <c r="AJ83" s="435"/>
      <c r="AK83" s="436"/>
      <c r="AL83" s="84"/>
      <c r="AM83" s="109" t="s">
        <v>1026</v>
      </c>
      <c r="AN83" s="345"/>
      <c r="AO83" s="441" t="s">
        <v>1180</v>
      </c>
      <c r="AP83" s="444"/>
      <c r="AQ83" s="99"/>
      <c r="AR83" s="257" t="s">
        <v>1300</v>
      </c>
      <c r="AS83" s="345">
        <v>1</v>
      </c>
      <c r="AT83" s="342" t="s">
        <v>1715</v>
      </c>
      <c r="AU83" s="330"/>
      <c r="AV83" s="320"/>
      <c r="AW83" s="319"/>
      <c r="AX83" s="320"/>
      <c r="AY83" s="324"/>
      <c r="AZ83" s="320"/>
    </row>
    <row r="84" spans="1:52" s="2" customFormat="1" ht="85.5" customHeight="1" x14ac:dyDescent="0.25">
      <c r="A84" s="377"/>
      <c r="B84" s="377"/>
      <c r="C84" s="374"/>
      <c r="D84" s="324"/>
      <c r="E84" s="345"/>
      <c r="F84" s="204"/>
      <c r="G84" s="324"/>
      <c r="H84" s="187" t="s">
        <v>250</v>
      </c>
      <c r="I84" s="324"/>
      <c r="J84" s="415"/>
      <c r="K84" s="389"/>
      <c r="L84" s="404"/>
      <c r="M84" s="381"/>
      <c r="N84" s="381"/>
      <c r="O84" s="384"/>
      <c r="P84" s="423"/>
      <c r="Q84" s="354"/>
      <c r="R84" s="354"/>
      <c r="S84" s="394"/>
      <c r="T84" s="356"/>
      <c r="U84" s="354"/>
      <c r="V84" s="354"/>
      <c r="W84" s="353"/>
      <c r="X84" s="197"/>
      <c r="Y84" s="432"/>
      <c r="Z84" s="430"/>
      <c r="AA84" s="363"/>
      <c r="AB84" s="110" t="s">
        <v>879</v>
      </c>
      <c r="AC84" s="140"/>
      <c r="AD84" s="140"/>
      <c r="AE84" s="140"/>
      <c r="AF84" s="140"/>
      <c r="AG84" s="140"/>
      <c r="AH84" s="140"/>
      <c r="AI84" s="432"/>
      <c r="AJ84" s="435"/>
      <c r="AK84" s="436"/>
      <c r="AL84" s="83" t="s">
        <v>1130</v>
      </c>
      <c r="AM84" s="109" t="s">
        <v>1027</v>
      </c>
      <c r="AN84" s="345"/>
      <c r="AO84" s="440"/>
      <c r="AP84" s="444"/>
      <c r="AQ84" s="257"/>
      <c r="AR84" s="100"/>
      <c r="AS84" s="345"/>
      <c r="AT84" s="336"/>
      <c r="AU84" s="330"/>
      <c r="AV84" s="320"/>
      <c r="AW84" s="319"/>
      <c r="AX84" s="320"/>
      <c r="AY84" s="324"/>
      <c r="AZ84" s="320"/>
    </row>
    <row r="85" spans="1:52" s="2" customFormat="1" ht="85.5" customHeight="1" x14ac:dyDescent="0.25">
      <c r="A85" s="377"/>
      <c r="B85" s="377"/>
      <c r="C85" s="374"/>
      <c r="D85" s="324"/>
      <c r="E85" s="345"/>
      <c r="F85" s="204"/>
      <c r="G85" s="324"/>
      <c r="H85" s="191" t="s">
        <v>249</v>
      </c>
      <c r="I85" s="324"/>
      <c r="J85" s="415"/>
      <c r="K85" s="389"/>
      <c r="L85" s="404"/>
      <c r="M85" s="381"/>
      <c r="N85" s="381"/>
      <c r="O85" s="384"/>
      <c r="P85" s="423"/>
      <c r="Q85" s="354"/>
      <c r="R85" s="354"/>
      <c r="S85" s="394"/>
      <c r="T85" s="356"/>
      <c r="U85" s="354"/>
      <c r="V85" s="354"/>
      <c r="W85" s="353"/>
      <c r="X85" s="197"/>
      <c r="Y85" s="432"/>
      <c r="Z85" s="430"/>
      <c r="AA85" s="363"/>
      <c r="AB85" s="112" t="s">
        <v>880</v>
      </c>
      <c r="AC85" s="140"/>
      <c r="AD85" s="140"/>
      <c r="AE85" s="140"/>
      <c r="AF85" s="140"/>
      <c r="AG85" s="140"/>
      <c r="AH85" s="140"/>
      <c r="AI85" s="432"/>
      <c r="AJ85" s="435"/>
      <c r="AK85" s="436"/>
      <c r="AL85" s="84"/>
      <c r="AM85" s="113" t="s">
        <v>1028</v>
      </c>
      <c r="AN85" s="345"/>
      <c r="AO85" s="440"/>
      <c r="AP85" s="444"/>
      <c r="AQ85" s="99"/>
      <c r="AR85" s="99"/>
      <c r="AS85" s="345"/>
      <c r="AT85" s="336"/>
      <c r="AU85" s="330"/>
      <c r="AV85" s="320"/>
      <c r="AW85" s="319"/>
      <c r="AX85" s="320"/>
      <c r="AY85" s="324"/>
      <c r="AZ85" s="320"/>
    </row>
    <row r="86" spans="1:52" s="2" customFormat="1" ht="78" customHeight="1" x14ac:dyDescent="0.25">
      <c r="A86" s="377"/>
      <c r="B86" s="377"/>
      <c r="C86" s="374"/>
      <c r="D86" s="221" t="s">
        <v>248</v>
      </c>
      <c r="E86" s="295">
        <v>1</v>
      </c>
      <c r="F86" s="204">
        <v>1</v>
      </c>
      <c r="G86" s="191" t="s">
        <v>247</v>
      </c>
      <c r="H86" s="191" t="s">
        <v>246</v>
      </c>
      <c r="I86" s="324"/>
      <c r="J86" s="237">
        <v>1</v>
      </c>
      <c r="K86" s="213">
        <v>0.5</v>
      </c>
      <c r="L86" s="232">
        <f>K86/J86*100</f>
        <v>50</v>
      </c>
      <c r="M86" s="381"/>
      <c r="N86" s="381"/>
      <c r="O86" s="384"/>
      <c r="P86" s="239" t="s">
        <v>758</v>
      </c>
      <c r="Q86" s="188">
        <v>0.1</v>
      </c>
      <c r="R86" s="187">
        <v>10</v>
      </c>
      <c r="S86" s="190">
        <f>R86*Q86</f>
        <v>1</v>
      </c>
      <c r="T86" s="189" t="s">
        <v>588</v>
      </c>
      <c r="U86" s="188">
        <v>0.1</v>
      </c>
      <c r="V86" s="187">
        <v>10</v>
      </c>
      <c r="W86" s="186">
        <v>0.75</v>
      </c>
      <c r="X86" s="197"/>
      <c r="Y86" s="244">
        <v>1</v>
      </c>
      <c r="Z86" s="242">
        <v>1</v>
      </c>
      <c r="AA86" s="195">
        <v>75</v>
      </c>
      <c r="AB86" s="110" t="s">
        <v>881</v>
      </c>
      <c r="AC86" s="146" t="s">
        <v>1486</v>
      </c>
      <c r="AD86" s="141" t="s">
        <v>1558</v>
      </c>
      <c r="AE86" s="145">
        <v>1905021</v>
      </c>
      <c r="AF86" s="141" t="s">
        <v>1563</v>
      </c>
      <c r="AG86" s="141" t="s">
        <v>1564</v>
      </c>
      <c r="AH86" s="145">
        <v>12</v>
      </c>
      <c r="AI86" s="244">
        <v>1</v>
      </c>
      <c r="AJ86" s="246">
        <v>1</v>
      </c>
      <c r="AK86" s="247">
        <v>71</v>
      </c>
      <c r="AL86" s="83" t="s">
        <v>1130</v>
      </c>
      <c r="AM86" s="109" t="s">
        <v>1029</v>
      </c>
      <c r="AN86" s="252">
        <v>1</v>
      </c>
      <c r="AO86" s="253" t="s">
        <v>1181</v>
      </c>
      <c r="AP86" s="256">
        <v>70</v>
      </c>
      <c r="AQ86" s="257"/>
      <c r="AR86" s="257" t="s">
        <v>1301</v>
      </c>
      <c r="AS86" s="252">
        <v>1</v>
      </c>
      <c r="AT86" s="127" t="s">
        <v>1404</v>
      </c>
      <c r="AU86" s="180">
        <v>64</v>
      </c>
      <c r="AV86" s="204"/>
      <c r="AW86" s="181"/>
      <c r="AX86" s="204"/>
      <c r="AY86" s="221" t="s">
        <v>1717</v>
      </c>
      <c r="AZ86" s="204">
        <v>63</v>
      </c>
    </row>
    <row r="87" spans="1:52" s="2" customFormat="1" ht="41.25" customHeight="1" x14ac:dyDescent="0.25">
      <c r="A87" s="377"/>
      <c r="B87" s="377"/>
      <c r="C87" s="374" t="s">
        <v>245</v>
      </c>
      <c r="D87" s="321" t="s">
        <v>244</v>
      </c>
      <c r="E87" s="335">
        <v>0.8</v>
      </c>
      <c r="F87" s="375">
        <v>1</v>
      </c>
      <c r="G87" s="357" t="s">
        <v>243</v>
      </c>
      <c r="H87" s="191" t="s">
        <v>242</v>
      </c>
      <c r="I87" s="357" t="s">
        <v>228</v>
      </c>
      <c r="J87" s="415">
        <v>100</v>
      </c>
      <c r="K87" s="389">
        <v>0</v>
      </c>
      <c r="L87" s="409">
        <f>K87/J87*100</f>
        <v>0</v>
      </c>
      <c r="M87" s="381"/>
      <c r="N87" s="381"/>
      <c r="O87" s="384"/>
      <c r="P87" s="422" t="s">
        <v>759</v>
      </c>
      <c r="Q87" s="355">
        <v>0.3</v>
      </c>
      <c r="R87" s="355">
        <v>0.15</v>
      </c>
      <c r="S87" s="388">
        <f>R87/Q87</f>
        <v>0.5</v>
      </c>
      <c r="T87" s="356" t="s">
        <v>499</v>
      </c>
      <c r="U87" s="355">
        <v>0.3</v>
      </c>
      <c r="V87" s="355">
        <v>0.15</v>
      </c>
      <c r="W87" s="352">
        <v>0.6</v>
      </c>
      <c r="X87" s="197"/>
      <c r="Y87" s="431">
        <v>1</v>
      </c>
      <c r="Z87" s="366">
        <v>0.5</v>
      </c>
      <c r="AA87" s="363">
        <v>63</v>
      </c>
      <c r="AB87" s="110" t="s">
        <v>882</v>
      </c>
      <c r="AC87" s="140"/>
      <c r="AD87" s="140"/>
      <c r="AE87" s="140"/>
      <c r="AF87" s="140"/>
      <c r="AG87" s="140"/>
      <c r="AH87" s="140"/>
      <c r="AI87" s="431">
        <v>1</v>
      </c>
      <c r="AJ87" s="437">
        <v>0.6</v>
      </c>
      <c r="AK87" s="436">
        <v>77</v>
      </c>
      <c r="AL87" s="84"/>
      <c r="AM87" s="109" t="s">
        <v>1030</v>
      </c>
      <c r="AN87" s="335">
        <v>0.6</v>
      </c>
      <c r="AO87" s="441">
        <v>0.7</v>
      </c>
      <c r="AP87" s="445">
        <v>70</v>
      </c>
      <c r="AQ87" s="257"/>
      <c r="AR87" s="257" t="s">
        <v>1302</v>
      </c>
      <c r="AS87" s="335">
        <v>0.8</v>
      </c>
      <c r="AT87" s="337">
        <v>0.6</v>
      </c>
      <c r="AU87" s="331">
        <v>60</v>
      </c>
      <c r="AV87" s="320"/>
      <c r="AW87" s="319" t="s">
        <v>1443</v>
      </c>
      <c r="AX87" s="320"/>
      <c r="AY87" s="321" t="s">
        <v>1718</v>
      </c>
      <c r="AZ87" s="320">
        <v>48</v>
      </c>
    </row>
    <row r="88" spans="1:52" s="2" customFormat="1" ht="242.25" x14ac:dyDescent="0.25">
      <c r="A88" s="377"/>
      <c r="B88" s="377"/>
      <c r="C88" s="374"/>
      <c r="D88" s="324"/>
      <c r="E88" s="335"/>
      <c r="F88" s="375"/>
      <c r="G88" s="357"/>
      <c r="H88" s="191" t="s">
        <v>241</v>
      </c>
      <c r="I88" s="357"/>
      <c r="J88" s="415"/>
      <c r="K88" s="389"/>
      <c r="L88" s="404"/>
      <c r="M88" s="381"/>
      <c r="N88" s="381"/>
      <c r="O88" s="384"/>
      <c r="P88" s="422"/>
      <c r="Q88" s="355"/>
      <c r="R88" s="355"/>
      <c r="S88" s="388"/>
      <c r="T88" s="356"/>
      <c r="U88" s="355"/>
      <c r="V88" s="355"/>
      <c r="W88" s="353"/>
      <c r="X88" s="197"/>
      <c r="Y88" s="431"/>
      <c r="Z88" s="366"/>
      <c r="AA88" s="363"/>
      <c r="AB88" s="110" t="s">
        <v>883</v>
      </c>
      <c r="AC88" s="146" t="s">
        <v>1486</v>
      </c>
      <c r="AD88" s="141" t="s">
        <v>1558</v>
      </c>
      <c r="AE88" s="145">
        <v>1905023</v>
      </c>
      <c r="AF88" s="141" t="s">
        <v>1565</v>
      </c>
      <c r="AG88" s="141" t="s">
        <v>1566</v>
      </c>
      <c r="AH88" s="145">
        <v>12</v>
      </c>
      <c r="AI88" s="431"/>
      <c r="AJ88" s="437"/>
      <c r="AK88" s="436"/>
      <c r="AL88" s="84"/>
      <c r="AM88" s="109" t="s">
        <v>1031</v>
      </c>
      <c r="AN88" s="335"/>
      <c r="AO88" s="441"/>
      <c r="AP88" s="445"/>
      <c r="AQ88" s="257"/>
      <c r="AR88" s="257" t="s">
        <v>1303</v>
      </c>
      <c r="AS88" s="335"/>
      <c r="AT88" s="337"/>
      <c r="AU88" s="331"/>
      <c r="AV88" s="320"/>
      <c r="AW88" s="319"/>
      <c r="AX88" s="320"/>
      <c r="AY88" s="320"/>
      <c r="AZ88" s="320"/>
    </row>
    <row r="89" spans="1:52" s="2" customFormat="1" ht="75.75" customHeight="1" x14ac:dyDescent="0.25">
      <c r="A89" s="377"/>
      <c r="B89" s="377"/>
      <c r="C89" s="374"/>
      <c r="D89" s="221" t="s">
        <v>240</v>
      </c>
      <c r="E89" s="313">
        <v>0.8</v>
      </c>
      <c r="F89" s="208">
        <v>1</v>
      </c>
      <c r="G89" s="201" t="s">
        <v>239</v>
      </c>
      <c r="H89" s="191" t="s">
        <v>238</v>
      </c>
      <c r="I89" s="357"/>
      <c r="J89" s="237">
        <v>10</v>
      </c>
      <c r="K89" s="213">
        <v>10</v>
      </c>
      <c r="L89" s="230">
        <f>K89/J89*100</f>
        <v>100</v>
      </c>
      <c r="M89" s="381"/>
      <c r="N89" s="381"/>
      <c r="O89" s="384"/>
      <c r="P89" s="64" t="s">
        <v>757</v>
      </c>
      <c r="Q89" s="188">
        <v>0.1</v>
      </c>
      <c r="R89" s="187">
        <v>0</v>
      </c>
      <c r="S89" s="229">
        <v>0</v>
      </c>
      <c r="T89" s="189" t="s">
        <v>500</v>
      </c>
      <c r="U89" s="188">
        <v>0.1</v>
      </c>
      <c r="V89" s="187">
        <v>0</v>
      </c>
      <c r="W89" s="186">
        <v>0.64</v>
      </c>
      <c r="X89" s="197"/>
      <c r="Y89" s="243">
        <v>1</v>
      </c>
      <c r="Z89" s="198">
        <v>0.5</v>
      </c>
      <c r="AA89" s="195">
        <v>63</v>
      </c>
      <c r="AB89" s="110" t="s">
        <v>884</v>
      </c>
      <c r="AC89" s="146" t="s">
        <v>1486</v>
      </c>
      <c r="AD89" s="141" t="s">
        <v>1558</v>
      </c>
      <c r="AE89" s="145">
        <v>1905023</v>
      </c>
      <c r="AF89" s="141" t="s">
        <v>1565</v>
      </c>
      <c r="AG89" s="141" t="s">
        <v>1566</v>
      </c>
      <c r="AH89" s="145">
        <v>12</v>
      </c>
      <c r="AI89" s="243">
        <v>1</v>
      </c>
      <c r="AJ89" s="248">
        <v>0.6</v>
      </c>
      <c r="AK89" s="247">
        <v>53</v>
      </c>
      <c r="AL89" s="84"/>
      <c r="AM89" s="109" t="s">
        <v>1032</v>
      </c>
      <c r="AN89" s="251">
        <v>0.6</v>
      </c>
      <c r="AO89" s="254">
        <v>0.53</v>
      </c>
      <c r="AP89" s="256">
        <v>53</v>
      </c>
      <c r="AQ89" s="257"/>
      <c r="AR89" s="257" t="s">
        <v>1304</v>
      </c>
      <c r="AS89" s="313">
        <v>0.8</v>
      </c>
      <c r="AT89" s="126">
        <v>0.42</v>
      </c>
      <c r="AU89" s="180">
        <v>52</v>
      </c>
      <c r="AV89" s="204"/>
      <c r="AW89" s="181"/>
      <c r="AX89" s="204"/>
      <c r="AY89" s="221" t="s">
        <v>1719</v>
      </c>
      <c r="AZ89" s="204">
        <v>48</v>
      </c>
    </row>
    <row r="90" spans="1:52" s="2" customFormat="1" ht="51.75" customHeight="1" x14ac:dyDescent="0.25">
      <c r="A90" s="377"/>
      <c r="B90" s="377"/>
      <c r="C90" s="374"/>
      <c r="D90" s="324" t="s">
        <v>237</v>
      </c>
      <c r="E90" s="335">
        <v>0.8</v>
      </c>
      <c r="F90" s="375">
        <v>1</v>
      </c>
      <c r="G90" s="357" t="s">
        <v>236</v>
      </c>
      <c r="H90" s="191" t="s">
        <v>235</v>
      </c>
      <c r="I90" s="357"/>
      <c r="J90" s="415">
        <v>10</v>
      </c>
      <c r="K90" s="416">
        <v>10</v>
      </c>
      <c r="L90" s="417">
        <f>K90/J90*100</f>
        <v>100</v>
      </c>
      <c r="M90" s="381"/>
      <c r="N90" s="381"/>
      <c r="O90" s="384"/>
      <c r="P90" s="426" t="s">
        <v>715</v>
      </c>
      <c r="Q90" s="355">
        <v>0.1</v>
      </c>
      <c r="R90" s="355">
        <v>0.1</v>
      </c>
      <c r="S90" s="358">
        <f>R90/Q90*1</f>
        <v>1</v>
      </c>
      <c r="T90" s="356" t="s">
        <v>589</v>
      </c>
      <c r="U90" s="355">
        <v>0.1</v>
      </c>
      <c r="V90" s="355">
        <v>0.1</v>
      </c>
      <c r="W90" s="352">
        <v>0.3</v>
      </c>
      <c r="X90" s="197"/>
      <c r="Y90" s="431">
        <v>1</v>
      </c>
      <c r="Z90" s="366">
        <v>0.5</v>
      </c>
      <c r="AA90" s="363">
        <v>10</v>
      </c>
      <c r="AB90" s="115"/>
      <c r="AC90" s="146" t="s">
        <v>1486</v>
      </c>
      <c r="AD90" s="156" t="s">
        <v>1567</v>
      </c>
      <c r="AE90" s="145" t="s">
        <v>1495</v>
      </c>
      <c r="AF90" s="143" t="s">
        <v>1568</v>
      </c>
      <c r="AG90" s="143" t="s">
        <v>1569</v>
      </c>
      <c r="AH90" s="145">
        <v>1</v>
      </c>
      <c r="AI90" s="431">
        <v>1</v>
      </c>
      <c r="AJ90" s="437">
        <v>0.6</v>
      </c>
      <c r="AK90" s="436">
        <v>42</v>
      </c>
      <c r="AL90" s="84"/>
      <c r="AM90" s="109" t="s">
        <v>1032</v>
      </c>
      <c r="AN90" s="335">
        <v>0.6</v>
      </c>
      <c r="AO90" s="441">
        <v>0.6</v>
      </c>
      <c r="AP90" s="445">
        <v>60</v>
      </c>
      <c r="AQ90" s="257"/>
      <c r="AR90" s="257" t="s">
        <v>1305</v>
      </c>
      <c r="AS90" s="335">
        <v>0.8</v>
      </c>
      <c r="AT90" s="337">
        <v>0</v>
      </c>
      <c r="AU90" s="331">
        <v>0</v>
      </c>
      <c r="AV90" s="320"/>
      <c r="AW90" s="319"/>
      <c r="AX90" s="320"/>
      <c r="AY90" s="458" t="s">
        <v>1720</v>
      </c>
      <c r="AZ90" s="320">
        <v>43</v>
      </c>
    </row>
    <row r="91" spans="1:52" s="2" customFormat="1" ht="71.25" x14ac:dyDescent="0.25">
      <c r="A91" s="377"/>
      <c r="B91" s="377"/>
      <c r="C91" s="374"/>
      <c r="D91" s="324"/>
      <c r="E91" s="335"/>
      <c r="F91" s="375"/>
      <c r="G91" s="357"/>
      <c r="H91" s="191" t="s">
        <v>234</v>
      </c>
      <c r="I91" s="357"/>
      <c r="J91" s="415"/>
      <c r="K91" s="416"/>
      <c r="L91" s="418"/>
      <c r="M91" s="381">
        <v>59086880</v>
      </c>
      <c r="N91" s="381">
        <v>59086880</v>
      </c>
      <c r="O91" s="384">
        <f>N91/M91</f>
        <v>1</v>
      </c>
      <c r="P91" s="426"/>
      <c r="Q91" s="355"/>
      <c r="R91" s="355"/>
      <c r="S91" s="358"/>
      <c r="T91" s="356"/>
      <c r="U91" s="355"/>
      <c r="V91" s="355"/>
      <c r="W91" s="353"/>
      <c r="X91" s="197"/>
      <c r="Y91" s="431"/>
      <c r="Z91" s="366"/>
      <c r="AA91" s="363"/>
      <c r="AB91" s="115"/>
      <c r="AC91" s="140"/>
      <c r="AD91" s="140"/>
      <c r="AE91" s="140"/>
      <c r="AF91" s="140"/>
      <c r="AG91" s="140"/>
      <c r="AH91" s="140"/>
      <c r="AI91" s="431"/>
      <c r="AJ91" s="437"/>
      <c r="AK91" s="436"/>
      <c r="AL91" s="84"/>
      <c r="AM91" s="116"/>
      <c r="AN91" s="335"/>
      <c r="AO91" s="441"/>
      <c r="AP91" s="445"/>
      <c r="AQ91" s="257"/>
      <c r="AR91" s="257" t="s">
        <v>1306</v>
      </c>
      <c r="AS91" s="335"/>
      <c r="AT91" s="337"/>
      <c r="AU91" s="331"/>
      <c r="AV91" s="320"/>
      <c r="AW91" s="319"/>
      <c r="AX91" s="320"/>
      <c r="AY91" s="324"/>
      <c r="AZ91" s="320"/>
    </row>
    <row r="92" spans="1:52" s="2" customFormat="1" ht="30" customHeight="1" x14ac:dyDescent="0.25">
      <c r="A92" s="377"/>
      <c r="B92" s="377"/>
      <c r="C92" s="374"/>
      <c r="D92" s="324"/>
      <c r="E92" s="335"/>
      <c r="F92" s="375"/>
      <c r="G92" s="357"/>
      <c r="H92" s="191" t="s">
        <v>233</v>
      </c>
      <c r="I92" s="357"/>
      <c r="J92" s="415"/>
      <c r="K92" s="416"/>
      <c r="L92" s="418"/>
      <c r="M92" s="381"/>
      <c r="N92" s="381"/>
      <c r="O92" s="384"/>
      <c r="P92" s="426"/>
      <c r="Q92" s="355"/>
      <c r="R92" s="355"/>
      <c r="S92" s="358"/>
      <c r="T92" s="356"/>
      <c r="U92" s="355"/>
      <c r="V92" s="355"/>
      <c r="W92" s="353"/>
      <c r="X92" s="197"/>
      <c r="Y92" s="431"/>
      <c r="Z92" s="366"/>
      <c r="AA92" s="363"/>
      <c r="AB92" s="115"/>
      <c r="AC92" s="140"/>
      <c r="AD92" s="140"/>
      <c r="AE92" s="140"/>
      <c r="AF92" s="140"/>
      <c r="AG92" s="140"/>
      <c r="AH92" s="140"/>
      <c r="AI92" s="431"/>
      <c r="AJ92" s="437"/>
      <c r="AK92" s="436"/>
      <c r="AL92" s="84"/>
      <c r="AM92" s="116"/>
      <c r="AN92" s="335"/>
      <c r="AO92" s="441"/>
      <c r="AP92" s="445"/>
      <c r="AQ92" s="99"/>
      <c r="AR92" s="257" t="s">
        <v>1307</v>
      </c>
      <c r="AS92" s="335"/>
      <c r="AT92" s="337"/>
      <c r="AU92" s="331"/>
      <c r="AV92" s="320"/>
      <c r="AW92" s="319"/>
      <c r="AX92" s="320"/>
      <c r="AY92" s="324"/>
      <c r="AZ92" s="320"/>
    </row>
    <row r="93" spans="1:52" s="5" customFormat="1" ht="75" customHeight="1" x14ac:dyDescent="0.25">
      <c r="A93" s="377"/>
      <c r="B93" s="377" t="s">
        <v>212</v>
      </c>
      <c r="C93" s="374" t="s">
        <v>232</v>
      </c>
      <c r="D93" s="392" t="s">
        <v>231</v>
      </c>
      <c r="E93" s="334">
        <v>1</v>
      </c>
      <c r="F93" s="191">
        <v>1</v>
      </c>
      <c r="G93" s="324" t="s">
        <v>230</v>
      </c>
      <c r="H93" s="191" t="s">
        <v>229</v>
      </c>
      <c r="I93" s="324" t="s">
        <v>228</v>
      </c>
      <c r="J93" s="416">
        <v>0.2</v>
      </c>
      <c r="K93" s="416">
        <v>0</v>
      </c>
      <c r="L93" s="429">
        <f>K93/J93*100</f>
        <v>0</v>
      </c>
      <c r="M93" s="381"/>
      <c r="N93" s="381"/>
      <c r="O93" s="384"/>
      <c r="P93" s="423" t="s">
        <v>760</v>
      </c>
      <c r="Q93" s="354">
        <v>0.6</v>
      </c>
      <c r="R93" s="354">
        <v>0.6</v>
      </c>
      <c r="S93" s="358">
        <f>R93/Q93</f>
        <v>1</v>
      </c>
      <c r="T93" s="356" t="s">
        <v>501</v>
      </c>
      <c r="U93" s="354">
        <v>0.6</v>
      </c>
      <c r="V93" s="354">
        <v>0.6</v>
      </c>
      <c r="W93" s="352">
        <v>0.8</v>
      </c>
      <c r="X93" s="197" t="s">
        <v>672</v>
      </c>
      <c r="Y93" s="350">
        <v>1</v>
      </c>
      <c r="Z93" s="359">
        <v>1</v>
      </c>
      <c r="AA93" s="343">
        <v>77</v>
      </c>
      <c r="AB93" s="110" t="s">
        <v>885</v>
      </c>
      <c r="AC93" s="140"/>
      <c r="AD93" s="140"/>
      <c r="AE93" s="140"/>
      <c r="AF93" s="140"/>
      <c r="AG93" s="140"/>
      <c r="AH93" s="140"/>
      <c r="AI93" s="350">
        <v>1</v>
      </c>
      <c r="AJ93" s="348">
        <v>1</v>
      </c>
      <c r="AK93" s="349">
        <v>80</v>
      </c>
      <c r="AL93" s="83"/>
      <c r="AM93" s="109" t="s">
        <v>1033</v>
      </c>
      <c r="AN93" s="334">
        <v>1</v>
      </c>
      <c r="AO93" s="441" t="s">
        <v>1182</v>
      </c>
      <c r="AP93" s="443">
        <v>72</v>
      </c>
      <c r="AQ93" s="257" t="s">
        <v>1220</v>
      </c>
      <c r="AR93" s="257" t="s">
        <v>1308</v>
      </c>
      <c r="AS93" s="334">
        <v>1</v>
      </c>
      <c r="AT93" s="337" t="s">
        <v>1405</v>
      </c>
      <c r="AU93" s="328">
        <v>62</v>
      </c>
      <c r="AV93" s="452" t="s">
        <v>1463</v>
      </c>
      <c r="AW93" s="451" t="s">
        <v>1722</v>
      </c>
      <c r="AX93" s="453">
        <v>85</v>
      </c>
      <c r="AY93" s="452" t="s">
        <v>1721</v>
      </c>
      <c r="AZ93" s="453">
        <v>60</v>
      </c>
    </row>
    <row r="94" spans="1:52" s="5" customFormat="1" ht="81.75" customHeight="1" x14ac:dyDescent="0.25">
      <c r="A94" s="377"/>
      <c r="B94" s="377"/>
      <c r="C94" s="374"/>
      <c r="D94" s="392"/>
      <c r="E94" s="334"/>
      <c r="F94" s="191"/>
      <c r="G94" s="324"/>
      <c r="H94" s="191" t="s">
        <v>227</v>
      </c>
      <c r="I94" s="324"/>
      <c r="J94" s="416"/>
      <c r="K94" s="416"/>
      <c r="L94" s="418"/>
      <c r="M94" s="381"/>
      <c r="N94" s="381"/>
      <c r="O94" s="384"/>
      <c r="P94" s="423"/>
      <c r="Q94" s="354"/>
      <c r="R94" s="354"/>
      <c r="S94" s="358"/>
      <c r="T94" s="356"/>
      <c r="U94" s="354"/>
      <c r="V94" s="354"/>
      <c r="W94" s="353"/>
      <c r="X94" s="197" t="s">
        <v>673</v>
      </c>
      <c r="Y94" s="350"/>
      <c r="Z94" s="359"/>
      <c r="AA94" s="343"/>
      <c r="AB94" s="110" t="s">
        <v>886</v>
      </c>
      <c r="AC94" s="140"/>
      <c r="AD94" s="140"/>
      <c r="AE94" s="140"/>
      <c r="AF94" s="140"/>
      <c r="AG94" s="140"/>
      <c r="AH94" s="140"/>
      <c r="AI94" s="350"/>
      <c r="AJ94" s="348"/>
      <c r="AK94" s="349"/>
      <c r="AL94" s="83"/>
      <c r="AM94" s="109" t="s">
        <v>1034</v>
      </c>
      <c r="AN94" s="334"/>
      <c r="AO94" s="440"/>
      <c r="AP94" s="443"/>
      <c r="AQ94" s="257"/>
      <c r="AR94" s="257" t="s">
        <v>1309</v>
      </c>
      <c r="AS94" s="334"/>
      <c r="AT94" s="336"/>
      <c r="AU94" s="328"/>
      <c r="AV94" s="462"/>
      <c r="AW94" s="463"/>
      <c r="AX94" s="453"/>
      <c r="AY94" s="453"/>
      <c r="AZ94" s="453"/>
    </row>
    <row r="95" spans="1:52" s="5" customFormat="1" ht="47.25" customHeight="1" x14ac:dyDescent="0.25">
      <c r="A95" s="377"/>
      <c r="B95" s="377"/>
      <c r="C95" s="374" t="s">
        <v>226</v>
      </c>
      <c r="D95" s="392" t="s">
        <v>225</v>
      </c>
      <c r="E95" s="334">
        <v>5</v>
      </c>
      <c r="F95" s="191">
        <v>5</v>
      </c>
      <c r="G95" s="324" t="s">
        <v>224</v>
      </c>
      <c r="H95" s="191" t="s">
        <v>223</v>
      </c>
      <c r="I95" s="324" t="s">
        <v>222</v>
      </c>
      <c r="J95" s="389">
        <v>0.8</v>
      </c>
      <c r="K95" s="389">
        <v>0</v>
      </c>
      <c r="L95" s="429">
        <f>K95/J95*100</f>
        <v>0</v>
      </c>
      <c r="M95" s="381"/>
      <c r="N95" s="381"/>
      <c r="O95" s="384"/>
      <c r="P95" s="423" t="s">
        <v>760</v>
      </c>
      <c r="Q95" s="354">
        <v>1</v>
      </c>
      <c r="R95" s="354">
        <v>1</v>
      </c>
      <c r="S95" s="358">
        <f>R95*Q95</f>
        <v>1</v>
      </c>
      <c r="T95" s="356" t="s">
        <v>567</v>
      </c>
      <c r="U95" s="354">
        <v>1</v>
      </c>
      <c r="V95" s="354">
        <v>1</v>
      </c>
      <c r="W95" s="353">
        <v>75</v>
      </c>
      <c r="X95" s="197" t="s">
        <v>674</v>
      </c>
      <c r="Y95" s="350">
        <v>5</v>
      </c>
      <c r="Z95" s="359">
        <v>3</v>
      </c>
      <c r="AA95" s="343">
        <v>69</v>
      </c>
      <c r="AB95" s="110" t="s">
        <v>887</v>
      </c>
      <c r="AC95" s="140"/>
      <c r="AD95" s="140"/>
      <c r="AE95" s="140"/>
      <c r="AF95" s="140"/>
      <c r="AG95" s="140"/>
      <c r="AH95" s="140"/>
      <c r="AI95" s="350">
        <v>5</v>
      </c>
      <c r="AJ95" s="348" t="s">
        <v>1145</v>
      </c>
      <c r="AK95" s="349">
        <v>73</v>
      </c>
      <c r="AL95" s="83"/>
      <c r="AM95" s="109" t="s">
        <v>1035</v>
      </c>
      <c r="AN95" s="334">
        <v>4</v>
      </c>
      <c r="AO95" s="440" t="s">
        <v>1183</v>
      </c>
      <c r="AP95" s="443">
        <v>80</v>
      </c>
      <c r="AQ95" s="257"/>
      <c r="AR95" s="257" t="s">
        <v>1310</v>
      </c>
      <c r="AS95" s="334">
        <v>5</v>
      </c>
      <c r="AT95" s="321" t="s">
        <v>1183</v>
      </c>
      <c r="AU95" s="328">
        <v>80</v>
      </c>
      <c r="AV95" s="453"/>
      <c r="AW95" s="319"/>
      <c r="AX95" s="453"/>
      <c r="AY95" s="452" t="s">
        <v>1723</v>
      </c>
      <c r="AZ95" s="453">
        <v>60</v>
      </c>
    </row>
    <row r="96" spans="1:52" s="5" customFormat="1" ht="42.75" customHeight="1" x14ac:dyDescent="0.25">
      <c r="A96" s="377"/>
      <c r="B96" s="377"/>
      <c r="C96" s="374"/>
      <c r="D96" s="392"/>
      <c r="E96" s="334"/>
      <c r="F96" s="191"/>
      <c r="G96" s="324"/>
      <c r="H96" s="191" t="s">
        <v>221</v>
      </c>
      <c r="I96" s="324"/>
      <c r="J96" s="389"/>
      <c r="K96" s="389"/>
      <c r="L96" s="418"/>
      <c r="M96" s="381"/>
      <c r="N96" s="381"/>
      <c r="O96" s="384"/>
      <c r="P96" s="423"/>
      <c r="Q96" s="354"/>
      <c r="R96" s="354"/>
      <c r="S96" s="358"/>
      <c r="T96" s="356"/>
      <c r="U96" s="354"/>
      <c r="V96" s="354"/>
      <c r="W96" s="353"/>
      <c r="X96" s="197" t="s">
        <v>647</v>
      </c>
      <c r="Y96" s="350"/>
      <c r="Z96" s="359"/>
      <c r="AA96" s="343"/>
      <c r="AB96" s="110" t="s">
        <v>888</v>
      </c>
      <c r="AC96" s="140"/>
      <c r="AD96" s="140"/>
      <c r="AE96" s="140"/>
      <c r="AF96" s="140"/>
      <c r="AG96" s="140"/>
      <c r="AH96" s="140"/>
      <c r="AI96" s="350"/>
      <c r="AJ96" s="348"/>
      <c r="AK96" s="349"/>
      <c r="AL96" s="83"/>
      <c r="AM96" s="109" t="s">
        <v>1036</v>
      </c>
      <c r="AN96" s="334"/>
      <c r="AO96" s="440"/>
      <c r="AP96" s="443"/>
      <c r="AQ96" s="257"/>
      <c r="AR96" s="257" t="s">
        <v>1311</v>
      </c>
      <c r="AS96" s="334"/>
      <c r="AT96" s="336"/>
      <c r="AU96" s="328"/>
      <c r="AV96" s="453"/>
      <c r="AW96" s="319"/>
      <c r="AX96" s="453"/>
      <c r="AY96" s="453"/>
      <c r="AZ96" s="453"/>
    </row>
    <row r="97" spans="1:112" s="5" customFormat="1" ht="81.75" customHeight="1" x14ac:dyDescent="0.25">
      <c r="A97" s="377"/>
      <c r="B97" s="377"/>
      <c r="C97" s="207" t="s">
        <v>220</v>
      </c>
      <c r="D97" s="224" t="s">
        <v>219</v>
      </c>
      <c r="E97" s="94" t="s">
        <v>1145</v>
      </c>
      <c r="F97" s="224">
        <v>4</v>
      </c>
      <c r="G97" s="224" t="s">
        <v>218</v>
      </c>
      <c r="H97" s="191" t="s">
        <v>217</v>
      </c>
      <c r="I97" s="324"/>
      <c r="J97" s="65">
        <v>1</v>
      </c>
      <c r="K97" s="213">
        <v>0</v>
      </c>
      <c r="L97" s="236">
        <f t="shared" ref="L97:L102" si="5">K97/J97*100</f>
        <v>0</v>
      </c>
      <c r="M97" s="381"/>
      <c r="N97" s="381"/>
      <c r="O97" s="384"/>
      <c r="P97" s="118" t="s">
        <v>760</v>
      </c>
      <c r="Q97" s="187">
        <v>12</v>
      </c>
      <c r="R97" s="187">
        <v>0</v>
      </c>
      <c r="S97" s="229">
        <v>0</v>
      </c>
      <c r="T97" s="189" t="s">
        <v>502</v>
      </c>
      <c r="U97" s="187">
        <v>12</v>
      </c>
      <c r="V97" s="187">
        <v>0</v>
      </c>
      <c r="W97" s="186">
        <v>0.35</v>
      </c>
      <c r="X97" s="197"/>
      <c r="Y97" s="224">
        <v>4</v>
      </c>
      <c r="Z97" s="78">
        <v>2</v>
      </c>
      <c r="AA97" s="81">
        <v>67</v>
      </c>
      <c r="AB97" s="110" t="s">
        <v>889</v>
      </c>
      <c r="AC97" s="140"/>
      <c r="AD97" s="140"/>
      <c r="AE97" s="140"/>
      <c r="AF97" s="140"/>
      <c r="AG97" s="140"/>
      <c r="AH97" s="140"/>
      <c r="AI97" s="224">
        <v>4</v>
      </c>
      <c r="AJ97" s="88" t="s">
        <v>1143</v>
      </c>
      <c r="AK97" s="81">
        <v>65</v>
      </c>
      <c r="AL97" s="84"/>
      <c r="AM97" s="109" t="s">
        <v>1037</v>
      </c>
      <c r="AN97" s="94">
        <v>3</v>
      </c>
      <c r="AO97" s="253" t="s">
        <v>1184</v>
      </c>
      <c r="AP97" s="81">
        <v>72</v>
      </c>
      <c r="AQ97" s="257"/>
      <c r="AR97" s="257" t="s">
        <v>1312</v>
      </c>
      <c r="AS97" s="94" t="s">
        <v>1145</v>
      </c>
      <c r="AT97" s="127">
        <v>1</v>
      </c>
      <c r="AU97" s="81">
        <v>28</v>
      </c>
      <c r="AV97" s="120"/>
      <c r="AW97" s="181"/>
      <c r="AX97" s="120"/>
      <c r="AY97" s="168" t="s">
        <v>1724</v>
      </c>
      <c r="AZ97" s="120">
        <v>33</v>
      </c>
    </row>
    <row r="98" spans="1:112" s="4" customFormat="1" ht="87.75" customHeight="1" x14ac:dyDescent="0.25">
      <c r="A98" s="377"/>
      <c r="B98" s="377"/>
      <c r="C98" s="207" t="s">
        <v>216</v>
      </c>
      <c r="D98" s="187" t="s">
        <v>215</v>
      </c>
      <c r="E98" s="293">
        <v>12</v>
      </c>
      <c r="F98" s="191">
        <v>12</v>
      </c>
      <c r="G98" s="191" t="s">
        <v>214</v>
      </c>
      <c r="H98" s="191" t="s">
        <v>213</v>
      </c>
      <c r="I98" s="324"/>
      <c r="J98" s="213">
        <v>12</v>
      </c>
      <c r="K98" s="213">
        <v>0</v>
      </c>
      <c r="L98" s="236">
        <f t="shared" si="5"/>
        <v>0</v>
      </c>
      <c r="M98" s="381"/>
      <c r="N98" s="381"/>
      <c r="O98" s="384"/>
      <c r="P98" s="238" t="s">
        <v>761</v>
      </c>
      <c r="Q98" s="187">
        <v>12</v>
      </c>
      <c r="R98" s="187">
        <v>11</v>
      </c>
      <c r="S98" s="190">
        <v>0.92</v>
      </c>
      <c r="T98" s="189" t="s">
        <v>548</v>
      </c>
      <c r="U98" s="187">
        <v>12</v>
      </c>
      <c r="V98" s="187">
        <v>11</v>
      </c>
      <c r="W98" s="54">
        <v>0.78</v>
      </c>
      <c r="X98" s="197" t="s">
        <v>675</v>
      </c>
      <c r="Y98" s="194">
        <v>12</v>
      </c>
      <c r="Z98" s="192">
        <v>12</v>
      </c>
      <c r="AA98" s="182">
        <v>69</v>
      </c>
      <c r="AB98" s="110" t="s">
        <v>890</v>
      </c>
      <c r="AC98" s="146" t="s">
        <v>1486</v>
      </c>
      <c r="AD98" s="141" t="s">
        <v>1527</v>
      </c>
      <c r="AE98" s="145">
        <v>1903023</v>
      </c>
      <c r="AF98" s="141" t="s">
        <v>1538</v>
      </c>
      <c r="AG98" s="141" t="s">
        <v>1539</v>
      </c>
      <c r="AH98" s="145">
        <v>12</v>
      </c>
      <c r="AI98" s="194">
        <v>12</v>
      </c>
      <c r="AJ98" s="184">
        <v>12</v>
      </c>
      <c r="AK98" s="185">
        <v>67</v>
      </c>
      <c r="AL98" s="83"/>
      <c r="AM98" s="109" t="s">
        <v>1038</v>
      </c>
      <c r="AN98" s="250">
        <v>12</v>
      </c>
      <c r="AO98" s="253" t="s">
        <v>1185</v>
      </c>
      <c r="AP98" s="255">
        <v>75</v>
      </c>
      <c r="AQ98" s="257" t="s">
        <v>1221</v>
      </c>
      <c r="AR98" s="257" t="s">
        <v>1313</v>
      </c>
      <c r="AS98" s="250">
        <v>12</v>
      </c>
      <c r="AT98" s="127" t="s">
        <v>1185</v>
      </c>
      <c r="AU98" s="179">
        <v>75</v>
      </c>
      <c r="AV98" s="130" t="s">
        <v>1464</v>
      </c>
      <c r="AW98" s="167" t="s">
        <v>1726</v>
      </c>
      <c r="AX98" s="204">
        <v>100</v>
      </c>
      <c r="AY98" s="221" t="s">
        <v>1725</v>
      </c>
      <c r="AZ98" s="204">
        <v>57</v>
      </c>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row>
    <row r="99" spans="1:112" s="5" customFormat="1" ht="128.25" customHeight="1" x14ac:dyDescent="0.25">
      <c r="A99" s="377"/>
      <c r="B99" s="377"/>
      <c r="C99" s="207" t="s">
        <v>211</v>
      </c>
      <c r="D99" s="224" t="s">
        <v>210</v>
      </c>
      <c r="E99" s="95">
        <v>12</v>
      </c>
      <c r="F99" s="191">
        <v>12</v>
      </c>
      <c r="G99" s="191" t="s">
        <v>209</v>
      </c>
      <c r="H99" s="191" t="s">
        <v>524</v>
      </c>
      <c r="I99" s="324"/>
      <c r="J99" s="223">
        <v>12</v>
      </c>
      <c r="K99" s="225">
        <v>0</v>
      </c>
      <c r="L99" s="236">
        <f t="shared" si="5"/>
        <v>0</v>
      </c>
      <c r="M99" s="381"/>
      <c r="N99" s="381"/>
      <c r="O99" s="384"/>
      <c r="P99" s="66" t="s">
        <v>762</v>
      </c>
      <c r="Q99" s="187">
        <v>12</v>
      </c>
      <c r="R99" s="187">
        <v>11</v>
      </c>
      <c r="S99" s="190">
        <f>R99/Q99*1</f>
        <v>0.91666666666666663</v>
      </c>
      <c r="T99" s="189" t="s">
        <v>569</v>
      </c>
      <c r="U99" s="187">
        <v>12</v>
      </c>
      <c r="V99" s="187">
        <v>11</v>
      </c>
      <c r="W99" s="186">
        <v>0.8</v>
      </c>
      <c r="X99" s="197" t="s">
        <v>648</v>
      </c>
      <c r="Y99" s="194">
        <v>12</v>
      </c>
      <c r="Z99" s="79">
        <v>12</v>
      </c>
      <c r="AA99" s="182">
        <v>72</v>
      </c>
      <c r="AB99" s="110" t="s">
        <v>891</v>
      </c>
      <c r="AC99" s="141" t="s">
        <v>1486</v>
      </c>
      <c r="AD99" s="141" t="s">
        <v>1494</v>
      </c>
      <c r="AE99" s="144" t="s">
        <v>1543</v>
      </c>
      <c r="AF99" s="141" t="s">
        <v>1544</v>
      </c>
      <c r="AG99" s="151" t="s">
        <v>1545</v>
      </c>
      <c r="AH99" s="152">
        <v>12</v>
      </c>
      <c r="AI99" s="194">
        <v>12</v>
      </c>
      <c r="AJ99" s="89">
        <v>12</v>
      </c>
      <c r="AK99" s="185">
        <v>80</v>
      </c>
      <c r="AL99" s="84"/>
      <c r="AM99" s="109" t="s">
        <v>1039</v>
      </c>
      <c r="AN99" s="95">
        <v>12</v>
      </c>
      <c r="AO99" s="254" t="s">
        <v>1186</v>
      </c>
      <c r="AP99" s="255">
        <v>41</v>
      </c>
      <c r="AQ99" s="99"/>
      <c r="AR99" s="257" t="s">
        <v>1314</v>
      </c>
      <c r="AS99" s="95">
        <v>12</v>
      </c>
      <c r="AT99" s="126" t="s">
        <v>1406</v>
      </c>
      <c r="AU99" s="179">
        <v>91</v>
      </c>
      <c r="AV99" s="130" t="s">
        <v>1465</v>
      </c>
      <c r="AW99" s="167" t="s">
        <v>1728</v>
      </c>
      <c r="AX99" s="204">
        <v>100</v>
      </c>
      <c r="AY99" s="221" t="s">
        <v>1727</v>
      </c>
      <c r="AZ99" s="204">
        <v>60</v>
      </c>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row>
    <row r="100" spans="1:112" s="5" customFormat="1" ht="136.5" customHeight="1" x14ac:dyDescent="0.25">
      <c r="A100" s="377"/>
      <c r="B100" s="377"/>
      <c r="C100" s="374" t="s">
        <v>211</v>
      </c>
      <c r="D100" s="224" t="s">
        <v>210</v>
      </c>
      <c r="E100" s="95">
        <v>12</v>
      </c>
      <c r="F100" s="191">
        <v>12</v>
      </c>
      <c r="G100" s="191" t="s">
        <v>209</v>
      </c>
      <c r="H100" s="191" t="s">
        <v>208</v>
      </c>
      <c r="I100" s="324"/>
      <c r="J100" s="223">
        <v>12</v>
      </c>
      <c r="K100" s="225">
        <v>0</v>
      </c>
      <c r="L100" s="236">
        <f t="shared" si="5"/>
        <v>0</v>
      </c>
      <c r="M100" s="381"/>
      <c r="N100" s="381"/>
      <c r="O100" s="384"/>
      <c r="P100" s="66" t="s">
        <v>762</v>
      </c>
      <c r="Q100" s="187">
        <v>12</v>
      </c>
      <c r="R100" s="187">
        <v>11</v>
      </c>
      <c r="S100" s="190">
        <f t="shared" ref="S100" si="6">R100/Q100*1</f>
        <v>0.91666666666666663</v>
      </c>
      <c r="T100" s="189" t="s">
        <v>525</v>
      </c>
      <c r="U100" s="187">
        <v>12</v>
      </c>
      <c r="V100" s="187">
        <v>11</v>
      </c>
      <c r="W100" s="186">
        <v>0.8</v>
      </c>
      <c r="X100" s="197" t="s">
        <v>676</v>
      </c>
      <c r="Y100" s="194">
        <v>12</v>
      </c>
      <c r="Z100" s="79">
        <v>12</v>
      </c>
      <c r="AA100" s="182">
        <v>72</v>
      </c>
      <c r="AB100" s="110" t="s">
        <v>892</v>
      </c>
      <c r="AC100" s="141" t="s">
        <v>1486</v>
      </c>
      <c r="AD100" s="141" t="s">
        <v>1494</v>
      </c>
      <c r="AE100" s="144" t="s">
        <v>1543</v>
      </c>
      <c r="AF100" s="141" t="s">
        <v>1544</v>
      </c>
      <c r="AG100" s="151" t="s">
        <v>1545</v>
      </c>
      <c r="AH100" s="152">
        <v>12</v>
      </c>
      <c r="AI100" s="194">
        <v>12</v>
      </c>
      <c r="AJ100" s="89">
        <v>12</v>
      </c>
      <c r="AK100" s="185">
        <v>82</v>
      </c>
      <c r="AL100" s="83" t="s">
        <v>1131</v>
      </c>
      <c r="AM100" s="109" t="s">
        <v>1040</v>
      </c>
      <c r="AN100" s="95">
        <v>12</v>
      </c>
      <c r="AO100" s="253" t="s">
        <v>1187</v>
      </c>
      <c r="AP100" s="255">
        <v>83</v>
      </c>
      <c r="AQ100" s="257" t="s">
        <v>1222</v>
      </c>
      <c r="AR100" s="257" t="s">
        <v>1315</v>
      </c>
      <c r="AS100" s="95">
        <v>12</v>
      </c>
      <c r="AT100" s="221" t="s">
        <v>1730</v>
      </c>
      <c r="AU100" s="179">
        <v>91</v>
      </c>
      <c r="AV100" s="130" t="s">
        <v>1466</v>
      </c>
      <c r="AW100" s="167" t="s">
        <v>1729</v>
      </c>
      <c r="AX100" s="204">
        <v>82</v>
      </c>
      <c r="AY100" s="221" t="s">
        <v>1727</v>
      </c>
      <c r="AZ100" s="204">
        <v>75</v>
      </c>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row>
    <row r="101" spans="1:112" s="5" customFormat="1" ht="162" customHeight="1" x14ac:dyDescent="0.25">
      <c r="A101" s="377"/>
      <c r="B101" s="377"/>
      <c r="C101" s="374"/>
      <c r="D101" s="224" t="s">
        <v>207</v>
      </c>
      <c r="E101" s="95">
        <v>12</v>
      </c>
      <c r="F101" s="191">
        <v>12</v>
      </c>
      <c r="G101" s="191" t="s">
        <v>206</v>
      </c>
      <c r="H101" s="191" t="s">
        <v>205</v>
      </c>
      <c r="I101" s="324"/>
      <c r="J101" s="67">
        <v>12</v>
      </c>
      <c r="K101" s="225">
        <v>1</v>
      </c>
      <c r="L101" s="236">
        <f t="shared" si="5"/>
        <v>8.3333333333333321</v>
      </c>
      <c r="M101" s="381"/>
      <c r="N101" s="381"/>
      <c r="O101" s="384"/>
      <c r="P101" s="66" t="s">
        <v>763</v>
      </c>
      <c r="Q101" s="187">
        <v>1</v>
      </c>
      <c r="R101" s="187" t="s">
        <v>38</v>
      </c>
      <c r="S101" s="299">
        <v>0</v>
      </c>
      <c r="T101" s="189" t="s">
        <v>503</v>
      </c>
      <c r="U101" s="187">
        <v>1</v>
      </c>
      <c r="V101" s="187" t="s">
        <v>38</v>
      </c>
      <c r="W101" s="186">
        <v>0.8</v>
      </c>
      <c r="X101" s="197" t="s">
        <v>649</v>
      </c>
      <c r="Y101" s="194">
        <v>12</v>
      </c>
      <c r="Z101" s="79">
        <v>12</v>
      </c>
      <c r="AA101" s="182">
        <v>65</v>
      </c>
      <c r="AB101" s="110" t="s">
        <v>893</v>
      </c>
      <c r="AC101" s="141" t="s">
        <v>1486</v>
      </c>
      <c r="AD101" s="141" t="s">
        <v>1494</v>
      </c>
      <c r="AE101" s="144" t="s">
        <v>1543</v>
      </c>
      <c r="AF101" s="141" t="s">
        <v>1544</v>
      </c>
      <c r="AG101" s="151" t="s">
        <v>1545</v>
      </c>
      <c r="AH101" s="152">
        <v>12</v>
      </c>
      <c r="AI101" s="194">
        <v>12</v>
      </c>
      <c r="AJ101" s="89">
        <v>12</v>
      </c>
      <c r="AK101" s="185">
        <v>71</v>
      </c>
      <c r="AL101" s="83"/>
      <c r="AM101" s="109" t="s">
        <v>1041</v>
      </c>
      <c r="AN101" s="95">
        <v>12</v>
      </c>
      <c r="AO101" s="253" t="s">
        <v>1185</v>
      </c>
      <c r="AP101" s="255">
        <v>76</v>
      </c>
      <c r="AQ101" s="257"/>
      <c r="AR101" s="257" t="s">
        <v>1316</v>
      </c>
      <c r="AS101" s="95">
        <v>12</v>
      </c>
      <c r="AT101" s="127" t="s">
        <v>1185</v>
      </c>
      <c r="AU101" s="179">
        <v>76</v>
      </c>
      <c r="AV101" s="130" t="s">
        <v>1467</v>
      </c>
      <c r="AW101" s="130" t="s">
        <v>1467</v>
      </c>
      <c r="AX101" s="204">
        <v>100</v>
      </c>
      <c r="AY101" s="221" t="s">
        <v>1731</v>
      </c>
      <c r="AZ101" s="204">
        <v>47</v>
      </c>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row>
    <row r="102" spans="1:112" s="5" customFormat="1" ht="94.5" customHeight="1" x14ac:dyDescent="0.25">
      <c r="A102" s="377"/>
      <c r="B102" s="377"/>
      <c r="C102" s="374" t="s">
        <v>204</v>
      </c>
      <c r="D102" s="321" t="s">
        <v>203</v>
      </c>
      <c r="E102" s="334">
        <v>1</v>
      </c>
      <c r="F102" s="324">
        <v>1</v>
      </c>
      <c r="G102" s="324" t="s">
        <v>202</v>
      </c>
      <c r="H102" s="191" t="s">
        <v>201</v>
      </c>
      <c r="I102" s="324" t="s">
        <v>200</v>
      </c>
      <c r="J102" s="419">
        <v>1</v>
      </c>
      <c r="K102" s="419">
        <v>0</v>
      </c>
      <c r="L102" s="420">
        <f t="shared" si="5"/>
        <v>0</v>
      </c>
      <c r="M102" s="381"/>
      <c r="N102" s="381"/>
      <c r="O102" s="384"/>
      <c r="P102" s="423" t="s">
        <v>762</v>
      </c>
      <c r="Q102" s="354">
        <v>1</v>
      </c>
      <c r="R102" s="354">
        <v>1</v>
      </c>
      <c r="S102" s="358">
        <f>R102*Q102*1</f>
        <v>1</v>
      </c>
      <c r="T102" s="356" t="s">
        <v>568</v>
      </c>
      <c r="U102" s="354">
        <v>1</v>
      </c>
      <c r="V102" s="354">
        <v>1</v>
      </c>
      <c r="W102" s="352">
        <v>0.65</v>
      </c>
      <c r="X102" s="197" t="s">
        <v>677</v>
      </c>
      <c r="Y102" s="350">
        <v>1</v>
      </c>
      <c r="Z102" s="359">
        <v>1</v>
      </c>
      <c r="AA102" s="343">
        <v>70</v>
      </c>
      <c r="AB102" s="110" t="s">
        <v>894</v>
      </c>
      <c r="AC102" s="141" t="s">
        <v>1486</v>
      </c>
      <c r="AD102" s="141" t="s">
        <v>1494</v>
      </c>
      <c r="AE102" s="144" t="s">
        <v>1543</v>
      </c>
      <c r="AF102" s="141" t="s">
        <v>1544</v>
      </c>
      <c r="AG102" s="151" t="s">
        <v>1545</v>
      </c>
      <c r="AH102" s="152">
        <v>12</v>
      </c>
      <c r="AI102" s="350">
        <v>1</v>
      </c>
      <c r="AJ102" s="348">
        <v>1</v>
      </c>
      <c r="AK102" s="349">
        <v>77</v>
      </c>
      <c r="AL102" s="84"/>
      <c r="AM102" s="109" t="s">
        <v>1042</v>
      </c>
      <c r="AN102" s="334">
        <v>1</v>
      </c>
      <c r="AO102" s="440" t="s">
        <v>1188</v>
      </c>
      <c r="AP102" s="443">
        <v>70</v>
      </c>
      <c r="AQ102" s="257"/>
      <c r="AR102" s="257" t="s">
        <v>1317</v>
      </c>
      <c r="AS102" s="334">
        <v>1</v>
      </c>
      <c r="AT102" s="336" t="s">
        <v>1407</v>
      </c>
      <c r="AU102" s="328">
        <v>65</v>
      </c>
      <c r="AV102" s="324"/>
      <c r="AW102" s="451"/>
      <c r="AX102" s="320"/>
      <c r="AY102" s="321" t="s">
        <v>1732</v>
      </c>
      <c r="AZ102" s="320">
        <v>60</v>
      </c>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row>
    <row r="103" spans="1:112" s="5" customFormat="1" ht="180.75" customHeight="1" x14ac:dyDescent="0.25">
      <c r="A103" s="377"/>
      <c r="B103" s="377"/>
      <c r="C103" s="374"/>
      <c r="D103" s="324"/>
      <c r="E103" s="334"/>
      <c r="F103" s="324"/>
      <c r="G103" s="324"/>
      <c r="H103" s="191" t="s">
        <v>199</v>
      </c>
      <c r="I103" s="324"/>
      <c r="J103" s="419"/>
      <c r="K103" s="419"/>
      <c r="L103" s="421"/>
      <c r="M103" s="381">
        <v>26747400</v>
      </c>
      <c r="N103" s="381">
        <v>26740740</v>
      </c>
      <c r="O103" s="384">
        <f>N103/M103</f>
        <v>0.99975100383588689</v>
      </c>
      <c r="P103" s="423"/>
      <c r="Q103" s="354"/>
      <c r="R103" s="354"/>
      <c r="S103" s="358"/>
      <c r="T103" s="356"/>
      <c r="U103" s="354"/>
      <c r="V103" s="354"/>
      <c r="W103" s="353"/>
      <c r="X103" s="197"/>
      <c r="Y103" s="350"/>
      <c r="Z103" s="359"/>
      <c r="AA103" s="343"/>
      <c r="AB103" s="110" t="s">
        <v>895</v>
      </c>
      <c r="AC103" s="140"/>
      <c r="AD103" s="140"/>
      <c r="AE103" s="140"/>
      <c r="AF103" s="140"/>
      <c r="AG103" s="140"/>
      <c r="AH103" s="140"/>
      <c r="AI103" s="350"/>
      <c r="AJ103" s="348"/>
      <c r="AK103" s="349"/>
      <c r="AL103" s="84"/>
      <c r="AM103" s="109" t="s">
        <v>1043</v>
      </c>
      <c r="AN103" s="334"/>
      <c r="AO103" s="440"/>
      <c r="AP103" s="443"/>
      <c r="AQ103" s="99"/>
      <c r="AR103" s="257" t="s">
        <v>1318</v>
      </c>
      <c r="AS103" s="334"/>
      <c r="AT103" s="336"/>
      <c r="AU103" s="328"/>
      <c r="AV103" s="324"/>
      <c r="AW103" s="319"/>
      <c r="AX103" s="320"/>
      <c r="AY103" s="320"/>
      <c r="AZ103" s="320"/>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row>
    <row r="104" spans="1:112" s="5" customFormat="1" ht="81" hidden="1" customHeight="1" x14ac:dyDescent="0.25">
      <c r="A104" s="377"/>
      <c r="B104" s="377"/>
      <c r="C104" s="374"/>
      <c r="D104" s="324"/>
      <c r="E104" s="334"/>
      <c r="F104" s="324"/>
      <c r="G104" s="324"/>
      <c r="H104" s="191" t="s">
        <v>198</v>
      </c>
      <c r="I104" s="324"/>
      <c r="J104" s="419"/>
      <c r="K104" s="419"/>
      <c r="L104" s="421"/>
      <c r="M104" s="381"/>
      <c r="N104" s="381"/>
      <c r="O104" s="384"/>
      <c r="P104" s="423"/>
      <c r="Q104" s="354"/>
      <c r="R104" s="354"/>
      <c r="S104" s="358"/>
      <c r="T104" s="356"/>
      <c r="U104" s="354"/>
      <c r="V104" s="354"/>
      <c r="W104" s="353"/>
      <c r="X104" s="197"/>
      <c r="Y104" s="350"/>
      <c r="Z104" s="359"/>
      <c r="AA104" s="343"/>
      <c r="AB104" s="110" t="s">
        <v>896</v>
      </c>
      <c r="AC104" s="140"/>
      <c r="AD104" s="140"/>
      <c r="AE104" s="140"/>
      <c r="AF104" s="140"/>
      <c r="AG104" s="140"/>
      <c r="AH104" s="140"/>
      <c r="AI104" s="350"/>
      <c r="AJ104" s="348"/>
      <c r="AK104" s="349"/>
      <c r="AL104" s="84"/>
      <c r="AM104" s="109" t="s">
        <v>1044</v>
      </c>
      <c r="AN104" s="334"/>
      <c r="AO104" s="440"/>
      <c r="AP104" s="443"/>
      <c r="AQ104" s="99"/>
      <c r="AR104" s="257"/>
      <c r="AS104" s="334"/>
      <c r="AT104" s="336"/>
      <c r="AU104" s="328"/>
      <c r="AV104" s="324"/>
      <c r="AW104" s="319"/>
      <c r="AX104" s="320"/>
      <c r="AY104" s="320"/>
      <c r="AZ104" s="314"/>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row>
    <row r="105" spans="1:112" s="6" customFormat="1" ht="63" customHeight="1" x14ac:dyDescent="0.25">
      <c r="A105" s="377"/>
      <c r="B105" s="377" t="s">
        <v>197</v>
      </c>
      <c r="C105" s="374" t="s">
        <v>196</v>
      </c>
      <c r="D105" s="321" t="s">
        <v>195</v>
      </c>
      <c r="E105" s="334">
        <v>12</v>
      </c>
      <c r="F105" s="191">
        <v>12</v>
      </c>
      <c r="G105" s="324" t="s">
        <v>194</v>
      </c>
      <c r="H105" s="191" t="s">
        <v>193</v>
      </c>
      <c r="I105" s="324" t="s">
        <v>169</v>
      </c>
      <c r="J105" s="389">
        <v>3</v>
      </c>
      <c r="K105" s="389">
        <v>3</v>
      </c>
      <c r="L105" s="401">
        <f>K105/J105*100</f>
        <v>100</v>
      </c>
      <c r="M105" s="381"/>
      <c r="N105" s="381"/>
      <c r="O105" s="384"/>
      <c r="P105" s="423" t="s">
        <v>764</v>
      </c>
      <c r="Q105" s="354">
        <v>12</v>
      </c>
      <c r="R105" s="354">
        <v>6</v>
      </c>
      <c r="S105" s="397">
        <f>R105/Q105</f>
        <v>0.5</v>
      </c>
      <c r="T105" s="356" t="s">
        <v>562</v>
      </c>
      <c r="U105" s="354">
        <v>12</v>
      </c>
      <c r="V105" s="354">
        <v>6</v>
      </c>
      <c r="W105" s="352">
        <v>0.7</v>
      </c>
      <c r="X105" s="197" t="s">
        <v>678</v>
      </c>
      <c r="Y105" s="350">
        <v>12</v>
      </c>
      <c r="Z105" s="359">
        <v>12</v>
      </c>
      <c r="AA105" s="343">
        <v>70</v>
      </c>
      <c r="AB105" s="110" t="s">
        <v>897</v>
      </c>
      <c r="AC105" s="141" t="s">
        <v>1486</v>
      </c>
      <c r="AD105" s="141" t="s">
        <v>1570</v>
      </c>
      <c r="AE105" s="144" t="s">
        <v>1571</v>
      </c>
      <c r="AF105" s="141" t="s">
        <v>1572</v>
      </c>
      <c r="AG105" s="141" t="s">
        <v>1573</v>
      </c>
      <c r="AH105" s="145">
        <v>42</v>
      </c>
      <c r="AI105" s="350">
        <v>12</v>
      </c>
      <c r="AJ105" s="184">
        <v>12</v>
      </c>
      <c r="AK105" s="349">
        <v>70</v>
      </c>
      <c r="AL105" s="83"/>
      <c r="AM105" s="109" t="s">
        <v>1045</v>
      </c>
      <c r="AN105" s="334">
        <v>12</v>
      </c>
      <c r="AO105" s="440" t="s">
        <v>1189</v>
      </c>
      <c r="AP105" s="443">
        <v>60</v>
      </c>
      <c r="AQ105" s="257" t="s">
        <v>1223</v>
      </c>
      <c r="AR105" s="257" t="s">
        <v>1319</v>
      </c>
      <c r="AS105" s="334">
        <v>12</v>
      </c>
      <c r="AT105" s="336" t="s">
        <v>1189</v>
      </c>
      <c r="AU105" s="328">
        <v>60</v>
      </c>
      <c r="AV105" s="454" t="s">
        <v>1476</v>
      </c>
      <c r="AW105" s="451" t="s">
        <v>1734</v>
      </c>
      <c r="AX105" s="320">
        <v>50</v>
      </c>
      <c r="AY105" s="321" t="s">
        <v>1733</v>
      </c>
      <c r="AZ105" s="320">
        <v>60</v>
      </c>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row>
    <row r="106" spans="1:112" s="6" customFormat="1" ht="327.75" x14ac:dyDescent="0.25">
      <c r="A106" s="377"/>
      <c r="B106" s="377"/>
      <c r="C106" s="374"/>
      <c r="D106" s="324"/>
      <c r="E106" s="334"/>
      <c r="F106" s="191"/>
      <c r="G106" s="324"/>
      <c r="H106" s="191" t="s">
        <v>192</v>
      </c>
      <c r="I106" s="324"/>
      <c r="J106" s="389"/>
      <c r="K106" s="389"/>
      <c r="L106" s="404"/>
      <c r="M106" s="381"/>
      <c r="N106" s="381"/>
      <c r="O106" s="384"/>
      <c r="P106" s="423"/>
      <c r="Q106" s="354"/>
      <c r="R106" s="354"/>
      <c r="S106" s="397"/>
      <c r="T106" s="356"/>
      <c r="U106" s="354"/>
      <c r="V106" s="354"/>
      <c r="W106" s="353"/>
      <c r="X106" s="197" t="s">
        <v>679</v>
      </c>
      <c r="Y106" s="350"/>
      <c r="Z106" s="359"/>
      <c r="AA106" s="343"/>
      <c r="AB106" s="110" t="s">
        <v>898</v>
      </c>
      <c r="AC106" s="140"/>
      <c r="AD106" s="140"/>
      <c r="AE106" s="140"/>
      <c r="AF106" s="140"/>
      <c r="AG106" s="140"/>
      <c r="AH106" s="140"/>
      <c r="AI106" s="350"/>
      <c r="AJ106" s="184"/>
      <c r="AK106" s="349"/>
      <c r="AL106" s="83" t="s">
        <v>1132</v>
      </c>
      <c r="AM106" s="109" t="s">
        <v>1046</v>
      </c>
      <c r="AN106" s="334"/>
      <c r="AO106" s="440"/>
      <c r="AP106" s="443"/>
      <c r="AQ106" s="257"/>
      <c r="AR106" s="257" t="s">
        <v>1320</v>
      </c>
      <c r="AS106" s="334"/>
      <c r="AT106" s="336"/>
      <c r="AU106" s="328"/>
      <c r="AV106" s="454"/>
      <c r="AW106" s="319"/>
      <c r="AX106" s="320"/>
      <c r="AY106" s="320"/>
      <c r="AZ106" s="320"/>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row>
    <row r="107" spans="1:112" s="6" customFormat="1" ht="132" customHeight="1" x14ac:dyDescent="0.25">
      <c r="A107" s="377"/>
      <c r="B107" s="377"/>
      <c r="C107" s="374"/>
      <c r="D107" s="222" t="s">
        <v>191</v>
      </c>
      <c r="E107" s="293">
        <v>45</v>
      </c>
      <c r="F107" s="191">
        <v>50</v>
      </c>
      <c r="G107" s="191" t="s">
        <v>190</v>
      </c>
      <c r="H107" s="191" t="s">
        <v>189</v>
      </c>
      <c r="I107" s="324"/>
      <c r="J107" s="213">
        <v>5</v>
      </c>
      <c r="K107" s="213">
        <v>1</v>
      </c>
      <c r="L107" s="236">
        <f>K107/J107*100</f>
        <v>20</v>
      </c>
      <c r="M107" s="381"/>
      <c r="N107" s="381"/>
      <c r="O107" s="384"/>
      <c r="P107" s="239" t="s">
        <v>765</v>
      </c>
      <c r="Q107" s="187">
        <v>5</v>
      </c>
      <c r="R107" s="187">
        <v>5</v>
      </c>
      <c r="S107" s="22">
        <f>R107/Q107</f>
        <v>1</v>
      </c>
      <c r="T107" s="189" t="s">
        <v>557</v>
      </c>
      <c r="U107" s="187">
        <v>5</v>
      </c>
      <c r="V107" s="187">
        <v>5</v>
      </c>
      <c r="W107" s="186">
        <v>0.7</v>
      </c>
      <c r="X107" s="197" t="s">
        <v>680</v>
      </c>
      <c r="Y107" s="194">
        <v>50</v>
      </c>
      <c r="Z107" s="192">
        <v>30</v>
      </c>
      <c r="AA107" s="182">
        <v>75</v>
      </c>
      <c r="AB107" s="110" t="s">
        <v>899</v>
      </c>
      <c r="AC107" s="141" t="s">
        <v>1486</v>
      </c>
      <c r="AD107" s="141" t="s">
        <v>1574</v>
      </c>
      <c r="AE107" s="144" t="s">
        <v>1575</v>
      </c>
      <c r="AF107" s="141" t="s">
        <v>1576</v>
      </c>
      <c r="AG107" s="141" t="s">
        <v>1577</v>
      </c>
      <c r="AH107" s="145" t="s">
        <v>1578</v>
      </c>
      <c r="AI107" s="194">
        <v>50</v>
      </c>
      <c r="AJ107" s="184">
        <v>35</v>
      </c>
      <c r="AK107" s="185">
        <v>78</v>
      </c>
      <c r="AL107" s="83"/>
      <c r="AM107" s="109" t="s">
        <v>1047</v>
      </c>
      <c r="AN107" s="250">
        <v>35</v>
      </c>
      <c r="AO107" s="253" t="s">
        <v>1190</v>
      </c>
      <c r="AP107" s="255">
        <v>62</v>
      </c>
      <c r="AQ107" s="257" t="s">
        <v>1224</v>
      </c>
      <c r="AR107" s="257" t="s">
        <v>1321</v>
      </c>
      <c r="AS107" s="250">
        <v>45</v>
      </c>
      <c r="AT107" s="127" t="s">
        <v>1408</v>
      </c>
      <c r="AU107" s="179">
        <v>52</v>
      </c>
      <c r="AV107" s="204"/>
      <c r="AW107" s="169" t="s">
        <v>1444</v>
      </c>
      <c r="AX107" s="204"/>
      <c r="AY107" s="222" t="s">
        <v>1735</v>
      </c>
      <c r="AZ107" s="204">
        <v>60</v>
      </c>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row>
    <row r="108" spans="1:112" s="6" customFormat="1" ht="174.75" customHeight="1" x14ac:dyDescent="0.25">
      <c r="A108" s="377"/>
      <c r="B108" s="377"/>
      <c r="C108" s="374"/>
      <c r="D108" s="222" t="s">
        <v>188</v>
      </c>
      <c r="E108" s="293">
        <v>80</v>
      </c>
      <c r="F108" s="191">
        <v>100</v>
      </c>
      <c r="G108" s="191" t="s">
        <v>187</v>
      </c>
      <c r="H108" s="191" t="s">
        <v>186</v>
      </c>
      <c r="I108" s="324"/>
      <c r="J108" s="213">
        <v>10</v>
      </c>
      <c r="K108" s="213">
        <v>0</v>
      </c>
      <c r="L108" s="236">
        <f>K108/J108*100</f>
        <v>0</v>
      </c>
      <c r="M108" s="381"/>
      <c r="N108" s="381"/>
      <c r="O108" s="384"/>
      <c r="P108" s="239" t="s">
        <v>766</v>
      </c>
      <c r="Q108" s="187">
        <v>1</v>
      </c>
      <c r="R108" s="187">
        <v>1</v>
      </c>
      <c r="S108" s="190">
        <f>R108/Q108*1</f>
        <v>1</v>
      </c>
      <c r="T108" s="189" t="s">
        <v>556</v>
      </c>
      <c r="U108" s="187">
        <v>1</v>
      </c>
      <c r="V108" s="187">
        <v>1</v>
      </c>
      <c r="W108" s="186">
        <v>0.65</v>
      </c>
      <c r="X108" s="197"/>
      <c r="Y108" s="194">
        <v>100</v>
      </c>
      <c r="Z108" s="192">
        <v>50</v>
      </c>
      <c r="AA108" s="182">
        <v>67</v>
      </c>
      <c r="AB108" s="110" t="s">
        <v>900</v>
      </c>
      <c r="AC108" s="141" t="s">
        <v>1486</v>
      </c>
      <c r="AD108" s="144" t="s">
        <v>1579</v>
      </c>
      <c r="AE108" s="141" t="s">
        <v>1580</v>
      </c>
      <c r="AF108" s="141" t="s">
        <v>1580</v>
      </c>
      <c r="AG108" s="141" t="s">
        <v>1581</v>
      </c>
      <c r="AH108" s="145">
        <v>16</v>
      </c>
      <c r="AI108" s="194">
        <v>100</v>
      </c>
      <c r="AJ108" s="184">
        <v>60</v>
      </c>
      <c r="AK108" s="185">
        <v>72</v>
      </c>
      <c r="AL108" s="83"/>
      <c r="AM108" s="109" t="s">
        <v>1048</v>
      </c>
      <c r="AN108" s="250">
        <v>60</v>
      </c>
      <c r="AO108" s="253" t="s">
        <v>1191</v>
      </c>
      <c r="AP108" s="255">
        <v>60</v>
      </c>
      <c r="AQ108" s="257"/>
      <c r="AR108" s="257" t="s">
        <v>1322</v>
      </c>
      <c r="AS108" s="250">
        <v>80</v>
      </c>
      <c r="AT108" s="127" t="s">
        <v>1191</v>
      </c>
      <c r="AU108" s="179">
        <v>60</v>
      </c>
      <c r="AV108" s="204"/>
      <c r="AW108" s="169" t="s">
        <v>1736</v>
      </c>
      <c r="AX108" s="204"/>
      <c r="AY108" s="222" t="s">
        <v>1742</v>
      </c>
      <c r="AZ108" s="204">
        <v>66</v>
      </c>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row>
    <row r="109" spans="1:112" s="6" customFormat="1" ht="156" customHeight="1" x14ac:dyDescent="0.25">
      <c r="A109" s="377"/>
      <c r="B109" s="377"/>
      <c r="C109" s="374"/>
      <c r="D109" s="222" t="s">
        <v>185</v>
      </c>
      <c r="E109" s="293">
        <v>35</v>
      </c>
      <c r="F109" s="191">
        <v>35</v>
      </c>
      <c r="G109" s="191" t="s">
        <v>184</v>
      </c>
      <c r="H109" s="191" t="s">
        <v>183</v>
      </c>
      <c r="I109" s="324"/>
      <c r="J109" s="213">
        <v>5</v>
      </c>
      <c r="K109" s="213">
        <v>2</v>
      </c>
      <c r="L109" s="232">
        <f>K109/J109*100</f>
        <v>40</v>
      </c>
      <c r="M109" s="381"/>
      <c r="N109" s="381"/>
      <c r="O109" s="384"/>
      <c r="P109" s="239" t="s">
        <v>767</v>
      </c>
      <c r="Q109" s="187">
        <v>1</v>
      </c>
      <c r="R109" s="187">
        <v>1</v>
      </c>
      <c r="S109" s="190">
        <f>R109/Q109*1</f>
        <v>1</v>
      </c>
      <c r="T109" s="189" t="s">
        <v>545</v>
      </c>
      <c r="U109" s="187">
        <v>1</v>
      </c>
      <c r="V109" s="187">
        <v>1</v>
      </c>
      <c r="W109" s="186">
        <v>0.6</v>
      </c>
      <c r="X109" s="197" t="s">
        <v>681</v>
      </c>
      <c r="Y109" s="194">
        <v>35</v>
      </c>
      <c r="Z109" s="192">
        <v>25</v>
      </c>
      <c r="AA109" s="182">
        <v>75</v>
      </c>
      <c r="AB109" s="110" t="s">
        <v>901</v>
      </c>
      <c r="AC109" s="141" t="s">
        <v>1486</v>
      </c>
      <c r="AD109" s="141" t="s">
        <v>1490</v>
      </c>
      <c r="AE109" s="144" t="s">
        <v>1582</v>
      </c>
      <c r="AF109" s="141" t="s">
        <v>1583</v>
      </c>
      <c r="AG109" s="141" t="s">
        <v>1584</v>
      </c>
      <c r="AH109" s="145">
        <v>500</v>
      </c>
      <c r="AI109" s="194">
        <v>35</v>
      </c>
      <c r="AJ109" s="184">
        <v>30</v>
      </c>
      <c r="AK109" s="185">
        <v>65</v>
      </c>
      <c r="AL109" s="83"/>
      <c r="AM109" s="109" t="s">
        <v>1049</v>
      </c>
      <c r="AN109" s="250">
        <v>30</v>
      </c>
      <c r="AO109" s="253" t="s">
        <v>1192</v>
      </c>
      <c r="AP109" s="255">
        <v>60</v>
      </c>
      <c r="AQ109" s="257"/>
      <c r="AR109" s="257" t="s">
        <v>1323</v>
      </c>
      <c r="AS109" s="250">
        <v>35</v>
      </c>
      <c r="AT109" s="127" t="s">
        <v>1409</v>
      </c>
      <c r="AU109" s="179">
        <v>41</v>
      </c>
      <c r="AV109" s="222" t="s">
        <v>1478</v>
      </c>
      <c r="AW109" s="169" t="s">
        <v>1737</v>
      </c>
      <c r="AX109" s="204">
        <v>50</v>
      </c>
      <c r="AY109" s="222" t="s">
        <v>1741</v>
      </c>
      <c r="AZ109" s="204">
        <v>55</v>
      </c>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row>
    <row r="110" spans="1:112" s="6" customFormat="1" ht="65.25" customHeight="1" x14ac:dyDescent="0.25">
      <c r="A110" s="377"/>
      <c r="B110" s="377"/>
      <c r="C110" s="374"/>
      <c r="D110" s="324" t="s">
        <v>182</v>
      </c>
      <c r="E110" s="334">
        <v>1</v>
      </c>
      <c r="F110" s="324">
        <v>1</v>
      </c>
      <c r="G110" s="324" t="s">
        <v>181</v>
      </c>
      <c r="H110" s="191" t="s">
        <v>180</v>
      </c>
      <c r="I110" s="324"/>
      <c r="J110" s="389">
        <v>1</v>
      </c>
      <c r="K110" s="389">
        <v>0</v>
      </c>
      <c r="L110" s="409">
        <f>K110/J110*100</f>
        <v>0</v>
      </c>
      <c r="M110" s="381"/>
      <c r="N110" s="381"/>
      <c r="O110" s="384"/>
      <c r="P110" s="423" t="s">
        <v>768</v>
      </c>
      <c r="Q110" s="354">
        <v>1</v>
      </c>
      <c r="R110" s="354" t="s">
        <v>38</v>
      </c>
      <c r="S110" s="398">
        <v>0</v>
      </c>
      <c r="T110" s="356" t="s">
        <v>519</v>
      </c>
      <c r="U110" s="354">
        <v>1</v>
      </c>
      <c r="V110" s="354" t="s">
        <v>38</v>
      </c>
      <c r="W110" s="352">
        <v>0.5</v>
      </c>
      <c r="X110" s="197"/>
      <c r="Y110" s="350">
        <v>1</v>
      </c>
      <c r="Z110" s="359">
        <v>1</v>
      </c>
      <c r="AA110" s="343">
        <v>68</v>
      </c>
      <c r="AB110" s="110" t="s">
        <v>902</v>
      </c>
      <c r="AC110" s="141" t="s">
        <v>1486</v>
      </c>
      <c r="AD110" s="141" t="s">
        <v>1570</v>
      </c>
      <c r="AE110" s="144">
        <v>3602030</v>
      </c>
      <c r="AF110" s="141" t="s">
        <v>1585</v>
      </c>
      <c r="AG110" s="141" t="s">
        <v>1586</v>
      </c>
      <c r="AH110" s="145">
        <v>12</v>
      </c>
      <c r="AI110" s="350">
        <v>1</v>
      </c>
      <c r="AJ110" s="348">
        <v>1</v>
      </c>
      <c r="AK110" s="349">
        <v>61</v>
      </c>
      <c r="AL110" s="84"/>
      <c r="AM110" s="109" t="s">
        <v>1050</v>
      </c>
      <c r="AN110" s="334">
        <v>1</v>
      </c>
      <c r="AO110" s="441">
        <v>0.4</v>
      </c>
      <c r="AP110" s="443">
        <v>40</v>
      </c>
      <c r="AQ110" s="99"/>
      <c r="AR110" s="257"/>
      <c r="AS110" s="334">
        <v>1</v>
      </c>
      <c r="AT110" s="337">
        <v>0.2</v>
      </c>
      <c r="AU110" s="328">
        <v>20</v>
      </c>
      <c r="AV110" s="320"/>
      <c r="AW110" s="323"/>
      <c r="AX110" s="320"/>
      <c r="AY110" s="325" t="s">
        <v>1738</v>
      </c>
      <c r="AZ110" s="320">
        <v>30</v>
      </c>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row>
    <row r="111" spans="1:112" s="6" customFormat="1" ht="98.25" customHeight="1" x14ac:dyDescent="0.25">
      <c r="A111" s="377"/>
      <c r="B111" s="377"/>
      <c r="C111" s="374"/>
      <c r="D111" s="324"/>
      <c r="E111" s="334"/>
      <c r="F111" s="324"/>
      <c r="G111" s="324"/>
      <c r="H111" s="191" t="s">
        <v>179</v>
      </c>
      <c r="I111" s="324"/>
      <c r="J111" s="389"/>
      <c r="K111" s="389"/>
      <c r="L111" s="404"/>
      <c r="M111" s="381"/>
      <c r="N111" s="381"/>
      <c r="O111" s="384"/>
      <c r="P111" s="423"/>
      <c r="Q111" s="354"/>
      <c r="R111" s="354"/>
      <c r="S111" s="398"/>
      <c r="T111" s="356"/>
      <c r="U111" s="354"/>
      <c r="V111" s="354"/>
      <c r="W111" s="353"/>
      <c r="X111" s="197"/>
      <c r="Y111" s="350"/>
      <c r="Z111" s="359"/>
      <c r="AA111" s="343"/>
      <c r="AB111" s="110" t="s">
        <v>903</v>
      </c>
      <c r="AC111" s="141" t="s">
        <v>1486</v>
      </c>
      <c r="AD111" s="153" t="s">
        <v>1546</v>
      </c>
      <c r="AE111" s="145" t="s">
        <v>1495</v>
      </c>
      <c r="AF111" s="154" t="s">
        <v>1587</v>
      </c>
      <c r="AG111" s="154" t="s">
        <v>1588</v>
      </c>
      <c r="AH111" s="145">
        <v>1</v>
      </c>
      <c r="AI111" s="350"/>
      <c r="AJ111" s="348"/>
      <c r="AK111" s="349"/>
      <c r="AL111" s="84"/>
      <c r="AM111" s="109" t="s">
        <v>1051</v>
      </c>
      <c r="AN111" s="334"/>
      <c r="AO111" s="440"/>
      <c r="AP111" s="443"/>
      <c r="AQ111" s="99"/>
      <c r="AR111" s="257" t="s">
        <v>1324</v>
      </c>
      <c r="AS111" s="334"/>
      <c r="AT111" s="336"/>
      <c r="AU111" s="328"/>
      <c r="AV111" s="320"/>
      <c r="AW111" s="323"/>
      <c r="AX111" s="320"/>
      <c r="AY111" s="320"/>
      <c r="AZ111" s="320"/>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row>
    <row r="112" spans="1:112" s="6" customFormat="1" ht="99.75" customHeight="1" x14ac:dyDescent="0.25">
      <c r="A112" s="377"/>
      <c r="B112" s="377"/>
      <c r="C112" s="374"/>
      <c r="D112" s="222" t="s">
        <v>178</v>
      </c>
      <c r="E112" s="293">
        <v>1</v>
      </c>
      <c r="F112" s="191">
        <v>1</v>
      </c>
      <c r="G112" s="191" t="s">
        <v>177</v>
      </c>
      <c r="H112" s="191" t="s">
        <v>176</v>
      </c>
      <c r="I112" s="324"/>
      <c r="J112" s="213">
        <v>0.3</v>
      </c>
      <c r="K112" s="213">
        <v>0.3</v>
      </c>
      <c r="L112" s="230">
        <f>K112/J112*100</f>
        <v>100</v>
      </c>
      <c r="M112" s="381"/>
      <c r="N112" s="381"/>
      <c r="O112" s="384"/>
      <c r="P112" s="239" t="s">
        <v>769</v>
      </c>
      <c r="Q112" s="187">
        <v>1</v>
      </c>
      <c r="R112" s="187">
        <v>1</v>
      </c>
      <c r="S112" s="190">
        <v>1</v>
      </c>
      <c r="T112" s="189" t="s">
        <v>565</v>
      </c>
      <c r="U112" s="187">
        <v>1</v>
      </c>
      <c r="V112" s="187">
        <v>1</v>
      </c>
      <c r="W112" s="186">
        <v>0.9</v>
      </c>
      <c r="X112" s="197" t="s">
        <v>682</v>
      </c>
      <c r="Y112" s="194">
        <v>1</v>
      </c>
      <c r="Z112" s="192">
        <v>1</v>
      </c>
      <c r="AA112" s="182">
        <v>76</v>
      </c>
      <c r="AB112" s="110" t="s">
        <v>904</v>
      </c>
      <c r="AC112" s="141" t="s">
        <v>1486</v>
      </c>
      <c r="AD112" s="141" t="s">
        <v>1494</v>
      </c>
      <c r="AE112" s="144" t="s">
        <v>1543</v>
      </c>
      <c r="AF112" s="141" t="s">
        <v>1544</v>
      </c>
      <c r="AG112" s="151" t="s">
        <v>1545</v>
      </c>
      <c r="AH112" s="152">
        <v>12</v>
      </c>
      <c r="AI112" s="194">
        <v>1</v>
      </c>
      <c r="AJ112" s="184">
        <v>1</v>
      </c>
      <c r="AK112" s="185">
        <v>72</v>
      </c>
      <c r="AL112" s="83"/>
      <c r="AM112" s="109" t="s">
        <v>1052</v>
      </c>
      <c r="AN112" s="250">
        <v>1</v>
      </c>
      <c r="AO112" s="253" t="s">
        <v>1193</v>
      </c>
      <c r="AP112" s="255">
        <v>65</v>
      </c>
      <c r="AQ112" s="257"/>
      <c r="AR112" s="257" t="s">
        <v>1325</v>
      </c>
      <c r="AS112" s="250">
        <v>1</v>
      </c>
      <c r="AT112" s="127" t="s">
        <v>1410</v>
      </c>
      <c r="AU112" s="179">
        <v>45</v>
      </c>
      <c r="AV112" s="204"/>
      <c r="AW112" s="181"/>
      <c r="AX112" s="204"/>
      <c r="AY112" s="222" t="s">
        <v>1739</v>
      </c>
      <c r="AZ112" s="204">
        <v>69</v>
      </c>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row>
    <row r="113" spans="1:112" s="6" customFormat="1" ht="119.25" customHeight="1" x14ac:dyDescent="0.25">
      <c r="A113" s="377"/>
      <c r="B113" s="377"/>
      <c r="C113" s="374"/>
      <c r="D113" s="222" t="s">
        <v>175</v>
      </c>
      <c r="E113" s="293">
        <v>35</v>
      </c>
      <c r="F113" s="191">
        <v>35</v>
      </c>
      <c r="G113" s="191" t="s">
        <v>174</v>
      </c>
      <c r="H113" s="191" t="s">
        <v>173</v>
      </c>
      <c r="I113" s="324"/>
      <c r="J113" s="213">
        <v>5</v>
      </c>
      <c r="K113" s="213">
        <v>0</v>
      </c>
      <c r="L113" s="236">
        <f>K113/J113*100</f>
        <v>0</v>
      </c>
      <c r="M113" s="381"/>
      <c r="N113" s="381"/>
      <c r="O113" s="384"/>
      <c r="P113" s="239" t="s">
        <v>770</v>
      </c>
      <c r="Q113" s="188">
        <v>0.05</v>
      </c>
      <c r="R113" s="188">
        <v>0.04</v>
      </c>
      <c r="S113" s="190">
        <f>R113/Q113*1</f>
        <v>0.79999999999999993</v>
      </c>
      <c r="T113" s="189" t="s">
        <v>594</v>
      </c>
      <c r="U113" s="188">
        <v>0.05</v>
      </c>
      <c r="V113" s="188">
        <v>0.04</v>
      </c>
      <c r="W113" s="186">
        <v>0.6</v>
      </c>
      <c r="X113" s="197" t="s">
        <v>683</v>
      </c>
      <c r="Y113" s="194">
        <v>35</v>
      </c>
      <c r="Z113" s="192">
        <v>25</v>
      </c>
      <c r="AA113" s="182">
        <v>60</v>
      </c>
      <c r="AB113" s="110" t="s">
        <v>905</v>
      </c>
      <c r="AC113" s="141" t="s">
        <v>1486</v>
      </c>
      <c r="AD113" s="141" t="s">
        <v>1490</v>
      </c>
      <c r="AE113" s="144" t="s">
        <v>1589</v>
      </c>
      <c r="AF113" s="141" t="s">
        <v>1590</v>
      </c>
      <c r="AG113" s="141" t="s">
        <v>1591</v>
      </c>
      <c r="AH113" s="145">
        <v>2500</v>
      </c>
      <c r="AI113" s="194">
        <v>35</v>
      </c>
      <c r="AJ113" s="184">
        <v>30</v>
      </c>
      <c r="AK113" s="185">
        <v>65</v>
      </c>
      <c r="AL113" s="83"/>
      <c r="AM113" s="109" t="s">
        <v>1053</v>
      </c>
      <c r="AN113" s="250">
        <v>30</v>
      </c>
      <c r="AO113" s="253" t="s">
        <v>1194</v>
      </c>
      <c r="AP113" s="255">
        <v>60</v>
      </c>
      <c r="AQ113" s="257" t="s">
        <v>1225</v>
      </c>
      <c r="AR113" s="257" t="s">
        <v>1326</v>
      </c>
      <c r="AS113" s="250">
        <v>35</v>
      </c>
      <c r="AT113" s="127" t="s">
        <v>1411</v>
      </c>
      <c r="AU113" s="179">
        <v>43</v>
      </c>
      <c r="AV113" s="134" t="s">
        <v>1477</v>
      </c>
      <c r="AW113" s="169" t="s">
        <v>1743</v>
      </c>
      <c r="AX113" s="204">
        <v>50</v>
      </c>
      <c r="AY113" s="222" t="s">
        <v>1740</v>
      </c>
      <c r="AZ113" s="204">
        <v>46</v>
      </c>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row>
    <row r="114" spans="1:112" s="6" customFormat="1" ht="76.5" customHeight="1" x14ac:dyDescent="0.2">
      <c r="A114" s="377"/>
      <c r="B114" s="377"/>
      <c r="C114" s="374" t="s">
        <v>172</v>
      </c>
      <c r="D114" s="222" t="s">
        <v>171</v>
      </c>
      <c r="E114" s="96">
        <v>7</v>
      </c>
      <c r="F114" s="204">
        <v>10</v>
      </c>
      <c r="G114" s="191" t="s">
        <v>96</v>
      </c>
      <c r="H114" s="191" t="s">
        <v>170</v>
      </c>
      <c r="I114" s="324" t="s">
        <v>169</v>
      </c>
      <c r="J114" s="237">
        <v>1</v>
      </c>
      <c r="K114" s="213">
        <v>0</v>
      </c>
      <c r="L114" s="236">
        <f>K114/J114*100</f>
        <v>0</v>
      </c>
      <c r="M114" s="381"/>
      <c r="N114" s="381"/>
      <c r="O114" s="384"/>
      <c r="P114" s="239" t="s">
        <v>513</v>
      </c>
      <c r="Q114" s="188">
        <v>0.05</v>
      </c>
      <c r="R114" s="188">
        <v>0.03</v>
      </c>
      <c r="S114" s="227">
        <f>R114/Q114*1</f>
        <v>0.6</v>
      </c>
      <c r="T114" s="189" t="s">
        <v>504</v>
      </c>
      <c r="U114" s="188">
        <v>0.05</v>
      </c>
      <c r="V114" s="188">
        <v>0.03</v>
      </c>
      <c r="W114" s="186">
        <v>0.7</v>
      </c>
      <c r="X114" s="197" t="s">
        <v>684</v>
      </c>
      <c r="Y114" s="244">
        <v>10</v>
      </c>
      <c r="Z114" s="242">
        <v>4</v>
      </c>
      <c r="AA114" s="195">
        <v>70</v>
      </c>
      <c r="AB114" s="110" t="s">
        <v>906</v>
      </c>
      <c r="AC114" s="141" t="s">
        <v>1486</v>
      </c>
      <c r="AD114" s="141" t="s">
        <v>1490</v>
      </c>
      <c r="AE114" s="144" t="s">
        <v>1592</v>
      </c>
      <c r="AF114" s="141" t="s">
        <v>1593</v>
      </c>
      <c r="AG114" s="141" t="s">
        <v>1594</v>
      </c>
      <c r="AH114" s="145">
        <v>30</v>
      </c>
      <c r="AI114" s="244">
        <v>10</v>
      </c>
      <c r="AJ114" s="90">
        <v>5</v>
      </c>
      <c r="AK114" s="247">
        <v>77</v>
      </c>
      <c r="AL114" s="83"/>
      <c r="AM114" s="109" t="s">
        <v>1054</v>
      </c>
      <c r="AN114" s="96">
        <v>6</v>
      </c>
      <c r="AO114" s="253" t="s">
        <v>1195</v>
      </c>
      <c r="AP114" s="256">
        <v>67</v>
      </c>
      <c r="AQ114" s="253" t="s">
        <v>1226</v>
      </c>
      <c r="AR114" s="257" t="s">
        <v>1327</v>
      </c>
      <c r="AS114" s="96">
        <v>7</v>
      </c>
      <c r="AT114" s="222" t="s">
        <v>1205</v>
      </c>
      <c r="AU114" s="180">
        <v>42</v>
      </c>
      <c r="AV114" s="204"/>
      <c r="AW114" s="222" t="s">
        <v>1744</v>
      </c>
      <c r="AX114" s="204"/>
      <c r="AY114" s="222" t="s">
        <v>1745</v>
      </c>
      <c r="AZ114" s="204">
        <v>48</v>
      </c>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row>
    <row r="115" spans="1:112" s="6" customFormat="1" ht="45.75" customHeight="1" x14ac:dyDescent="0.25">
      <c r="A115" s="377"/>
      <c r="B115" s="377"/>
      <c r="C115" s="374"/>
      <c r="D115" s="325" t="s">
        <v>168</v>
      </c>
      <c r="E115" s="344">
        <v>0.7</v>
      </c>
      <c r="F115" s="375">
        <v>0.9</v>
      </c>
      <c r="G115" s="357" t="s">
        <v>167</v>
      </c>
      <c r="H115" s="191" t="s">
        <v>166</v>
      </c>
      <c r="I115" s="324"/>
      <c r="J115" s="415">
        <v>5</v>
      </c>
      <c r="K115" s="389">
        <v>5</v>
      </c>
      <c r="L115" s="409">
        <f t="shared" ref="L115" si="7">K115/J115*100</f>
        <v>100</v>
      </c>
      <c r="M115" s="381"/>
      <c r="N115" s="381"/>
      <c r="O115" s="384"/>
      <c r="P115" s="422" t="s">
        <v>771</v>
      </c>
      <c r="Q115" s="354">
        <v>1</v>
      </c>
      <c r="R115" s="354">
        <v>1</v>
      </c>
      <c r="S115" s="358">
        <f>R115/Q115*1</f>
        <v>1</v>
      </c>
      <c r="T115" s="356" t="s">
        <v>526</v>
      </c>
      <c r="U115" s="354">
        <v>1</v>
      </c>
      <c r="V115" s="354">
        <v>1</v>
      </c>
      <c r="W115" s="352">
        <v>0.5</v>
      </c>
      <c r="X115" s="197"/>
      <c r="Y115" s="431">
        <v>0.9</v>
      </c>
      <c r="Z115" s="366">
        <v>0.4</v>
      </c>
      <c r="AA115" s="363">
        <v>65</v>
      </c>
      <c r="AB115" s="110" t="s">
        <v>907</v>
      </c>
      <c r="AC115" s="141" t="s">
        <v>1486</v>
      </c>
      <c r="AD115" s="154" t="s">
        <v>1595</v>
      </c>
      <c r="AE115" s="152">
        <v>3604006</v>
      </c>
      <c r="AF115" s="143" t="s">
        <v>1596</v>
      </c>
      <c r="AG115" s="154" t="s">
        <v>1597</v>
      </c>
      <c r="AH115" s="152">
        <v>800</v>
      </c>
      <c r="AI115" s="431">
        <v>0.9</v>
      </c>
      <c r="AJ115" s="438">
        <v>0.45</v>
      </c>
      <c r="AK115" s="436">
        <v>70</v>
      </c>
      <c r="AL115" s="83"/>
      <c r="AM115" s="109" t="s">
        <v>1055</v>
      </c>
      <c r="AN115" s="439">
        <v>0.55000000000000004</v>
      </c>
      <c r="AO115" s="441">
        <v>0.63</v>
      </c>
      <c r="AP115" s="445">
        <v>63</v>
      </c>
      <c r="AQ115" s="257"/>
      <c r="AR115" s="257" t="s">
        <v>1328</v>
      </c>
      <c r="AS115" s="344">
        <v>0.7</v>
      </c>
      <c r="AT115" s="337">
        <v>0.35</v>
      </c>
      <c r="AU115" s="331">
        <v>50</v>
      </c>
      <c r="AV115" s="320"/>
      <c r="AW115" s="319" t="s">
        <v>1445</v>
      </c>
      <c r="AX115" s="320"/>
      <c r="AY115" s="325" t="s">
        <v>1746</v>
      </c>
      <c r="AZ115" s="320">
        <v>62</v>
      </c>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row>
    <row r="116" spans="1:112" s="6" customFormat="1" ht="33.75" customHeight="1" x14ac:dyDescent="0.2">
      <c r="A116" s="377"/>
      <c r="B116" s="377"/>
      <c r="C116" s="374"/>
      <c r="D116" s="324"/>
      <c r="E116" s="344"/>
      <c r="F116" s="375"/>
      <c r="G116" s="357"/>
      <c r="H116" s="191" t="s">
        <v>165</v>
      </c>
      <c r="I116" s="324"/>
      <c r="J116" s="415"/>
      <c r="K116" s="389"/>
      <c r="L116" s="409"/>
      <c r="M116" s="381">
        <v>0</v>
      </c>
      <c r="N116" s="381">
        <v>0</v>
      </c>
      <c r="O116" s="384">
        <v>0</v>
      </c>
      <c r="P116" s="422"/>
      <c r="Q116" s="354"/>
      <c r="R116" s="354"/>
      <c r="S116" s="358"/>
      <c r="T116" s="356"/>
      <c r="U116" s="354"/>
      <c r="V116" s="354"/>
      <c r="W116" s="353"/>
      <c r="X116" s="197"/>
      <c r="Y116" s="431"/>
      <c r="Z116" s="366"/>
      <c r="AA116" s="363"/>
      <c r="AB116" s="110" t="s">
        <v>908</v>
      </c>
      <c r="AC116" s="140"/>
      <c r="AD116" s="140"/>
      <c r="AE116" s="140"/>
      <c r="AF116" s="140"/>
      <c r="AG116" s="140"/>
      <c r="AH116" s="140"/>
      <c r="AI116" s="431"/>
      <c r="AJ116" s="438"/>
      <c r="AK116" s="436"/>
      <c r="AL116" s="83"/>
      <c r="AM116" s="109" t="s">
        <v>1056</v>
      </c>
      <c r="AN116" s="439"/>
      <c r="AO116" s="440"/>
      <c r="AP116" s="445"/>
      <c r="AQ116" s="253" t="s">
        <v>1226</v>
      </c>
      <c r="AR116" s="102" t="s">
        <v>1329</v>
      </c>
      <c r="AS116" s="344"/>
      <c r="AT116" s="336"/>
      <c r="AU116" s="331"/>
      <c r="AV116" s="320"/>
      <c r="AW116" s="319"/>
      <c r="AX116" s="320"/>
      <c r="AY116" s="324"/>
      <c r="AZ116" s="320"/>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row>
    <row r="117" spans="1:112" s="6" customFormat="1" ht="84.75" customHeight="1" x14ac:dyDescent="0.25">
      <c r="A117" s="377"/>
      <c r="B117" s="377"/>
      <c r="C117" s="374"/>
      <c r="D117" s="222" t="s">
        <v>164</v>
      </c>
      <c r="E117" s="293">
        <v>1</v>
      </c>
      <c r="F117" s="191">
        <v>1</v>
      </c>
      <c r="G117" s="191" t="s">
        <v>163</v>
      </c>
      <c r="H117" s="191" t="s">
        <v>162</v>
      </c>
      <c r="I117" s="324"/>
      <c r="J117" s="213">
        <v>1</v>
      </c>
      <c r="K117" s="213">
        <v>0</v>
      </c>
      <c r="L117" s="236">
        <f>K117/J117*100</f>
        <v>0</v>
      </c>
      <c r="M117" s="381"/>
      <c r="N117" s="381"/>
      <c r="O117" s="384"/>
      <c r="P117" s="239" t="s">
        <v>772</v>
      </c>
      <c r="Q117" s="187">
        <v>0.5</v>
      </c>
      <c r="R117" s="187">
        <v>0.3</v>
      </c>
      <c r="S117" s="227">
        <f>R117/Q117*1</f>
        <v>0.6</v>
      </c>
      <c r="T117" s="189" t="s">
        <v>558</v>
      </c>
      <c r="U117" s="187">
        <v>0.5</v>
      </c>
      <c r="V117" s="187">
        <v>0.3</v>
      </c>
      <c r="W117" s="186">
        <v>0.4</v>
      </c>
      <c r="X117" s="197"/>
      <c r="Y117" s="194">
        <v>1</v>
      </c>
      <c r="Z117" s="192">
        <v>1</v>
      </c>
      <c r="AA117" s="182">
        <v>70</v>
      </c>
      <c r="AB117" s="110" t="s">
        <v>909</v>
      </c>
      <c r="AC117" s="141" t="s">
        <v>1486</v>
      </c>
      <c r="AD117" s="141" t="s">
        <v>1570</v>
      </c>
      <c r="AE117" s="144" t="s">
        <v>1571</v>
      </c>
      <c r="AF117" s="141" t="s">
        <v>1572</v>
      </c>
      <c r="AG117" s="141" t="s">
        <v>1573</v>
      </c>
      <c r="AH117" s="145">
        <v>42</v>
      </c>
      <c r="AI117" s="194">
        <v>1</v>
      </c>
      <c r="AJ117" s="184">
        <v>1</v>
      </c>
      <c r="AK117" s="185">
        <v>63</v>
      </c>
      <c r="AL117" s="83"/>
      <c r="AM117" s="109" t="s">
        <v>1057</v>
      </c>
      <c r="AN117" s="250">
        <v>1</v>
      </c>
      <c r="AO117" s="253" t="s">
        <v>1196</v>
      </c>
      <c r="AP117" s="255">
        <v>70</v>
      </c>
      <c r="AQ117" s="253" t="s">
        <v>1226</v>
      </c>
      <c r="AR117" s="257" t="s">
        <v>1330</v>
      </c>
      <c r="AS117" s="250">
        <v>1</v>
      </c>
      <c r="AT117" s="127" t="s">
        <v>1412</v>
      </c>
      <c r="AU117" s="179">
        <v>65</v>
      </c>
      <c r="AV117" s="204"/>
      <c r="AW117" s="127" t="s">
        <v>1446</v>
      </c>
      <c r="AX117" s="204"/>
      <c r="AY117" s="222" t="s">
        <v>1747</v>
      </c>
      <c r="AZ117" s="204">
        <v>46</v>
      </c>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row>
    <row r="118" spans="1:112" s="6" customFormat="1" ht="51.75" customHeight="1" x14ac:dyDescent="0.2">
      <c r="A118" s="377"/>
      <c r="B118" s="377" t="s">
        <v>161</v>
      </c>
      <c r="C118" s="374" t="s">
        <v>160</v>
      </c>
      <c r="D118" s="325" t="s">
        <v>159</v>
      </c>
      <c r="E118" s="334">
        <v>1</v>
      </c>
      <c r="F118" s="324">
        <v>1</v>
      </c>
      <c r="G118" s="324" t="s">
        <v>158</v>
      </c>
      <c r="H118" s="191" t="s">
        <v>157</v>
      </c>
      <c r="I118" s="324" t="s">
        <v>156</v>
      </c>
      <c r="J118" s="389">
        <v>1</v>
      </c>
      <c r="K118" s="389">
        <v>0</v>
      </c>
      <c r="L118" s="409">
        <f>K118/J118*100</f>
        <v>0</v>
      </c>
      <c r="M118" s="381"/>
      <c r="N118" s="381"/>
      <c r="O118" s="384"/>
      <c r="P118" s="423" t="s">
        <v>768</v>
      </c>
      <c r="Q118" s="354">
        <v>0.5</v>
      </c>
      <c r="R118" s="354">
        <v>0.3</v>
      </c>
      <c r="S118" s="396">
        <f>R118/Q118*1</f>
        <v>0.6</v>
      </c>
      <c r="T118" s="356" t="s">
        <v>529</v>
      </c>
      <c r="U118" s="354">
        <v>0.5</v>
      </c>
      <c r="V118" s="354">
        <v>0.3</v>
      </c>
      <c r="W118" s="352">
        <v>0.64</v>
      </c>
      <c r="X118" s="197"/>
      <c r="Y118" s="350">
        <v>1</v>
      </c>
      <c r="Z118" s="359">
        <v>1</v>
      </c>
      <c r="AA118" s="343">
        <v>77</v>
      </c>
      <c r="AB118" s="110" t="s">
        <v>910</v>
      </c>
      <c r="AC118" s="141" t="s">
        <v>1486</v>
      </c>
      <c r="AD118" s="141" t="s">
        <v>1598</v>
      </c>
      <c r="AE118" s="144" t="s">
        <v>1599</v>
      </c>
      <c r="AF118" s="141" t="s">
        <v>1600</v>
      </c>
      <c r="AG118" s="141" t="s">
        <v>1518</v>
      </c>
      <c r="AH118" s="145">
        <v>12</v>
      </c>
      <c r="AI118" s="350">
        <v>1</v>
      </c>
      <c r="AJ118" s="348">
        <v>1</v>
      </c>
      <c r="AK118" s="349">
        <v>65</v>
      </c>
      <c r="AL118" s="83"/>
      <c r="AM118" s="109" t="s">
        <v>1058</v>
      </c>
      <c r="AN118" s="334">
        <v>1</v>
      </c>
      <c r="AO118" s="440" t="s">
        <v>1197</v>
      </c>
      <c r="AP118" s="443">
        <v>66</v>
      </c>
      <c r="AQ118" s="257" t="s">
        <v>1227</v>
      </c>
      <c r="AR118" s="102" t="s">
        <v>1331</v>
      </c>
      <c r="AS118" s="334">
        <v>1</v>
      </c>
      <c r="AT118" s="336" t="s">
        <v>1413</v>
      </c>
      <c r="AU118" s="328">
        <v>55</v>
      </c>
      <c r="AV118" s="320"/>
      <c r="AW118" s="319" t="s">
        <v>1447</v>
      </c>
      <c r="AX118" s="320"/>
      <c r="AY118" s="325" t="s">
        <v>1748</v>
      </c>
      <c r="AZ118" s="320">
        <v>48</v>
      </c>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row>
    <row r="119" spans="1:112" s="6" customFormat="1" ht="33" customHeight="1" x14ac:dyDescent="0.25">
      <c r="A119" s="377"/>
      <c r="B119" s="377"/>
      <c r="C119" s="374"/>
      <c r="D119" s="324"/>
      <c r="E119" s="334"/>
      <c r="F119" s="324"/>
      <c r="G119" s="324"/>
      <c r="H119" s="191" t="s">
        <v>155</v>
      </c>
      <c r="I119" s="324"/>
      <c r="J119" s="389"/>
      <c r="K119" s="389"/>
      <c r="L119" s="404"/>
      <c r="M119" s="381">
        <v>359761807</v>
      </c>
      <c r="N119" s="381">
        <v>359761807</v>
      </c>
      <c r="O119" s="384">
        <f>N119/M119</f>
        <v>1</v>
      </c>
      <c r="P119" s="423"/>
      <c r="Q119" s="354"/>
      <c r="R119" s="354"/>
      <c r="S119" s="396"/>
      <c r="T119" s="356"/>
      <c r="U119" s="354"/>
      <c r="V119" s="354"/>
      <c r="W119" s="353"/>
      <c r="X119" s="197"/>
      <c r="Y119" s="350"/>
      <c r="Z119" s="359"/>
      <c r="AA119" s="343"/>
      <c r="AB119" s="110" t="s">
        <v>911</v>
      </c>
      <c r="AC119" s="141" t="s">
        <v>1486</v>
      </c>
      <c r="AD119" s="141" t="s">
        <v>1598</v>
      </c>
      <c r="AE119" s="144" t="s">
        <v>1601</v>
      </c>
      <c r="AF119" s="141" t="s">
        <v>1602</v>
      </c>
      <c r="AG119" s="141" t="s">
        <v>1603</v>
      </c>
      <c r="AH119" s="145">
        <v>4</v>
      </c>
      <c r="AI119" s="350"/>
      <c r="AJ119" s="348"/>
      <c r="AK119" s="349"/>
      <c r="AL119" s="83"/>
      <c r="AM119" s="109" t="s">
        <v>1059</v>
      </c>
      <c r="AN119" s="334"/>
      <c r="AO119" s="440"/>
      <c r="AP119" s="443"/>
      <c r="AQ119" s="257"/>
      <c r="AR119" s="257" t="s">
        <v>1332</v>
      </c>
      <c r="AS119" s="334"/>
      <c r="AT119" s="336"/>
      <c r="AU119" s="328"/>
      <c r="AV119" s="320"/>
      <c r="AW119" s="319"/>
      <c r="AX119" s="320"/>
      <c r="AY119" s="320"/>
      <c r="AZ119" s="320"/>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row>
    <row r="120" spans="1:112" s="6" customFormat="1" ht="40.5" customHeight="1" x14ac:dyDescent="0.25">
      <c r="A120" s="377"/>
      <c r="B120" s="377"/>
      <c r="C120" s="374"/>
      <c r="D120" s="324"/>
      <c r="E120" s="334"/>
      <c r="F120" s="324"/>
      <c r="G120" s="324"/>
      <c r="H120" s="191" t="s">
        <v>154</v>
      </c>
      <c r="I120" s="324"/>
      <c r="J120" s="389"/>
      <c r="K120" s="389"/>
      <c r="L120" s="404"/>
      <c r="M120" s="381"/>
      <c r="N120" s="381"/>
      <c r="O120" s="384"/>
      <c r="P120" s="423"/>
      <c r="Q120" s="354"/>
      <c r="R120" s="354"/>
      <c r="S120" s="396"/>
      <c r="T120" s="356"/>
      <c r="U120" s="354"/>
      <c r="V120" s="354"/>
      <c r="W120" s="353"/>
      <c r="X120" s="197"/>
      <c r="Y120" s="350"/>
      <c r="Z120" s="359"/>
      <c r="AA120" s="343"/>
      <c r="AB120" s="110" t="s">
        <v>912</v>
      </c>
      <c r="AC120" s="140"/>
      <c r="AD120" s="140"/>
      <c r="AE120" s="140"/>
      <c r="AF120" s="140"/>
      <c r="AG120" s="140"/>
      <c r="AH120" s="140"/>
      <c r="AI120" s="350"/>
      <c r="AJ120" s="348"/>
      <c r="AK120" s="349"/>
      <c r="AL120" s="83"/>
      <c r="AM120" s="109" t="s">
        <v>1059</v>
      </c>
      <c r="AN120" s="334"/>
      <c r="AO120" s="440"/>
      <c r="AP120" s="443"/>
      <c r="AQ120" s="257"/>
      <c r="AR120" s="257" t="s">
        <v>1333</v>
      </c>
      <c r="AS120" s="334"/>
      <c r="AT120" s="336"/>
      <c r="AU120" s="328"/>
      <c r="AV120" s="320"/>
      <c r="AW120" s="319"/>
      <c r="AX120" s="320"/>
      <c r="AY120" s="320"/>
      <c r="AZ120" s="320"/>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row>
    <row r="121" spans="1:112" s="5" customFormat="1" ht="69.75" customHeight="1" x14ac:dyDescent="0.25">
      <c r="A121" s="377"/>
      <c r="B121" s="377" t="s">
        <v>152</v>
      </c>
      <c r="C121" s="207" t="s">
        <v>151</v>
      </c>
      <c r="D121" s="222" t="s">
        <v>150</v>
      </c>
      <c r="E121" s="293">
        <v>350</v>
      </c>
      <c r="F121" s="191">
        <v>500</v>
      </c>
      <c r="G121" s="191" t="s">
        <v>149</v>
      </c>
      <c r="H121" s="224" t="s">
        <v>148</v>
      </c>
      <c r="I121" s="191" t="s">
        <v>129</v>
      </c>
      <c r="J121" s="213">
        <v>50</v>
      </c>
      <c r="K121" s="213">
        <v>0</v>
      </c>
      <c r="L121" s="236">
        <f>K121/J121*100</f>
        <v>0</v>
      </c>
      <c r="M121" s="381"/>
      <c r="N121" s="381"/>
      <c r="O121" s="384"/>
      <c r="P121" s="239" t="s">
        <v>773</v>
      </c>
      <c r="Q121" s="188">
        <v>0.1</v>
      </c>
      <c r="R121" s="188">
        <v>0</v>
      </c>
      <c r="S121" s="229">
        <f>R121/Q121*1</f>
        <v>0</v>
      </c>
      <c r="T121" s="209" t="s">
        <v>527</v>
      </c>
      <c r="U121" s="188">
        <v>0.1</v>
      </c>
      <c r="V121" s="188">
        <v>0</v>
      </c>
      <c r="W121" s="186">
        <v>0.7</v>
      </c>
      <c r="X121" s="197" t="s">
        <v>685</v>
      </c>
      <c r="Y121" s="194">
        <v>500</v>
      </c>
      <c r="Z121" s="192">
        <v>200</v>
      </c>
      <c r="AA121" s="182">
        <v>60</v>
      </c>
      <c r="AB121" s="110" t="s">
        <v>913</v>
      </c>
      <c r="AC121" s="141" t="s">
        <v>1486</v>
      </c>
      <c r="AD121" s="141" t="s">
        <v>1604</v>
      </c>
      <c r="AE121" s="144" t="s">
        <v>1605</v>
      </c>
      <c r="AF121" s="141" t="s">
        <v>1606</v>
      </c>
      <c r="AG121" s="141" t="s">
        <v>1607</v>
      </c>
      <c r="AH121" s="145">
        <v>12</v>
      </c>
      <c r="AI121" s="194">
        <v>500</v>
      </c>
      <c r="AJ121" s="184">
        <v>250</v>
      </c>
      <c r="AK121" s="185">
        <v>65</v>
      </c>
      <c r="AL121" s="83"/>
      <c r="AM121" s="109" t="s">
        <v>1060</v>
      </c>
      <c r="AN121" s="250">
        <v>250</v>
      </c>
      <c r="AO121" s="253" t="s">
        <v>1198</v>
      </c>
      <c r="AP121" s="255">
        <v>60</v>
      </c>
      <c r="AQ121" s="257"/>
      <c r="AR121" s="257" t="s">
        <v>1334</v>
      </c>
      <c r="AS121" s="250">
        <v>350</v>
      </c>
      <c r="AT121" s="127" t="s">
        <v>1198</v>
      </c>
      <c r="AU121" s="179">
        <v>43</v>
      </c>
      <c r="AV121" s="204" t="s">
        <v>1468</v>
      </c>
      <c r="AW121" s="131" t="s">
        <v>1469</v>
      </c>
      <c r="AX121" s="204">
        <v>100</v>
      </c>
      <c r="AY121" s="191" t="s">
        <v>1749</v>
      </c>
      <c r="AZ121" s="204">
        <v>49</v>
      </c>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row>
    <row r="122" spans="1:112" s="5" customFormat="1" ht="88.5" customHeight="1" x14ac:dyDescent="0.25">
      <c r="A122" s="377"/>
      <c r="B122" s="377"/>
      <c r="C122" s="374" t="s">
        <v>147</v>
      </c>
      <c r="D122" s="325" t="s">
        <v>146</v>
      </c>
      <c r="E122" s="334">
        <v>4</v>
      </c>
      <c r="F122" s="324">
        <v>5</v>
      </c>
      <c r="G122" s="324" t="s">
        <v>144</v>
      </c>
      <c r="H122" s="224" t="s">
        <v>143</v>
      </c>
      <c r="I122" s="191" t="s">
        <v>129</v>
      </c>
      <c r="J122" s="389">
        <v>5</v>
      </c>
      <c r="K122" s="389">
        <v>2</v>
      </c>
      <c r="L122" s="403">
        <f>K122/J122*100</f>
        <v>40</v>
      </c>
      <c r="M122" s="381"/>
      <c r="N122" s="381"/>
      <c r="O122" s="384"/>
      <c r="P122" s="423" t="s">
        <v>774</v>
      </c>
      <c r="Q122" s="354">
        <v>18</v>
      </c>
      <c r="R122" s="354">
        <v>8</v>
      </c>
      <c r="S122" s="397">
        <f>R122/Q122</f>
        <v>0.44444444444444442</v>
      </c>
      <c r="T122" s="376" t="s">
        <v>542</v>
      </c>
      <c r="U122" s="354">
        <v>18</v>
      </c>
      <c r="V122" s="354">
        <v>8</v>
      </c>
      <c r="W122" s="352">
        <v>0.7</v>
      </c>
      <c r="X122" s="197" t="s">
        <v>686</v>
      </c>
      <c r="Y122" s="350">
        <v>5</v>
      </c>
      <c r="Z122" s="359">
        <v>2</v>
      </c>
      <c r="AA122" s="343">
        <v>80</v>
      </c>
      <c r="AB122" s="110" t="s">
        <v>914</v>
      </c>
      <c r="AC122" s="141" t="s">
        <v>1486</v>
      </c>
      <c r="AD122" s="141" t="s">
        <v>1608</v>
      </c>
      <c r="AE122" s="145">
        <v>4302075</v>
      </c>
      <c r="AF122" s="141" t="s">
        <v>1609</v>
      </c>
      <c r="AG122" s="141" t="s">
        <v>1610</v>
      </c>
      <c r="AH122" s="145">
        <v>25</v>
      </c>
      <c r="AI122" s="350">
        <v>5</v>
      </c>
      <c r="AJ122" s="348" t="s">
        <v>1143</v>
      </c>
      <c r="AK122" s="349">
        <v>80</v>
      </c>
      <c r="AL122" s="83"/>
      <c r="AM122" s="109" t="s">
        <v>1061</v>
      </c>
      <c r="AN122" s="334">
        <v>3</v>
      </c>
      <c r="AO122" s="440" t="s">
        <v>1199</v>
      </c>
      <c r="AP122" s="443">
        <v>66</v>
      </c>
      <c r="AQ122" s="257"/>
      <c r="AR122" s="257" t="s">
        <v>1335</v>
      </c>
      <c r="AS122" s="334">
        <v>4</v>
      </c>
      <c r="AT122" s="325" t="s">
        <v>1751</v>
      </c>
      <c r="AU122" s="328">
        <v>66</v>
      </c>
      <c r="AV122" s="319" t="s">
        <v>1448</v>
      </c>
      <c r="AW122" s="319" t="s">
        <v>1448</v>
      </c>
      <c r="AX122" s="320">
        <v>100</v>
      </c>
      <c r="AY122" s="325" t="s">
        <v>1750</v>
      </c>
      <c r="AZ122" s="320">
        <v>60</v>
      </c>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row>
    <row r="123" spans="1:112" s="5" customFormat="1" ht="213.75" x14ac:dyDescent="0.25">
      <c r="A123" s="377"/>
      <c r="B123" s="377"/>
      <c r="C123" s="374"/>
      <c r="D123" s="324"/>
      <c r="E123" s="334"/>
      <c r="F123" s="324"/>
      <c r="G123" s="324"/>
      <c r="H123" s="191" t="s">
        <v>142</v>
      </c>
      <c r="I123" s="191" t="s">
        <v>129</v>
      </c>
      <c r="J123" s="389"/>
      <c r="K123" s="389"/>
      <c r="L123" s="404"/>
      <c r="M123" s="381"/>
      <c r="N123" s="381"/>
      <c r="O123" s="384"/>
      <c r="P123" s="423"/>
      <c r="Q123" s="354"/>
      <c r="R123" s="354"/>
      <c r="S123" s="397"/>
      <c r="T123" s="376"/>
      <c r="U123" s="354"/>
      <c r="V123" s="354"/>
      <c r="W123" s="353"/>
      <c r="X123" s="197" t="s">
        <v>687</v>
      </c>
      <c r="Y123" s="350"/>
      <c r="Z123" s="359"/>
      <c r="AA123" s="343"/>
      <c r="AB123" s="110" t="s">
        <v>915</v>
      </c>
      <c r="AC123" s="140"/>
      <c r="AD123" s="140"/>
      <c r="AE123" s="140"/>
      <c r="AF123" s="140"/>
      <c r="AG123" s="140"/>
      <c r="AH123" s="140"/>
      <c r="AI123" s="350"/>
      <c r="AJ123" s="348"/>
      <c r="AK123" s="349"/>
      <c r="AL123" s="83"/>
      <c r="AM123" s="109" t="s">
        <v>1061</v>
      </c>
      <c r="AN123" s="334"/>
      <c r="AO123" s="440"/>
      <c r="AP123" s="443"/>
      <c r="AQ123" s="257"/>
      <c r="AR123" s="257" t="s">
        <v>1336</v>
      </c>
      <c r="AS123" s="334"/>
      <c r="AT123" s="336"/>
      <c r="AU123" s="328"/>
      <c r="AV123" s="319"/>
      <c r="AW123" s="319"/>
      <c r="AX123" s="320"/>
      <c r="AY123" s="324"/>
      <c r="AZ123" s="320"/>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row>
    <row r="124" spans="1:112" s="5" customFormat="1" ht="55.5" customHeight="1" x14ac:dyDescent="0.25">
      <c r="A124" s="377"/>
      <c r="B124" s="377"/>
      <c r="C124" s="374" t="s">
        <v>141</v>
      </c>
      <c r="D124" s="325" t="s">
        <v>543</v>
      </c>
      <c r="E124" s="334">
        <v>165</v>
      </c>
      <c r="F124" s="324">
        <v>200</v>
      </c>
      <c r="G124" s="324" t="s">
        <v>140</v>
      </c>
      <c r="H124" s="224" t="s">
        <v>139</v>
      </c>
      <c r="I124" s="191" t="s">
        <v>129</v>
      </c>
      <c r="J124" s="389">
        <v>17</v>
      </c>
      <c r="K124" s="389">
        <v>10</v>
      </c>
      <c r="L124" s="403">
        <f>K124/J124*100</f>
        <v>58.82352941176471</v>
      </c>
      <c r="M124" s="381"/>
      <c r="N124" s="381"/>
      <c r="O124" s="384"/>
      <c r="P124" s="423" t="s">
        <v>775</v>
      </c>
      <c r="Q124" s="354">
        <v>11</v>
      </c>
      <c r="R124" s="354">
        <v>4</v>
      </c>
      <c r="S124" s="398">
        <f t="shared" ref="S124" si="8">R124/Q124*1</f>
        <v>0.36363636363636365</v>
      </c>
      <c r="T124" s="376" t="s">
        <v>544</v>
      </c>
      <c r="U124" s="354">
        <v>11</v>
      </c>
      <c r="V124" s="354">
        <v>4</v>
      </c>
      <c r="W124" s="352">
        <v>0.8</v>
      </c>
      <c r="X124" s="197" t="s">
        <v>688</v>
      </c>
      <c r="Y124" s="350">
        <v>200</v>
      </c>
      <c r="Z124" s="359">
        <v>100</v>
      </c>
      <c r="AA124" s="343">
        <v>80</v>
      </c>
      <c r="AB124" s="110" t="s">
        <v>916</v>
      </c>
      <c r="AC124" s="140"/>
      <c r="AD124" s="140"/>
      <c r="AE124" s="140"/>
      <c r="AF124" s="140"/>
      <c r="AG124" s="140"/>
      <c r="AH124" s="140"/>
      <c r="AI124" s="350">
        <v>200</v>
      </c>
      <c r="AJ124" s="348">
        <v>115</v>
      </c>
      <c r="AK124" s="349">
        <v>80</v>
      </c>
      <c r="AL124" s="83"/>
      <c r="AM124" s="109" t="s">
        <v>1062</v>
      </c>
      <c r="AN124" s="334">
        <v>140</v>
      </c>
      <c r="AO124" s="440" t="s">
        <v>1200</v>
      </c>
      <c r="AP124" s="443">
        <v>85</v>
      </c>
      <c r="AQ124" s="257"/>
      <c r="AR124" s="257" t="s">
        <v>1337</v>
      </c>
      <c r="AS124" s="334">
        <v>165</v>
      </c>
      <c r="AT124" s="336" t="s">
        <v>1200</v>
      </c>
      <c r="AU124" s="328">
        <v>71</v>
      </c>
      <c r="AV124" s="326" t="s">
        <v>1753</v>
      </c>
      <c r="AW124" s="326" t="s">
        <v>1753</v>
      </c>
      <c r="AX124" s="320">
        <v>100</v>
      </c>
      <c r="AY124" s="325" t="s">
        <v>1752</v>
      </c>
      <c r="AZ124" s="320">
        <v>62</v>
      </c>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row>
    <row r="125" spans="1:112" s="5" customFormat="1" ht="128.25" customHeight="1" x14ac:dyDescent="0.25">
      <c r="A125" s="377"/>
      <c r="B125" s="377"/>
      <c r="C125" s="374"/>
      <c r="D125" s="324"/>
      <c r="E125" s="334"/>
      <c r="F125" s="324"/>
      <c r="G125" s="324"/>
      <c r="H125" s="224" t="s">
        <v>138</v>
      </c>
      <c r="I125" s="191" t="s">
        <v>129</v>
      </c>
      <c r="J125" s="389"/>
      <c r="K125" s="389"/>
      <c r="L125" s="404"/>
      <c r="M125" s="381"/>
      <c r="N125" s="381"/>
      <c r="O125" s="384"/>
      <c r="P125" s="423"/>
      <c r="Q125" s="354"/>
      <c r="R125" s="354"/>
      <c r="S125" s="398"/>
      <c r="T125" s="376"/>
      <c r="U125" s="354"/>
      <c r="V125" s="354"/>
      <c r="W125" s="353"/>
      <c r="X125" s="197"/>
      <c r="Y125" s="350"/>
      <c r="Z125" s="359"/>
      <c r="AA125" s="343"/>
      <c r="AB125" s="110" t="s">
        <v>917</v>
      </c>
      <c r="AC125" s="141" t="s">
        <v>1486</v>
      </c>
      <c r="AD125" s="141" t="s">
        <v>1608</v>
      </c>
      <c r="AE125" s="145">
        <v>4302075</v>
      </c>
      <c r="AF125" s="141" t="s">
        <v>1609</v>
      </c>
      <c r="AG125" s="141" t="s">
        <v>1611</v>
      </c>
      <c r="AH125" s="145">
        <v>1</v>
      </c>
      <c r="AI125" s="350"/>
      <c r="AJ125" s="348"/>
      <c r="AK125" s="349"/>
      <c r="AL125" s="83"/>
      <c r="AM125" s="109" t="s">
        <v>1063</v>
      </c>
      <c r="AN125" s="334"/>
      <c r="AO125" s="440"/>
      <c r="AP125" s="443"/>
      <c r="AQ125" s="257"/>
      <c r="AR125" s="257" t="s">
        <v>1338</v>
      </c>
      <c r="AS125" s="334"/>
      <c r="AT125" s="336"/>
      <c r="AU125" s="328"/>
      <c r="AV125" s="319"/>
      <c r="AW125" s="319"/>
      <c r="AX125" s="320"/>
      <c r="AY125" s="320"/>
      <c r="AZ125" s="320"/>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row>
    <row r="126" spans="1:112" s="5" customFormat="1" ht="135.75" customHeight="1" x14ac:dyDescent="0.25">
      <c r="A126" s="377"/>
      <c r="B126" s="377"/>
      <c r="C126" s="207" t="s">
        <v>137</v>
      </c>
      <c r="D126" s="222" t="s">
        <v>136</v>
      </c>
      <c r="E126" s="293">
        <v>17</v>
      </c>
      <c r="F126" s="191">
        <v>17</v>
      </c>
      <c r="G126" s="191" t="s">
        <v>135</v>
      </c>
      <c r="H126" s="224" t="s">
        <v>134</v>
      </c>
      <c r="I126" s="191" t="s">
        <v>129</v>
      </c>
      <c r="J126" s="213">
        <v>8</v>
      </c>
      <c r="K126" s="213">
        <v>12</v>
      </c>
      <c r="L126" s="230">
        <v>50</v>
      </c>
      <c r="M126" s="381"/>
      <c r="N126" s="381"/>
      <c r="O126" s="384"/>
      <c r="P126" s="241" t="s">
        <v>776</v>
      </c>
      <c r="Q126" s="191">
        <v>17</v>
      </c>
      <c r="R126" s="187">
        <v>17</v>
      </c>
      <c r="S126" s="190">
        <f>R126/Q126*1</f>
        <v>1</v>
      </c>
      <c r="T126" s="209" t="s">
        <v>597</v>
      </c>
      <c r="U126" s="191">
        <v>17</v>
      </c>
      <c r="V126" s="187">
        <v>17</v>
      </c>
      <c r="W126" s="186">
        <v>0.8</v>
      </c>
      <c r="X126" s="197" t="s">
        <v>689</v>
      </c>
      <c r="Y126" s="194">
        <v>17</v>
      </c>
      <c r="Z126" s="192">
        <v>17</v>
      </c>
      <c r="AA126" s="182">
        <v>70</v>
      </c>
      <c r="AB126" s="110" t="s">
        <v>918</v>
      </c>
      <c r="AC126" s="141" t="s">
        <v>1486</v>
      </c>
      <c r="AD126" s="141" t="s">
        <v>1604</v>
      </c>
      <c r="AE126" s="145">
        <v>4301037</v>
      </c>
      <c r="AF126" s="141" t="s">
        <v>1606</v>
      </c>
      <c r="AG126" s="141" t="s">
        <v>1612</v>
      </c>
      <c r="AH126" s="145">
        <v>12</v>
      </c>
      <c r="AI126" s="194">
        <v>17</v>
      </c>
      <c r="AJ126" s="184">
        <v>17</v>
      </c>
      <c r="AK126" s="185">
        <v>65</v>
      </c>
      <c r="AL126" s="83"/>
      <c r="AM126" s="109" t="s">
        <v>1064</v>
      </c>
      <c r="AN126" s="250">
        <v>17</v>
      </c>
      <c r="AO126" s="253" t="s">
        <v>1201</v>
      </c>
      <c r="AP126" s="255">
        <v>60</v>
      </c>
      <c r="AQ126" s="257" t="s">
        <v>1228</v>
      </c>
      <c r="AR126" s="257" t="s">
        <v>1339</v>
      </c>
      <c r="AS126" s="250">
        <v>17</v>
      </c>
      <c r="AT126" s="127" t="s">
        <v>1201</v>
      </c>
      <c r="AU126" s="179">
        <v>60</v>
      </c>
      <c r="AV126" s="191" t="s">
        <v>1755</v>
      </c>
      <c r="AW126" s="169" t="s">
        <v>1449</v>
      </c>
      <c r="AX126" s="204">
        <v>100</v>
      </c>
      <c r="AY126" s="222" t="s">
        <v>1754</v>
      </c>
      <c r="AZ126" s="204">
        <v>61</v>
      </c>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row>
    <row r="127" spans="1:112" s="5" customFormat="1" ht="99" customHeight="1" x14ac:dyDescent="0.25">
      <c r="A127" s="377"/>
      <c r="B127" s="377"/>
      <c r="C127" s="374" t="s">
        <v>133</v>
      </c>
      <c r="D127" s="325" t="s">
        <v>132</v>
      </c>
      <c r="E127" s="332">
        <v>0.75</v>
      </c>
      <c r="F127" s="357">
        <v>0.92</v>
      </c>
      <c r="G127" s="324" t="s">
        <v>131</v>
      </c>
      <c r="H127" s="224" t="s">
        <v>130</v>
      </c>
      <c r="I127" s="324" t="s">
        <v>129</v>
      </c>
      <c r="J127" s="389">
        <v>5</v>
      </c>
      <c r="K127" s="389">
        <v>5</v>
      </c>
      <c r="L127" s="401">
        <f>K127/J127*100</f>
        <v>100</v>
      </c>
      <c r="M127" s="381"/>
      <c r="N127" s="381"/>
      <c r="O127" s="384"/>
      <c r="P127" s="427" t="s">
        <v>777</v>
      </c>
      <c r="Q127" s="324">
        <v>35</v>
      </c>
      <c r="R127" s="355">
        <v>0.35</v>
      </c>
      <c r="S127" s="358">
        <v>1</v>
      </c>
      <c r="T127" s="356" t="s">
        <v>520</v>
      </c>
      <c r="U127" s="324">
        <v>35</v>
      </c>
      <c r="V127" s="355">
        <v>0.35</v>
      </c>
      <c r="W127" s="352">
        <v>0.75</v>
      </c>
      <c r="X127" s="197" t="s">
        <v>650</v>
      </c>
      <c r="Y127" s="351">
        <v>0.92</v>
      </c>
      <c r="Z127" s="368">
        <v>0.45</v>
      </c>
      <c r="AA127" s="343">
        <v>70</v>
      </c>
      <c r="AB127" s="110" t="s">
        <v>919</v>
      </c>
      <c r="AC127" s="141" t="s">
        <v>1486</v>
      </c>
      <c r="AD127" s="141" t="s">
        <v>1608</v>
      </c>
      <c r="AE127" s="145">
        <v>4302075</v>
      </c>
      <c r="AF127" s="141" t="s">
        <v>1609</v>
      </c>
      <c r="AG127" s="141" t="s">
        <v>1611</v>
      </c>
      <c r="AH127" s="145">
        <v>1</v>
      </c>
      <c r="AI127" s="351">
        <v>0.92</v>
      </c>
      <c r="AJ127" s="433">
        <v>0.55000000000000004</v>
      </c>
      <c r="AK127" s="349">
        <v>71</v>
      </c>
      <c r="AL127" s="83"/>
      <c r="AM127" s="109" t="s">
        <v>1065</v>
      </c>
      <c r="AN127" s="332">
        <v>0.65</v>
      </c>
      <c r="AO127" s="441">
        <v>0.65</v>
      </c>
      <c r="AP127" s="443">
        <v>65</v>
      </c>
      <c r="AQ127" s="257"/>
      <c r="AR127" s="257" t="s">
        <v>1340</v>
      </c>
      <c r="AS127" s="332">
        <v>0.75</v>
      </c>
      <c r="AT127" s="337">
        <v>0.45</v>
      </c>
      <c r="AU127" s="328">
        <v>60</v>
      </c>
      <c r="AV127" s="319" t="s">
        <v>1450</v>
      </c>
      <c r="AW127" s="181" t="s">
        <v>1450</v>
      </c>
      <c r="AX127" s="320">
        <v>100</v>
      </c>
      <c r="AY127" s="325" t="s">
        <v>1756</v>
      </c>
      <c r="AZ127" s="320">
        <v>68</v>
      </c>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row>
    <row r="128" spans="1:112" s="5" customFormat="1" ht="31.5" customHeight="1" x14ac:dyDescent="0.25">
      <c r="A128" s="377"/>
      <c r="B128" s="377"/>
      <c r="C128" s="374"/>
      <c r="D128" s="324"/>
      <c r="E128" s="332"/>
      <c r="F128" s="357"/>
      <c r="G128" s="324"/>
      <c r="H128" s="191" t="s">
        <v>128</v>
      </c>
      <c r="I128" s="324"/>
      <c r="J128" s="389"/>
      <c r="K128" s="389"/>
      <c r="L128" s="404"/>
      <c r="M128" s="381"/>
      <c r="N128" s="381"/>
      <c r="O128" s="384"/>
      <c r="P128" s="427"/>
      <c r="Q128" s="324"/>
      <c r="R128" s="355"/>
      <c r="S128" s="358"/>
      <c r="T128" s="356"/>
      <c r="U128" s="324"/>
      <c r="V128" s="355"/>
      <c r="W128" s="353"/>
      <c r="X128" s="197" t="s">
        <v>690</v>
      </c>
      <c r="Y128" s="351"/>
      <c r="Z128" s="368"/>
      <c r="AA128" s="343"/>
      <c r="AB128" s="110" t="s">
        <v>920</v>
      </c>
      <c r="AC128" s="140"/>
      <c r="AD128" s="140"/>
      <c r="AE128" s="140"/>
      <c r="AF128" s="140"/>
      <c r="AG128" s="140"/>
      <c r="AH128" s="140"/>
      <c r="AI128" s="351"/>
      <c r="AJ128" s="433"/>
      <c r="AK128" s="349"/>
      <c r="AL128" s="83"/>
      <c r="AM128" s="109" t="s">
        <v>1066</v>
      </c>
      <c r="AN128" s="332"/>
      <c r="AO128" s="440"/>
      <c r="AP128" s="443"/>
      <c r="AQ128" s="257"/>
      <c r="AR128" s="257" t="s">
        <v>1341</v>
      </c>
      <c r="AS128" s="332"/>
      <c r="AT128" s="336"/>
      <c r="AU128" s="328"/>
      <c r="AV128" s="319"/>
      <c r="AW128" s="181" t="s">
        <v>1451</v>
      </c>
      <c r="AX128" s="320"/>
      <c r="AY128" s="324"/>
      <c r="AZ128" s="320"/>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row>
    <row r="129" spans="1:112" s="5" customFormat="1" ht="69" customHeight="1" x14ac:dyDescent="0.25">
      <c r="A129" s="377"/>
      <c r="B129" s="377"/>
      <c r="C129" s="207" t="s">
        <v>127</v>
      </c>
      <c r="D129" s="222" t="s">
        <v>126</v>
      </c>
      <c r="E129" s="293">
        <v>21</v>
      </c>
      <c r="F129" s="191">
        <v>27</v>
      </c>
      <c r="G129" s="191" t="s">
        <v>125</v>
      </c>
      <c r="H129" s="224" t="s">
        <v>124</v>
      </c>
      <c r="I129" s="191" t="s">
        <v>119</v>
      </c>
      <c r="J129" s="213">
        <v>15</v>
      </c>
      <c r="K129" s="213">
        <v>0</v>
      </c>
      <c r="L129" s="236">
        <f t="shared" ref="L129:L139" si="9">K129/J129*100</f>
        <v>0</v>
      </c>
      <c r="M129" s="381">
        <v>20000000</v>
      </c>
      <c r="N129" s="381">
        <v>20000000</v>
      </c>
      <c r="O129" s="384">
        <f>N129/M129</f>
        <v>1</v>
      </c>
      <c r="P129" s="241" t="s">
        <v>778</v>
      </c>
      <c r="Q129" s="191">
        <v>9</v>
      </c>
      <c r="R129" s="187">
        <v>6</v>
      </c>
      <c r="S129" s="227">
        <f>R129/Q129*1</f>
        <v>0.66666666666666663</v>
      </c>
      <c r="T129" s="189" t="s">
        <v>521</v>
      </c>
      <c r="U129" s="191">
        <v>9</v>
      </c>
      <c r="V129" s="187">
        <v>6</v>
      </c>
      <c r="W129" s="186">
        <v>0.7</v>
      </c>
      <c r="X129" s="197" t="s">
        <v>691</v>
      </c>
      <c r="Y129" s="194">
        <v>27</v>
      </c>
      <c r="Z129" s="192">
        <v>12</v>
      </c>
      <c r="AA129" s="182">
        <v>65</v>
      </c>
      <c r="AB129" s="110" t="s">
        <v>921</v>
      </c>
      <c r="AC129" s="141" t="s">
        <v>1486</v>
      </c>
      <c r="AD129" s="141" t="s">
        <v>1604</v>
      </c>
      <c r="AE129" s="144" t="s">
        <v>1495</v>
      </c>
      <c r="AF129" s="146" t="s">
        <v>1613</v>
      </c>
      <c r="AG129" s="146" t="s">
        <v>1614</v>
      </c>
      <c r="AH129" s="144">
        <v>12</v>
      </c>
      <c r="AI129" s="194">
        <v>27</v>
      </c>
      <c r="AJ129" s="184">
        <v>15</v>
      </c>
      <c r="AK129" s="185">
        <v>80</v>
      </c>
      <c r="AL129" s="83" t="s">
        <v>1138</v>
      </c>
      <c r="AM129" s="109" t="s">
        <v>1067</v>
      </c>
      <c r="AN129" s="250">
        <v>18</v>
      </c>
      <c r="AO129" s="253" t="s">
        <v>1202</v>
      </c>
      <c r="AP129" s="255">
        <v>72</v>
      </c>
      <c r="AQ129" s="257"/>
      <c r="AR129" s="257" t="s">
        <v>1342</v>
      </c>
      <c r="AS129" s="250">
        <v>21</v>
      </c>
      <c r="AT129" s="222" t="s">
        <v>1757</v>
      </c>
      <c r="AU129" s="179">
        <v>76</v>
      </c>
      <c r="AV129" s="222" t="s">
        <v>1471</v>
      </c>
      <c r="AW129" s="169" t="s">
        <v>1472</v>
      </c>
      <c r="AX129" s="204">
        <v>40</v>
      </c>
      <c r="AY129" s="222" t="s">
        <v>1758</v>
      </c>
      <c r="AZ129" s="204">
        <v>54</v>
      </c>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row>
    <row r="130" spans="1:112" s="5" customFormat="1" ht="79.5" customHeight="1" x14ac:dyDescent="0.25">
      <c r="A130" s="377"/>
      <c r="B130" s="377"/>
      <c r="C130" s="207" t="s">
        <v>123</v>
      </c>
      <c r="D130" s="222" t="s">
        <v>122</v>
      </c>
      <c r="E130" s="294">
        <v>0.7</v>
      </c>
      <c r="F130" s="201">
        <v>0.9</v>
      </c>
      <c r="G130" s="201" t="s">
        <v>121</v>
      </c>
      <c r="H130" s="191" t="s">
        <v>120</v>
      </c>
      <c r="I130" s="191" t="s">
        <v>119</v>
      </c>
      <c r="J130" s="213">
        <v>10</v>
      </c>
      <c r="K130" s="213">
        <v>0</v>
      </c>
      <c r="L130" s="236">
        <f t="shared" si="9"/>
        <v>0</v>
      </c>
      <c r="M130" s="381"/>
      <c r="N130" s="381"/>
      <c r="O130" s="384"/>
      <c r="P130" s="241" t="s">
        <v>513</v>
      </c>
      <c r="Q130" s="191">
        <v>30</v>
      </c>
      <c r="R130" s="187">
        <v>30</v>
      </c>
      <c r="S130" s="190">
        <f>R130/Q130*1</f>
        <v>1</v>
      </c>
      <c r="T130" s="209" t="s">
        <v>598</v>
      </c>
      <c r="U130" s="191">
        <v>30</v>
      </c>
      <c r="V130" s="187">
        <v>30</v>
      </c>
      <c r="W130" s="186">
        <v>0.75</v>
      </c>
      <c r="X130" s="197" t="s">
        <v>692</v>
      </c>
      <c r="Y130" s="193">
        <v>0.9</v>
      </c>
      <c r="Z130" s="200">
        <v>0.4</v>
      </c>
      <c r="AA130" s="182">
        <v>60</v>
      </c>
      <c r="AB130" s="110" t="s">
        <v>922</v>
      </c>
      <c r="AC130" s="140"/>
      <c r="AD130" s="140"/>
      <c r="AE130" s="140"/>
      <c r="AF130" s="140"/>
      <c r="AG130" s="140"/>
      <c r="AH130" s="140"/>
      <c r="AI130" s="193">
        <v>0.9</v>
      </c>
      <c r="AJ130" s="245">
        <v>0.5</v>
      </c>
      <c r="AK130" s="185">
        <v>55</v>
      </c>
      <c r="AL130" s="83"/>
      <c r="AM130" s="109" t="s">
        <v>1068</v>
      </c>
      <c r="AN130" s="249">
        <v>0.6</v>
      </c>
      <c r="AO130" s="254">
        <v>0.4</v>
      </c>
      <c r="AP130" s="255">
        <v>40</v>
      </c>
      <c r="AQ130" s="257"/>
      <c r="AR130" s="257" t="s">
        <v>1343</v>
      </c>
      <c r="AS130" s="249">
        <v>0.7</v>
      </c>
      <c r="AT130" s="126">
        <v>0.45</v>
      </c>
      <c r="AU130" s="179">
        <v>64</v>
      </c>
      <c r="AV130" s="181" t="s">
        <v>1452</v>
      </c>
      <c r="AW130" s="181" t="s">
        <v>1452</v>
      </c>
      <c r="AX130" s="204">
        <v>100</v>
      </c>
      <c r="AY130" s="222" t="s">
        <v>1759</v>
      </c>
      <c r="AZ130" s="204">
        <v>50</v>
      </c>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row>
    <row r="131" spans="1:112" s="7" customFormat="1" ht="102" customHeight="1" x14ac:dyDescent="0.25">
      <c r="A131" s="377"/>
      <c r="B131" s="377" t="s">
        <v>118</v>
      </c>
      <c r="C131" s="374" t="s">
        <v>117</v>
      </c>
      <c r="D131" s="222" t="s">
        <v>116</v>
      </c>
      <c r="E131" s="293">
        <v>24</v>
      </c>
      <c r="F131" s="191">
        <v>30</v>
      </c>
      <c r="G131" s="191" t="s">
        <v>115</v>
      </c>
      <c r="H131" s="224" t="s">
        <v>114</v>
      </c>
      <c r="I131" s="191" t="s">
        <v>113</v>
      </c>
      <c r="J131" s="213">
        <v>2</v>
      </c>
      <c r="K131" s="213">
        <v>5</v>
      </c>
      <c r="L131" s="236">
        <v>100</v>
      </c>
      <c r="M131" s="381"/>
      <c r="N131" s="381"/>
      <c r="O131" s="384"/>
      <c r="P131" s="121" t="s">
        <v>779</v>
      </c>
      <c r="Q131" s="191">
        <v>2</v>
      </c>
      <c r="R131" s="187">
        <v>1</v>
      </c>
      <c r="S131" s="26">
        <f>R131/Q131*1</f>
        <v>0.5</v>
      </c>
      <c r="T131" s="209" t="s">
        <v>547</v>
      </c>
      <c r="U131" s="191">
        <v>2</v>
      </c>
      <c r="V131" s="187">
        <v>1</v>
      </c>
      <c r="W131" s="186">
        <v>0.35</v>
      </c>
      <c r="X131" s="197"/>
      <c r="Y131" s="194">
        <v>30</v>
      </c>
      <c r="Z131" s="192">
        <v>15</v>
      </c>
      <c r="AA131" s="182">
        <v>60</v>
      </c>
      <c r="AB131" s="110" t="s">
        <v>923</v>
      </c>
      <c r="AC131" s="141" t="s">
        <v>1486</v>
      </c>
      <c r="AD131" s="141" t="s">
        <v>1615</v>
      </c>
      <c r="AE131" s="144">
        <v>3301051</v>
      </c>
      <c r="AF131" s="141" t="s">
        <v>1616</v>
      </c>
      <c r="AG131" s="141" t="s">
        <v>1617</v>
      </c>
      <c r="AH131" s="145">
        <v>1000</v>
      </c>
      <c r="AI131" s="194">
        <v>30</v>
      </c>
      <c r="AJ131" s="184">
        <v>18</v>
      </c>
      <c r="AK131" s="185">
        <v>62</v>
      </c>
      <c r="AL131" s="83" t="s">
        <v>1133</v>
      </c>
      <c r="AM131" s="109" t="s">
        <v>1069</v>
      </c>
      <c r="AN131" s="250">
        <v>21</v>
      </c>
      <c r="AO131" s="253" t="s">
        <v>1186</v>
      </c>
      <c r="AP131" s="255">
        <v>41</v>
      </c>
      <c r="AQ131" s="257"/>
      <c r="AR131" s="257" t="s">
        <v>1344</v>
      </c>
      <c r="AS131" s="250">
        <v>24</v>
      </c>
      <c r="AT131" s="127">
        <v>10</v>
      </c>
      <c r="AU131" s="179">
        <v>41</v>
      </c>
      <c r="AV131" s="204"/>
      <c r="AW131" s="181" t="s">
        <v>1453</v>
      </c>
      <c r="AX131" s="204"/>
      <c r="AY131" s="170" t="s">
        <v>1760</v>
      </c>
      <c r="AZ131" s="204">
        <v>49</v>
      </c>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row>
    <row r="132" spans="1:112" s="7" customFormat="1" ht="84.75" customHeight="1" x14ac:dyDescent="0.25">
      <c r="A132" s="377"/>
      <c r="B132" s="377"/>
      <c r="C132" s="374"/>
      <c r="D132" s="191" t="s">
        <v>112</v>
      </c>
      <c r="E132" s="94">
        <v>1</v>
      </c>
      <c r="F132" s="224">
        <v>1</v>
      </c>
      <c r="G132" s="224" t="s">
        <v>111</v>
      </c>
      <c r="H132" s="224" t="s">
        <v>110</v>
      </c>
      <c r="I132" s="324" t="s">
        <v>101</v>
      </c>
      <c r="J132" s="65">
        <v>0.5</v>
      </c>
      <c r="K132" s="213">
        <v>0</v>
      </c>
      <c r="L132" s="236">
        <f t="shared" si="9"/>
        <v>0</v>
      </c>
      <c r="M132" s="381"/>
      <c r="N132" s="381"/>
      <c r="O132" s="384"/>
      <c r="P132" s="241" t="s">
        <v>780</v>
      </c>
      <c r="Q132" s="191">
        <v>1</v>
      </c>
      <c r="R132" s="187">
        <v>1</v>
      </c>
      <c r="S132" s="190">
        <f>R132/Q132*1</f>
        <v>1</v>
      </c>
      <c r="T132" s="189" t="s">
        <v>505</v>
      </c>
      <c r="U132" s="191">
        <v>1</v>
      </c>
      <c r="V132" s="187">
        <v>1</v>
      </c>
      <c r="W132" s="186">
        <v>0.7</v>
      </c>
      <c r="X132" s="197" t="s">
        <v>693</v>
      </c>
      <c r="Y132" s="224">
        <v>1</v>
      </c>
      <c r="Z132" s="78">
        <v>1</v>
      </c>
      <c r="AA132" s="81">
        <v>75</v>
      </c>
      <c r="AB132" s="115"/>
      <c r="AC132" s="140"/>
      <c r="AD132" s="140"/>
      <c r="AE132" s="140"/>
      <c r="AF132" s="140"/>
      <c r="AG132" s="140"/>
      <c r="AH132" s="140"/>
      <c r="AI132" s="224">
        <v>1</v>
      </c>
      <c r="AJ132" s="88">
        <v>1</v>
      </c>
      <c r="AK132" s="81">
        <v>70</v>
      </c>
      <c r="AL132" s="83" t="s">
        <v>1134</v>
      </c>
      <c r="AM132" s="109" t="s">
        <v>1070</v>
      </c>
      <c r="AN132" s="94">
        <v>1</v>
      </c>
      <c r="AO132" s="254">
        <v>0</v>
      </c>
      <c r="AP132" s="81">
        <v>0</v>
      </c>
      <c r="AQ132" s="257"/>
      <c r="AR132" s="257"/>
      <c r="AS132" s="94">
        <v>1</v>
      </c>
      <c r="AT132" s="126">
        <v>0</v>
      </c>
      <c r="AU132" s="81">
        <v>0</v>
      </c>
      <c r="AV132" s="204"/>
      <c r="AW132" s="181"/>
      <c r="AX132" s="204"/>
      <c r="AY132" s="226" t="s">
        <v>1720</v>
      </c>
      <c r="AZ132" s="204">
        <v>40</v>
      </c>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row>
    <row r="133" spans="1:112" s="7" customFormat="1" ht="60.75" customHeight="1" x14ac:dyDescent="0.25">
      <c r="A133" s="377"/>
      <c r="B133" s="377"/>
      <c r="C133" s="207" t="s">
        <v>109</v>
      </c>
      <c r="D133" s="170" t="s">
        <v>108</v>
      </c>
      <c r="E133" s="293">
        <v>16</v>
      </c>
      <c r="F133" s="191">
        <v>20</v>
      </c>
      <c r="G133" s="191" t="s">
        <v>107</v>
      </c>
      <c r="H133" s="224" t="s">
        <v>106</v>
      </c>
      <c r="I133" s="324"/>
      <c r="J133" s="213">
        <v>1</v>
      </c>
      <c r="K133" s="213">
        <v>5</v>
      </c>
      <c r="L133" s="236">
        <v>100</v>
      </c>
      <c r="M133" s="381"/>
      <c r="N133" s="381"/>
      <c r="O133" s="384"/>
      <c r="P133" s="241" t="s">
        <v>781</v>
      </c>
      <c r="Q133" s="191">
        <v>8</v>
      </c>
      <c r="R133" s="187">
        <v>10</v>
      </c>
      <c r="S133" s="190">
        <v>1</v>
      </c>
      <c r="T133" s="189" t="s">
        <v>599</v>
      </c>
      <c r="U133" s="191">
        <v>8</v>
      </c>
      <c r="V133" s="187">
        <v>10</v>
      </c>
      <c r="W133" s="55">
        <v>0.7</v>
      </c>
      <c r="X133" s="189" t="s">
        <v>694</v>
      </c>
      <c r="Y133" s="194">
        <v>20</v>
      </c>
      <c r="Z133" s="192">
        <v>10</v>
      </c>
      <c r="AA133" s="182">
        <v>64</v>
      </c>
      <c r="AB133" s="110" t="s">
        <v>924</v>
      </c>
      <c r="AC133" s="140"/>
      <c r="AD133" s="140"/>
      <c r="AE133" s="140"/>
      <c r="AF133" s="140"/>
      <c r="AG133" s="140"/>
      <c r="AH133" s="140"/>
      <c r="AI133" s="194">
        <v>20</v>
      </c>
      <c r="AJ133" s="184">
        <v>12</v>
      </c>
      <c r="AK133" s="185">
        <v>82</v>
      </c>
      <c r="AL133" s="83"/>
      <c r="AM133" s="109" t="s">
        <v>1071</v>
      </c>
      <c r="AN133" s="250">
        <v>14</v>
      </c>
      <c r="AO133" s="253" t="s">
        <v>1203</v>
      </c>
      <c r="AP133" s="255">
        <v>71</v>
      </c>
      <c r="AQ133" s="257"/>
      <c r="AR133" s="257" t="s">
        <v>1345</v>
      </c>
      <c r="AS133" s="250">
        <v>16</v>
      </c>
      <c r="AT133" s="127" t="s">
        <v>1203</v>
      </c>
      <c r="AU133" s="179">
        <v>62</v>
      </c>
      <c r="AV133" s="170" t="s">
        <v>1762</v>
      </c>
      <c r="AW133" s="170" t="s">
        <v>1763</v>
      </c>
      <c r="AX133" s="204">
        <v>100</v>
      </c>
      <c r="AY133" s="170" t="s">
        <v>1761</v>
      </c>
      <c r="AZ133" s="204">
        <v>70</v>
      </c>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row>
    <row r="134" spans="1:112" s="7" customFormat="1" ht="61.5" customHeight="1" x14ac:dyDescent="0.2">
      <c r="A134" s="377"/>
      <c r="B134" s="377"/>
      <c r="C134" s="374" t="s">
        <v>105</v>
      </c>
      <c r="D134" s="170" t="s">
        <v>104</v>
      </c>
      <c r="E134" s="96">
        <v>40</v>
      </c>
      <c r="F134" s="204">
        <v>50</v>
      </c>
      <c r="G134" s="191" t="s">
        <v>103</v>
      </c>
      <c r="H134" s="224" t="s">
        <v>102</v>
      </c>
      <c r="I134" s="324" t="s">
        <v>101</v>
      </c>
      <c r="J134" s="237">
        <v>4</v>
      </c>
      <c r="K134" s="213">
        <v>2</v>
      </c>
      <c r="L134" s="236">
        <f t="shared" si="9"/>
        <v>50</v>
      </c>
      <c r="M134" s="381">
        <v>81246143</v>
      </c>
      <c r="N134" s="381">
        <v>81195773</v>
      </c>
      <c r="O134" s="384">
        <f>N134/M134</f>
        <v>0.99938003210810877</v>
      </c>
      <c r="P134" s="241" t="s">
        <v>782</v>
      </c>
      <c r="Q134" s="204">
        <v>20</v>
      </c>
      <c r="R134" s="16">
        <v>15</v>
      </c>
      <c r="S134" s="25">
        <f t="shared" ref="S134:S138" si="10">R134/Q134*1</f>
        <v>0.75</v>
      </c>
      <c r="T134" s="189" t="s">
        <v>506</v>
      </c>
      <c r="U134" s="204">
        <v>20</v>
      </c>
      <c r="V134" s="16">
        <v>15</v>
      </c>
      <c r="W134" s="186">
        <v>0.8</v>
      </c>
      <c r="X134" s="189" t="s">
        <v>651</v>
      </c>
      <c r="Y134" s="244">
        <v>50</v>
      </c>
      <c r="Z134" s="242">
        <v>25</v>
      </c>
      <c r="AA134" s="195">
        <v>60</v>
      </c>
      <c r="AB134" s="110" t="s">
        <v>925</v>
      </c>
      <c r="AC134" s="140"/>
      <c r="AD134" s="140"/>
      <c r="AE134" s="140"/>
      <c r="AF134" s="140"/>
      <c r="AG134" s="140"/>
      <c r="AH134" s="140"/>
      <c r="AI134" s="244">
        <v>50</v>
      </c>
      <c r="AJ134" s="90">
        <v>30</v>
      </c>
      <c r="AK134" s="247">
        <v>65</v>
      </c>
      <c r="AL134" s="83"/>
      <c r="AM134" s="109" t="s">
        <v>1072</v>
      </c>
      <c r="AN134" s="96">
        <v>35</v>
      </c>
      <c r="AO134" s="253" t="s">
        <v>1204</v>
      </c>
      <c r="AP134" s="256">
        <v>51</v>
      </c>
      <c r="AQ134" s="257"/>
      <c r="AR134" s="257" t="s">
        <v>1346</v>
      </c>
      <c r="AS134" s="96">
        <v>40</v>
      </c>
      <c r="AT134" s="127" t="s">
        <v>1204</v>
      </c>
      <c r="AU134" s="180">
        <v>45</v>
      </c>
      <c r="AV134" s="171" t="s">
        <v>1765</v>
      </c>
      <c r="AW134" s="172" t="s">
        <v>1766</v>
      </c>
      <c r="AX134" s="204">
        <v>100</v>
      </c>
      <c r="AY134" s="170" t="s">
        <v>1764</v>
      </c>
      <c r="AZ134" s="204">
        <v>54</v>
      </c>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row>
    <row r="135" spans="1:112" s="7" customFormat="1" ht="71.25" customHeight="1" x14ac:dyDescent="0.25">
      <c r="A135" s="377"/>
      <c r="B135" s="377"/>
      <c r="C135" s="374"/>
      <c r="D135" s="170" t="s">
        <v>100</v>
      </c>
      <c r="E135" s="294">
        <v>0.7</v>
      </c>
      <c r="F135" s="201">
        <v>1</v>
      </c>
      <c r="G135" s="201" t="s">
        <v>99</v>
      </c>
      <c r="H135" s="224" t="s">
        <v>600</v>
      </c>
      <c r="I135" s="324"/>
      <c r="J135" s="213">
        <v>10</v>
      </c>
      <c r="K135" s="213">
        <v>0</v>
      </c>
      <c r="L135" s="236">
        <f t="shared" si="9"/>
        <v>0</v>
      </c>
      <c r="M135" s="381"/>
      <c r="N135" s="381"/>
      <c r="O135" s="384"/>
      <c r="P135" s="241" t="s">
        <v>783</v>
      </c>
      <c r="Q135" s="201">
        <v>0.3</v>
      </c>
      <c r="R135" s="196" t="s">
        <v>38</v>
      </c>
      <c r="S135" s="229">
        <v>0</v>
      </c>
      <c r="T135" s="189" t="s">
        <v>507</v>
      </c>
      <c r="U135" s="201">
        <v>0.3</v>
      </c>
      <c r="V135" s="196" t="s">
        <v>38</v>
      </c>
      <c r="W135" s="186">
        <v>0.5</v>
      </c>
      <c r="X135" s="197" t="s">
        <v>695</v>
      </c>
      <c r="Y135" s="193">
        <v>1</v>
      </c>
      <c r="Z135" s="200">
        <v>0.4</v>
      </c>
      <c r="AA135" s="182">
        <v>60</v>
      </c>
      <c r="AB135" s="110" t="s">
        <v>926</v>
      </c>
      <c r="AC135" s="141" t="s">
        <v>1486</v>
      </c>
      <c r="AD135" s="141" t="s">
        <v>1615</v>
      </c>
      <c r="AE135" s="157">
        <v>3301052</v>
      </c>
      <c r="AF135" s="158" t="s">
        <v>1618</v>
      </c>
      <c r="AG135" s="141" t="s">
        <v>1619</v>
      </c>
      <c r="AH135" s="159">
        <v>135</v>
      </c>
      <c r="AI135" s="193">
        <v>1</v>
      </c>
      <c r="AJ135" s="245">
        <v>0.5</v>
      </c>
      <c r="AK135" s="185">
        <v>65</v>
      </c>
      <c r="AL135" s="83"/>
      <c r="AM135" s="109" t="s">
        <v>1073</v>
      </c>
      <c r="AN135" s="249">
        <v>0.5</v>
      </c>
      <c r="AO135" s="254">
        <v>4.4999999999999997E-3</v>
      </c>
      <c r="AP135" s="255">
        <v>45</v>
      </c>
      <c r="AQ135" s="257" t="s">
        <v>1223</v>
      </c>
      <c r="AR135" s="257" t="s">
        <v>1347</v>
      </c>
      <c r="AS135" s="249">
        <v>0.7</v>
      </c>
      <c r="AT135" s="126">
        <v>0.35</v>
      </c>
      <c r="AU135" s="179">
        <v>50</v>
      </c>
      <c r="AV135" s="204"/>
      <c r="AW135" s="181" t="s">
        <v>1454</v>
      </c>
      <c r="AX135" s="204"/>
      <c r="AY135" s="170" t="s">
        <v>1767</v>
      </c>
      <c r="AZ135" s="204">
        <v>45</v>
      </c>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row>
    <row r="136" spans="1:112" s="7" customFormat="1" ht="72" customHeight="1" x14ac:dyDescent="0.2">
      <c r="A136" s="377" t="s">
        <v>9</v>
      </c>
      <c r="B136" s="377" t="s">
        <v>81</v>
      </c>
      <c r="C136" s="374" t="s">
        <v>98</v>
      </c>
      <c r="D136" s="226" t="s">
        <v>97</v>
      </c>
      <c r="E136" s="293">
        <v>8</v>
      </c>
      <c r="F136" s="191">
        <v>10</v>
      </c>
      <c r="G136" s="191" t="s">
        <v>96</v>
      </c>
      <c r="H136" s="191" t="s">
        <v>95</v>
      </c>
      <c r="I136" s="324" t="s">
        <v>94</v>
      </c>
      <c r="J136" s="216">
        <v>0.1</v>
      </c>
      <c r="K136" s="139">
        <v>5.0000000000000001E-3</v>
      </c>
      <c r="L136" s="236">
        <f t="shared" si="9"/>
        <v>5</v>
      </c>
      <c r="M136" s="381"/>
      <c r="N136" s="381"/>
      <c r="O136" s="384"/>
      <c r="P136" s="121" t="s">
        <v>784</v>
      </c>
      <c r="Q136" s="191">
        <v>4</v>
      </c>
      <c r="R136" s="203">
        <v>3</v>
      </c>
      <c r="S136" s="25">
        <f t="shared" si="10"/>
        <v>0.75</v>
      </c>
      <c r="T136" s="189" t="s">
        <v>603</v>
      </c>
      <c r="U136" s="191">
        <v>4</v>
      </c>
      <c r="V136" s="203">
        <v>3</v>
      </c>
      <c r="W136" s="186">
        <v>0.7</v>
      </c>
      <c r="X136" s="197" t="s">
        <v>696</v>
      </c>
      <c r="Y136" s="194">
        <v>10</v>
      </c>
      <c r="Z136" s="192">
        <v>5</v>
      </c>
      <c r="AA136" s="182">
        <v>70</v>
      </c>
      <c r="AB136" s="110" t="s">
        <v>927</v>
      </c>
      <c r="AC136" s="141" t="s">
        <v>1486</v>
      </c>
      <c r="AD136" s="141" t="s">
        <v>1494</v>
      </c>
      <c r="AE136" s="144" t="s">
        <v>1543</v>
      </c>
      <c r="AF136" s="141" t="s">
        <v>1544</v>
      </c>
      <c r="AG136" s="151" t="s">
        <v>1545</v>
      </c>
      <c r="AH136" s="152">
        <v>12</v>
      </c>
      <c r="AI136" s="194">
        <v>10</v>
      </c>
      <c r="AJ136" s="184">
        <v>6</v>
      </c>
      <c r="AK136" s="185">
        <v>45</v>
      </c>
      <c r="AL136" s="83"/>
      <c r="AM136" s="109" t="s">
        <v>1074</v>
      </c>
      <c r="AN136" s="250">
        <v>7</v>
      </c>
      <c r="AO136" s="253" t="s">
        <v>1205</v>
      </c>
      <c r="AP136" s="255">
        <v>43</v>
      </c>
      <c r="AQ136" s="257"/>
      <c r="AR136" s="102" t="s">
        <v>1348</v>
      </c>
      <c r="AS136" s="250">
        <v>8</v>
      </c>
      <c r="AT136" s="127" t="s">
        <v>1205</v>
      </c>
      <c r="AU136" s="179">
        <v>40</v>
      </c>
      <c r="AV136" s="204"/>
      <c r="AW136" s="181" t="s">
        <v>1447</v>
      </c>
      <c r="AX136" s="204"/>
      <c r="AY136" s="226" t="s">
        <v>1768</v>
      </c>
      <c r="AZ136" s="204">
        <v>44</v>
      </c>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row>
    <row r="137" spans="1:112" s="7" customFormat="1" ht="78" customHeight="1" x14ac:dyDescent="0.2">
      <c r="A137" s="377"/>
      <c r="B137" s="377"/>
      <c r="C137" s="374"/>
      <c r="D137" s="226" t="s">
        <v>93</v>
      </c>
      <c r="E137" s="293">
        <v>16</v>
      </c>
      <c r="F137" s="191">
        <v>20</v>
      </c>
      <c r="G137" s="191" t="s">
        <v>92</v>
      </c>
      <c r="H137" s="191" t="s">
        <v>91</v>
      </c>
      <c r="I137" s="324"/>
      <c r="J137" s="213">
        <v>1</v>
      </c>
      <c r="K137" s="215">
        <v>0</v>
      </c>
      <c r="L137" s="235">
        <f t="shared" si="9"/>
        <v>0</v>
      </c>
      <c r="M137" s="381"/>
      <c r="N137" s="381"/>
      <c r="O137" s="384"/>
      <c r="P137" s="121" t="s">
        <v>785</v>
      </c>
      <c r="Q137" s="191">
        <v>8</v>
      </c>
      <c r="R137" s="203">
        <v>8</v>
      </c>
      <c r="S137" s="190">
        <f t="shared" si="10"/>
        <v>1</v>
      </c>
      <c r="T137" s="189" t="s">
        <v>559</v>
      </c>
      <c r="U137" s="191">
        <v>8</v>
      </c>
      <c r="V137" s="203">
        <v>8</v>
      </c>
      <c r="W137" s="186">
        <v>0.55000000000000004</v>
      </c>
      <c r="X137" s="197" t="s">
        <v>697</v>
      </c>
      <c r="Y137" s="194">
        <v>20</v>
      </c>
      <c r="Z137" s="192">
        <v>10</v>
      </c>
      <c r="AA137" s="182">
        <v>70</v>
      </c>
      <c r="AB137" s="110" t="s">
        <v>928</v>
      </c>
      <c r="AC137" s="141" t="s">
        <v>1486</v>
      </c>
      <c r="AD137" s="141" t="s">
        <v>1615</v>
      </c>
      <c r="AE137" s="160" t="s">
        <v>1620</v>
      </c>
      <c r="AF137" s="141" t="s">
        <v>1621</v>
      </c>
      <c r="AG137" s="141" t="s">
        <v>1622</v>
      </c>
      <c r="AH137" s="145">
        <f>50*9*4</f>
        <v>1800</v>
      </c>
      <c r="AI137" s="194">
        <v>20</v>
      </c>
      <c r="AJ137" s="184">
        <v>12</v>
      </c>
      <c r="AK137" s="185">
        <v>62</v>
      </c>
      <c r="AL137" s="83"/>
      <c r="AM137" s="109" t="s">
        <v>1075</v>
      </c>
      <c r="AN137" s="250">
        <v>14</v>
      </c>
      <c r="AO137" s="253" t="s">
        <v>1206</v>
      </c>
      <c r="AP137" s="255">
        <v>42</v>
      </c>
      <c r="AQ137" s="257"/>
      <c r="AR137" s="102" t="s">
        <v>1349</v>
      </c>
      <c r="AS137" s="250">
        <v>16</v>
      </c>
      <c r="AT137" s="127" t="s">
        <v>1206</v>
      </c>
      <c r="AU137" s="179">
        <v>40</v>
      </c>
      <c r="AV137" s="204"/>
      <c r="AW137" s="181" t="s">
        <v>1455</v>
      </c>
      <c r="AX137" s="204"/>
      <c r="AY137" s="226" t="s">
        <v>1769</v>
      </c>
      <c r="AZ137" s="204">
        <v>62</v>
      </c>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row>
    <row r="138" spans="1:112" s="7" customFormat="1" ht="107.25" customHeight="1" x14ac:dyDescent="0.25">
      <c r="A138" s="377"/>
      <c r="B138" s="377"/>
      <c r="C138" s="207" t="s">
        <v>90</v>
      </c>
      <c r="D138" s="173" t="s">
        <v>89</v>
      </c>
      <c r="E138" s="293">
        <v>16</v>
      </c>
      <c r="F138" s="207">
        <v>20</v>
      </c>
      <c r="G138" s="207" t="s">
        <v>88</v>
      </c>
      <c r="H138" s="78" t="s">
        <v>87</v>
      </c>
      <c r="I138" s="324"/>
      <c r="J138" s="213">
        <v>4</v>
      </c>
      <c r="K138" s="215">
        <v>4</v>
      </c>
      <c r="L138" s="233">
        <f t="shared" si="9"/>
        <v>100</v>
      </c>
      <c r="M138" s="381"/>
      <c r="N138" s="381"/>
      <c r="O138" s="384"/>
      <c r="P138" s="241" t="s">
        <v>786</v>
      </c>
      <c r="Q138" s="191">
        <v>8</v>
      </c>
      <c r="R138" s="203">
        <v>6</v>
      </c>
      <c r="S138" s="25">
        <f t="shared" si="10"/>
        <v>0.75</v>
      </c>
      <c r="T138" s="189" t="s">
        <v>508</v>
      </c>
      <c r="U138" s="191">
        <v>8</v>
      </c>
      <c r="V138" s="203">
        <v>6</v>
      </c>
      <c r="W138" s="186">
        <v>0.75</v>
      </c>
      <c r="X138" s="197" t="s">
        <v>698</v>
      </c>
      <c r="Y138" s="194">
        <v>20</v>
      </c>
      <c r="Z138" s="192">
        <v>10</v>
      </c>
      <c r="AA138" s="182">
        <v>60</v>
      </c>
      <c r="AB138" s="110" t="s">
        <v>929</v>
      </c>
      <c r="AC138" s="146" t="s">
        <v>1486</v>
      </c>
      <c r="AD138" s="141" t="s">
        <v>1615</v>
      </c>
      <c r="AE138" s="160">
        <v>3301068</v>
      </c>
      <c r="AF138" s="141" t="s">
        <v>1623</v>
      </c>
      <c r="AG138" s="141" t="s">
        <v>1624</v>
      </c>
      <c r="AH138" s="142">
        <v>10</v>
      </c>
      <c r="AI138" s="194">
        <v>20</v>
      </c>
      <c r="AJ138" s="184">
        <v>12</v>
      </c>
      <c r="AK138" s="185">
        <v>71</v>
      </c>
      <c r="AL138" s="83"/>
      <c r="AM138" s="109" t="s">
        <v>1076</v>
      </c>
      <c r="AN138" s="250">
        <v>14</v>
      </c>
      <c r="AO138" s="253" t="s">
        <v>1207</v>
      </c>
      <c r="AP138" s="255">
        <v>71</v>
      </c>
      <c r="AQ138" s="257"/>
      <c r="AR138" s="257" t="s">
        <v>1350</v>
      </c>
      <c r="AS138" s="250">
        <v>16</v>
      </c>
      <c r="AT138" s="127" t="s">
        <v>1414</v>
      </c>
      <c r="AU138" s="179">
        <v>40</v>
      </c>
      <c r="AV138" s="204"/>
      <c r="AW138" s="181"/>
      <c r="AX138" s="204"/>
      <c r="AY138" s="226" t="s">
        <v>1770</v>
      </c>
      <c r="AZ138" s="204">
        <v>62</v>
      </c>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row>
    <row r="139" spans="1:112" s="5" customFormat="1" ht="38.25" customHeight="1" x14ac:dyDescent="0.25">
      <c r="A139" s="377"/>
      <c r="B139" s="377"/>
      <c r="C139" s="374" t="s">
        <v>86</v>
      </c>
      <c r="D139" s="322" t="s">
        <v>85</v>
      </c>
      <c r="E139" s="332">
        <v>1</v>
      </c>
      <c r="F139" s="357">
        <v>1</v>
      </c>
      <c r="G139" s="357" t="s">
        <v>84</v>
      </c>
      <c r="H139" s="191" t="s">
        <v>83</v>
      </c>
      <c r="I139" s="357" t="s">
        <v>48</v>
      </c>
      <c r="J139" s="389">
        <v>4</v>
      </c>
      <c r="K139" s="390">
        <v>2</v>
      </c>
      <c r="L139" s="391">
        <f t="shared" si="9"/>
        <v>50</v>
      </c>
      <c r="M139" s="381"/>
      <c r="N139" s="381"/>
      <c r="O139" s="384"/>
      <c r="P139" s="427" t="s">
        <v>787</v>
      </c>
      <c r="Q139" s="357">
        <v>0.7</v>
      </c>
      <c r="R139" s="354" t="s">
        <v>38</v>
      </c>
      <c r="S139" s="398" t="s">
        <v>38</v>
      </c>
      <c r="T139" s="356" t="s">
        <v>509</v>
      </c>
      <c r="U139" s="357">
        <v>0.7</v>
      </c>
      <c r="V139" s="354" t="s">
        <v>38</v>
      </c>
      <c r="W139" s="352">
        <v>0.73</v>
      </c>
      <c r="X139" s="197"/>
      <c r="Y139" s="351">
        <v>1</v>
      </c>
      <c r="Z139" s="369">
        <v>1</v>
      </c>
      <c r="AA139" s="343">
        <v>64</v>
      </c>
      <c r="AB139" s="110" t="s">
        <v>930</v>
      </c>
      <c r="AC139" s="140"/>
      <c r="AD139" s="140"/>
      <c r="AE139" s="140"/>
      <c r="AF139" s="140"/>
      <c r="AG139" s="140"/>
      <c r="AH139" s="140"/>
      <c r="AI139" s="351">
        <v>1</v>
      </c>
      <c r="AJ139" s="433">
        <v>0.7</v>
      </c>
      <c r="AK139" s="349">
        <v>70</v>
      </c>
      <c r="AL139" s="84"/>
      <c r="AM139" s="109" t="s">
        <v>1077</v>
      </c>
      <c r="AN139" s="332">
        <v>0.7</v>
      </c>
      <c r="AO139" s="441">
        <v>0.61</v>
      </c>
      <c r="AP139" s="443">
        <v>61</v>
      </c>
      <c r="AQ139" s="99"/>
      <c r="AR139" s="257" t="s">
        <v>1351</v>
      </c>
      <c r="AS139" s="332">
        <v>1</v>
      </c>
      <c r="AT139" s="337">
        <v>0.61</v>
      </c>
      <c r="AU139" s="328">
        <v>61</v>
      </c>
      <c r="AV139" s="320"/>
      <c r="AW139" s="323" t="s">
        <v>1228</v>
      </c>
      <c r="AX139" s="320"/>
      <c r="AY139" s="322" t="s">
        <v>1771</v>
      </c>
      <c r="AZ139" s="320">
        <v>48</v>
      </c>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row>
    <row r="140" spans="1:112" s="5" customFormat="1" ht="39" customHeight="1" x14ac:dyDescent="0.25">
      <c r="A140" s="377"/>
      <c r="B140" s="377"/>
      <c r="C140" s="374"/>
      <c r="D140" s="324"/>
      <c r="E140" s="332"/>
      <c r="F140" s="357"/>
      <c r="G140" s="357"/>
      <c r="H140" s="191" t="s">
        <v>82</v>
      </c>
      <c r="I140" s="357"/>
      <c r="J140" s="389"/>
      <c r="K140" s="390"/>
      <c r="L140" s="406"/>
      <c r="M140" s="381"/>
      <c r="N140" s="381"/>
      <c r="O140" s="384"/>
      <c r="P140" s="427"/>
      <c r="Q140" s="357"/>
      <c r="R140" s="354"/>
      <c r="S140" s="398"/>
      <c r="T140" s="356"/>
      <c r="U140" s="357"/>
      <c r="V140" s="354"/>
      <c r="W140" s="353"/>
      <c r="X140" s="197"/>
      <c r="Y140" s="351"/>
      <c r="Z140" s="369"/>
      <c r="AA140" s="343"/>
      <c r="AB140" s="122" t="s">
        <v>931</v>
      </c>
      <c r="AC140" s="140"/>
      <c r="AD140" s="140"/>
      <c r="AE140" s="140"/>
      <c r="AF140" s="140"/>
      <c r="AG140" s="140"/>
      <c r="AH140" s="140"/>
      <c r="AI140" s="351"/>
      <c r="AJ140" s="433"/>
      <c r="AK140" s="349"/>
      <c r="AL140" s="83"/>
      <c r="AM140" s="122" t="s">
        <v>1078</v>
      </c>
      <c r="AN140" s="332"/>
      <c r="AO140" s="441"/>
      <c r="AP140" s="443"/>
      <c r="AQ140" s="99"/>
      <c r="AR140" s="103" t="s">
        <v>1352</v>
      </c>
      <c r="AS140" s="332"/>
      <c r="AT140" s="337"/>
      <c r="AU140" s="328"/>
      <c r="AV140" s="320"/>
      <c r="AW140" s="323"/>
      <c r="AX140" s="320"/>
      <c r="AY140" s="320"/>
      <c r="AZ140" s="320"/>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row>
    <row r="141" spans="1:112" s="5" customFormat="1" ht="57.75" customHeight="1" x14ac:dyDescent="0.25">
      <c r="A141" s="377"/>
      <c r="B141" s="377" t="s">
        <v>81</v>
      </c>
      <c r="C141" s="207" t="s">
        <v>80</v>
      </c>
      <c r="D141" s="191" t="s">
        <v>79</v>
      </c>
      <c r="E141" s="293">
        <v>1</v>
      </c>
      <c r="F141" s="191">
        <v>1</v>
      </c>
      <c r="G141" s="191" t="s">
        <v>77</v>
      </c>
      <c r="H141" s="191" t="s">
        <v>76</v>
      </c>
      <c r="I141" s="357"/>
      <c r="J141" s="213">
        <v>0.2</v>
      </c>
      <c r="K141" s="215">
        <v>0</v>
      </c>
      <c r="L141" s="235">
        <f>K141/J141*100</f>
        <v>0</v>
      </c>
      <c r="M141" s="381"/>
      <c r="N141" s="381"/>
      <c r="O141" s="384"/>
      <c r="P141" s="241" t="s">
        <v>513</v>
      </c>
      <c r="Q141" s="191" t="s">
        <v>78</v>
      </c>
      <c r="R141" s="203" t="s">
        <v>38</v>
      </c>
      <c r="S141" s="229">
        <v>0</v>
      </c>
      <c r="T141" s="189" t="s">
        <v>510</v>
      </c>
      <c r="U141" s="191" t="s">
        <v>78</v>
      </c>
      <c r="V141" s="203" t="s">
        <v>38</v>
      </c>
      <c r="W141" s="186">
        <v>0.35</v>
      </c>
      <c r="X141" s="197"/>
      <c r="Y141" s="194">
        <v>1</v>
      </c>
      <c r="Z141" s="192">
        <v>1</v>
      </c>
      <c r="AA141" s="182">
        <v>60</v>
      </c>
      <c r="AB141" s="110" t="s">
        <v>932</v>
      </c>
      <c r="AC141" s="146" t="s">
        <v>1486</v>
      </c>
      <c r="AD141" s="141" t="s">
        <v>1494</v>
      </c>
      <c r="AE141" s="144">
        <v>4104036</v>
      </c>
      <c r="AF141" s="143" t="s">
        <v>1625</v>
      </c>
      <c r="AG141" s="143" t="s">
        <v>1625</v>
      </c>
      <c r="AH141" s="152">
        <v>1</v>
      </c>
      <c r="AI141" s="194">
        <v>1</v>
      </c>
      <c r="AJ141" s="184">
        <v>1</v>
      </c>
      <c r="AK141" s="185">
        <v>70</v>
      </c>
      <c r="AL141" s="83"/>
      <c r="AM141" s="109" t="s">
        <v>1079</v>
      </c>
      <c r="AN141" s="250">
        <v>1</v>
      </c>
      <c r="AO141" s="254">
        <v>0.6</v>
      </c>
      <c r="AP141" s="255">
        <v>60</v>
      </c>
      <c r="AQ141" s="257"/>
      <c r="AR141" s="257" t="s">
        <v>1353</v>
      </c>
      <c r="AS141" s="250">
        <v>1</v>
      </c>
      <c r="AT141" s="126">
        <v>0.1</v>
      </c>
      <c r="AU141" s="179">
        <v>10</v>
      </c>
      <c r="AV141" s="204"/>
      <c r="AW141" s="181"/>
      <c r="AX141" s="204"/>
      <c r="AY141" s="226" t="s">
        <v>1720</v>
      </c>
      <c r="AZ141" s="204">
        <v>20</v>
      </c>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row>
    <row r="142" spans="1:112" s="5" customFormat="1" ht="69.75" customHeight="1" x14ac:dyDescent="0.25">
      <c r="A142" s="377"/>
      <c r="B142" s="377"/>
      <c r="C142" s="207" t="s">
        <v>75</v>
      </c>
      <c r="D142" s="226" t="s">
        <v>74</v>
      </c>
      <c r="E142" s="294">
        <v>0.7</v>
      </c>
      <c r="F142" s="201">
        <v>0.8</v>
      </c>
      <c r="G142" s="201" t="s">
        <v>73</v>
      </c>
      <c r="H142" s="191" t="s">
        <v>72</v>
      </c>
      <c r="I142" s="357"/>
      <c r="J142" s="213">
        <v>10</v>
      </c>
      <c r="K142" s="215">
        <v>4</v>
      </c>
      <c r="L142" s="218">
        <f>K142/J142*100</f>
        <v>40</v>
      </c>
      <c r="M142" s="381"/>
      <c r="N142" s="381"/>
      <c r="O142" s="384"/>
      <c r="P142" s="241" t="s">
        <v>788</v>
      </c>
      <c r="Q142" s="201">
        <v>0.3</v>
      </c>
      <c r="R142" s="17">
        <v>0.2</v>
      </c>
      <c r="S142" s="27">
        <f>R142/Q142*1</f>
        <v>0.66666666666666674</v>
      </c>
      <c r="T142" s="189" t="s">
        <v>511</v>
      </c>
      <c r="U142" s="201">
        <v>0.3</v>
      </c>
      <c r="V142" s="17">
        <v>20</v>
      </c>
      <c r="W142" s="186">
        <v>0.65</v>
      </c>
      <c r="X142" s="197" t="s">
        <v>699</v>
      </c>
      <c r="Y142" s="193">
        <v>0.8</v>
      </c>
      <c r="Z142" s="200">
        <v>0.4</v>
      </c>
      <c r="AA142" s="182">
        <v>79</v>
      </c>
      <c r="AB142" s="110" t="s">
        <v>933</v>
      </c>
      <c r="AC142" s="141" t="s">
        <v>1486</v>
      </c>
      <c r="AD142" s="141" t="s">
        <v>1494</v>
      </c>
      <c r="AE142" s="144" t="s">
        <v>1543</v>
      </c>
      <c r="AF142" s="141" t="s">
        <v>1544</v>
      </c>
      <c r="AG142" s="151" t="s">
        <v>1545</v>
      </c>
      <c r="AH142" s="152">
        <v>12</v>
      </c>
      <c r="AI142" s="193">
        <v>0.8</v>
      </c>
      <c r="AJ142" s="245">
        <v>0.5</v>
      </c>
      <c r="AK142" s="185">
        <v>64</v>
      </c>
      <c r="AL142" s="84"/>
      <c r="AM142" s="109" t="s">
        <v>1080</v>
      </c>
      <c r="AN142" s="249">
        <v>0.6</v>
      </c>
      <c r="AO142" s="254">
        <v>0.65</v>
      </c>
      <c r="AP142" s="255">
        <v>65</v>
      </c>
      <c r="AQ142" s="257"/>
      <c r="AR142" s="257" t="s">
        <v>1354</v>
      </c>
      <c r="AS142" s="249">
        <v>0.7</v>
      </c>
      <c r="AT142" s="126">
        <v>0.45</v>
      </c>
      <c r="AU142" s="179">
        <v>64</v>
      </c>
      <c r="AV142" s="204"/>
      <c r="AW142" s="181"/>
      <c r="AX142" s="204"/>
      <c r="AY142" s="226" t="s">
        <v>1772</v>
      </c>
      <c r="AZ142" s="204">
        <v>60</v>
      </c>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row>
    <row r="143" spans="1:112" s="5" customFormat="1" ht="87" customHeight="1" x14ac:dyDescent="0.25">
      <c r="A143" s="377"/>
      <c r="B143" s="377"/>
      <c r="C143" s="207" t="s">
        <v>71</v>
      </c>
      <c r="D143" s="191" t="s">
        <v>70</v>
      </c>
      <c r="E143" s="294">
        <v>0.7</v>
      </c>
      <c r="F143" s="201">
        <v>0.8</v>
      </c>
      <c r="G143" s="201" t="s">
        <v>69</v>
      </c>
      <c r="H143" s="191" t="s">
        <v>68</v>
      </c>
      <c r="I143" s="357"/>
      <c r="J143" s="213">
        <v>10</v>
      </c>
      <c r="K143" s="215">
        <v>0</v>
      </c>
      <c r="L143" s="235">
        <f>K143/J143*100</f>
        <v>0</v>
      </c>
      <c r="M143" s="381"/>
      <c r="N143" s="381"/>
      <c r="O143" s="384"/>
      <c r="P143" s="241" t="s">
        <v>513</v>
      </c>
      <c r="Q143" s="201">
        <v>0.2</v>
      </c>
      <c r="R143" s="18">
        <v>0.12</v>
      </c>
      <c r="S143" s="227">
        <f>R143/Q143*1</f>
        <v>0.6</v>
      </c>
      <c r="T143" s="189" t="s">
        <v>512</v>
      </c>
      <c r="U143" s="201">
        <v>0.2</v>
      </c>
      <c r="V143" s="18">
        <v>0.12</v>
      </c>
      <c r="W143" s="186">
        <v>0.7</v>
      </c>
      <c r="X143" s="197" t="s">
        <v>700</v>
      </c>
      <c r="Y143" s="193">
        <v>0.8</v>
      </c>
      <c r="Z143" s="200">
        <v>0.4</v>
      </c>
      <c r="AA143" s="182">
        <v>67</v>
      </c>
      <c r="AB143" s="110" t="s">
        <v>934</v>
      </c>
      <c r="AC143" s="141" t="s">
        <v>1486</v>
      </c>
      <c r="AD143" s="141" t="s">
        <v>1494</v>
      </c>
      <c r="AE143" s="144" t="s">
        <v>1543</v>
      </c>
      <c r="AF143" s="141" t="s">
        <v>1544</v>
      </c>
      <c r="AG143" s="151" t="s">
        <v>1545</v>
      </c>
      <c r="AH143" s="152">
        <v>12</v>
      </c>
      <c r="AI143" s="193">
        <v>0.8</v>
      </c>
      <c r="AJ143" s="245">
        <v>0.5</v>
      </c>
      <c r="AK143" s="185">
        <v>61</v>
      </c>
      <c r="AL143" s="83"/>
      <c r="AM143" s="109" t="s">
        <v>1081</v>
      </c>
      <c r="AN143" s="249">
        <v>0.6</v>
      </c>
      <c r="AO143" s="254">
        <v>0.4</v>
      </c>
      <c r="AP143" s="255">
        <v>40</v>
      </c>
      <c r="AQ143" s="257"/>
      <c r="AR143" s="257" t="s">
        <v>1355</v>
      </c>
      <c r="AS143" s="249">
        <v>0.7</v>
      </c>
      <c r="AT143" s="126" t="s">
        <v>1415</v>
      </c>
      <c r="AU143" s="179">
        <v>0</v>
      </c>
      <c r="AV143" s="191"/>
      <c r="AW143" s="181"/>
      <c r="AX143" s="204"/>
      <c r="AY143" s="226" t="s">
        <v>1720</v>
      </c>
      <c r="AZ143" s="204">
        <v>43</v>
      </c>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row>
    <row r="144" spans="1:112" s="5" customFormat="1" ht="104.25" customHeight="1" x14ac:dyDescent="0.25">
      <c r="A144" s="377"/>
      <c r="B144" s="377"/>
      <c r="C144" s="374" t="s">
        <v>67</v>
      </c>
      <c r="D144" s="322" t="s">
        <v>66</v>
      </c>
      <c r="E144" s="334">
        <v>8</v>
      </c>
      <c r="F144" s="324">
        <v>10</v>
      </c>
      <c r="G144" s="324" t="s">
        <v>65</v>
      </c>
      <c r="H144" s="191" t="s">
        <v>64</v>
      </c>
      <c r="I144" s="324" t="s">
        <v>63</v>
      </c>
      <c r="J144" s="389">
        <v>4</v>
      </c>
      <c r="K144" s="390">
        <v>2</v>
      </c>
      <c r="L144" s="391">
        <f>K144/J144*100</f>
        <v>50</v>
      </c>
      <c r="M144" s="381"/>
      <c r="N144" s="381"/>
      <c r="O144" s="384"/>
      <c r="P144" s="427" t="s">
        <v>789</v>
      </c>
      <c r="Q144" s="324">
        <v>4</v>
      </c>
      <c r="R144" s="354">
        <v>2</v>
      </c>
      <c r="S144" s="397">
        <f>R144/Q144</f>
        <v>0.5</v>
      </c>
      <c r="T144" s="356" t="s">
        <v>583</v>
      </c>
      <c r="U144" s="324">
        <v>4</v>
      </c>
      <c r="V144" s="354">
        <v>2</v>
      </c>
      <c r="W144" s="352">
        <v>0.25</v>
      </c>
      <c r="X144" s="197"/>
      <c r="Y144" s="350">
        <v>10</v>
      </c>
      <c r="Z144" s="359">
        <v>5</v>
      </c>
      <c r="AA144" s="343">
        <v>55</v>
      </c>
      <c r="AB144" s="110" t="s">
        <v>935</v>
      </c>
      <c r="AC144" s="140"/>
      <c r="AD144" s="140"/>
      <c r="AE144" s="140"/>
      <c r="AF144" s="140"/>
      <c r="AG144" s="140"/>
      <c r="AH144" s="140"/>
      <c r="AI144" s="350">
        <v>10</v>
      </c>
      <c r="AJ144" s="348">
        <v>6</v>
      </c>
      <c r="AK144" s="349">
        <v>55</v>
      </c>
      <c r="AL144" s="83"/>
      <c r="AM144" s="109" t="s">
        <v>1082</v>
      </c>
      <c r="AN144" s="334">
        <v>7</v>
      </c>
      <c r="AO144" s="440" t="s">
        <v>1195</v>
      </c>
      <c r="AP144" s="443">
        <v>57</v>
      </c>
      <c r="AQ144" s="257"/>
      <c r="AR144" s="257" t="s">
        <v>1356</v>
      </c>
      <c r="AS144" s="334">
        <v>8</v>
      </c>
      <c r="AT144" s="336" t="s">
        <v>1195</v>
      </c>
      <c r="AU144" s="328">
        <v>50</v>
      </c>
      <c r="AV144" s="320"/>
      <c r="AW144" s="319"/>
      <c r="AX144" s="320"/>
      <c r="AY144" s="322" t="s">
        <v>1773</v>
      </c>
      <c r="AZ144" s="320">
        <v>43</v>
      </c>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row>
    <row r="145" spans="1:112" s="5" customFormat="1" ht="142.5" x14ac:dyDescent="0.25">
      <c r="A145" s="377"/>
      <c r="B145" s="377"/>
      <c r="C145" s="374"/>
      <c r="D145" s="324"/>
      <c r="E145" s="334"/>
      <c r="F145" s="324"/>
      <c r="G145" s="324"/>
      <c r="H145" s="224" t="s">
        <v>62</v>
      </c>
      <c r="I145" s="324"/>
      <c r="J145" s="389"/>
      <c r="K145" s="390"/>
      <c r="L145" s="406"/>
      <c r="M145" s="381"/>
      <c r="N145" s="381"/>
      <c r="O145" s="384"/>
      <c r="P145" s="427"/>
      <c r="Q145" s="324"/>
      <c r="R145" s="354"/>
      <c r="S145" s="397"/>
      <c r="T145" s="356"/>
      <c r="U145" s="324"/>
      <c r="V145" s="354"/>
      <c r="W145" s="353"/>
      <c r="X145" s="197"/>
      <c r="Y145" s="350"/>
      <c r="Z145" s="359"/>
      <c r="AA145" s="343"/>
      <c r="AB145" s="110" t="s">
        <v>936</v>
      </c>
      <c r="AC145" s="141" t="s">
        <v>1486</v>
      </c>
      <c r="AD145" s="141" t="s">
        <v>1494</v>
      </c>
      <c r="AE145" s="142" t="s">
        <v>1495</v>
      </c>
      <c r="AF145" s="143" t="s">
        <v>1626</v>
      </c>
      <c r="AG145" s="143" t="s">
        <v>1627</v>
      </c>
      <c r="AH145" s="142">
        <v>1</v>
      </c>
      <c r="AI145" s="350"/>
      <c r="AJ145" s="348"/>
      <c r="AK145" s="349"/>
      <c r="AL145" s="83"/>
      <c r="AM145" s="109" t="s">
        <v>1083</v>
      </c>
      <c r="AN145" s="334"/>
      <c r="AO145" s="440"/>
      <c r="AP145" s="443"/>
      <c r="AQ145" s="99"/>
      <c r="AR145" s="257" t="s">
        <v>1357</v>
      </c>
      <c r="AS145" s="334"/>
      <c r="AT145" s="336"/>
      <c r="AU145" s="328"/>
      <c r="AV145" s="320"/>
      <c r="AW145" s="319"/>
      <c r="AX145" s="320"/>
      <c r="AY145" s="320"/>
      <c r="AZ145" s="320"/>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row>
    <row r="146" spans="1:112" s="5" customFormat="1" ht="90" customHeight="1" x14ac:dyDescent="0.25">
      <c r="A146" s="377"/>
      <c r="B146" s="377"/>
      <c r="C146" s="374" t="s">
        <v>61</v>
      </c>
      <c r="D146" s="226" t="s">
        <v>60</v>
      </c>
      <c r="E146" s="293">
        <v>1</v>
      </c>
      <c r="F146" s="191">
        <v>1</v>
      </c>
      <c r="G146" s="191" t="s">
        <v>59</v>
      </c>
      <c r="H146" s="224" t="s">
        <v>58</v>
      </c>
      <c r="I146" s="324" t="s">
        <v>48</v>
      </c>
      <c r="J146" s="213">
        <v>1</v>
      </c>
      <c r="K146" s="215">
        <v>1</v>
      </c>
      <c r="L146" s="233">
        <f>K146/J146*100</f>
        <v>100</v>
      </c>
      <c r="M146" s="381"/>
      <c r="N146" s="381"/>
      <c r="O146" s="384"/>
      <c r="P146" s="68" t="s">
        <v>790</v>
      </c>
      <c r="Q146" s="191">
        <v>1</v>
      </c>
      <c r="R146" s="203">
        <v>1</v>
      </c>
      <c r="S146" s="190">
        <f>R146/Q146*1</f>
        <v>1</v>
      </c>
      <c r="T146" s="57" t="s">
        <v>513</v>
      </c>
      <c r="U146" s="191">
        <v>1</v>
      </c>
      <c r="V146" s="203">
        <v>1</v>
      </c>
      <c r="W146" s="186">
        <v>0.38</v>
      </c>
      <c r="X146" s="197"/>
      <c r="Y146" s="194">
        <v>1</v>
      </c>
      <c r="Z146" s="192">
        <v>1</v>
      </c>
      <c r="AA146" s="182">
        <v>65</v>
      </c>
      <c r="AB146" s="110" t="s">
        <v>937</v>
      </c>
      <c r="AC146" s="141" t="s">
        <v>1486</v>
      </c>
      <c r="AD146" s="141" t="s">
        <v>1494</v>
      </c>
      <c r="AE146" s="142" t="s">
        <v>1495</v>
      </c>
      <c r="AF146" s="143" t="s">
        <v>1626</v>
      </c>
      <c r="AG146" s="143" t="s">
        <v>1627</v>
      </c>
      <c r="AH146" s="142">
        <v>1</v>
      </c>
      <c r="AI146" s="194">
        <v>1</v>
      </c>
      <c r="AJ146" s="184">
        <v>1</v>
      </c>
      <c r="AK146" s="185">
        <v>5</v>
      </c>
      <c r="AL146" s="84"/>
      <c r="AM146" s="109"/>
      <c r="AN146" s="250">
        <v>1</v>
      </c>
      <c r="AO146" s="254" t="s">
        <v>1208</v>
      </c>
      <c r="AP146" s="255">
        <v>45</v>
      </c>
      <c r="AQ146" s="99"/>
      <c r="AR146" s="257" t="s">
        <v>1358</v>
      </c>
      <c r="AS146" s="250">
        <v>1</v>
      </c>
      <c r="AT146" s="126" t="s">
        <v>1208</v>
      </c>
      <c r="AU146" s="179">
        <v>45</v>
      </c>
      <c r="AV146" s="204"/>
      <c r="AW146" s="129"/>
      <c r="AX146" s="204"/>
      <c r="AY146" s="226" t="s">
        <v>1774</v>
      </c>
      <c r="AZ146" s="204">
        <v>50</v>
      </c>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row>
    <row r="147" spans="1:112" s="5" customFormat="1" ht="61.5" customHeight="1" x14ac:dyDescent="0.25">
      <c r="A147" s="377"/>
      <c r="B147" s="377"/>
      <c r="C147" s="374"/>
      <c r="D147" s="191" t="s">
        <v>57</v>
      </c>
      <c r="E147" s="293">
        <v>16</v>
      </c>
      <c r="F147" s="191">
        <v>20</v>
      </c>
      <c r="G147" s="191" t="s">
        <v>54</v>
      </c>
      <c r="H147" s="224" t="s">
        <v>56</v>
      </c>
      <c r="I147" s="324"/>
      <c r="J147" s="213">
        <v>2</v>
      </c>
      <c r="K147" s="215">
        <v>1</v>
      </c>
      <c r="L147" s="218">
        <f>K147/J147*100</f>
        <v>50</v>
      </c>
      <c r="M147" s="381"/>
      <c r="N147" s="381"/>
      <c r="O147" s="384"/>
      <c r="P147" s="121" t="s">
        <v>791</v>
      </c>
      <c r="Q147" s="191">
        <v>8</v>
      </c>
      <c r="R147" s="19">
        <v>2</v>
      </c>
      <c r="S147" s="229">
        <f>R147/Q147*1</f>
        <v>0.25</v>
      </c>
      <c r="T147" s="209" t="s">
        <v>601</v>
      </c>
      <c r="U147" s="191">
        <v>8</v>
      </c>
      <c r="V147" s="19">
        <v>2</v>
      </c>
      <c r="W147" s="186">
        <v>0.7</v>
      </c>
      <c r="X147" s="197" t="s">
        <v>652</v>
      </c>
      <c r="Y147" s="194">
        <v>20</v>
      </c>
      <c r="Z147" s="192">
        <v>10</v>
      </c>
      <c r="AA147" s="182">
        <v>50</v>
      </c>
      <c r="AB147" s="110" t="s">
        <v>938</v>
      </c>
      <c r="AC147" s="141" t="s">
        <v>1486</v>
      </c>
      <c r="AD147" s="141" t="s">
        <v>1494</v>
      </c>
      <c r="AE147" s="142" t="s">
        <v>1495</v>
      </c>
      <c r="AF147" s="143" t="s">
        <v>1626</v>
      </c>
      <c r="AG147" s="143" t="s">
        <v>1627</v>
      </c>
      <c r="AH147" s="142">
        <v>1</v>
      </c>
      <c r="AI147" s="194">
        <v>20</v>
      </c>
      <c r="AJ147" s="184">
        <v>12</v>
      </c>
      <c r="AK147" s="185">
        <v>55</v>
      </c>
      <c r="AL147" s="84"/>
      <c r="AM147" s="109" t="s">
        <v>1084</v>
      </c>
      <c r="AN147" s="250">
        <v>12</v>
      </c>
      <c r="AO147" s="253" t="s">
        <v>1209</v>
      </c>
      <c r="AP147" s="255">
        <v>41</v>
      </c>
      <c r="AQ147" s="99"/>
      <c r="AR147" s="257" t="s">
        <v>1359</v>
      </c>
      <c r="AS147" s="250">
        <v>16</v>
      </c>
      <c r="AT147" s="127">
        <v>0</v>
      </c>
      <c r="AU147" s="179">
        <v>0</v>
      </c>
      <c r="AV147" s="204"/>
      <c r="AW147" s="129"/>
      <c r="AX147" s="204"/>
      <c r="AY147" s="226" t="s">
        <v>1720</v>
      </c>
      <c r="AZ147" s="204">
        <v>36</v>
      </c>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row>
    <row r="148" spans="1:112" s="5" customFormat="1" ht="122.25" customHeight="1" x14ac:dyDescent="0.25">
      <c r="A148" s="377"/>
      <c r="B148" s="377"/>
      <c r="C148" s="374"/>
      <c r="D148" s="226" t="s">
        <v>55</v>
      </c>
      <c r="E148" s="293">
        <v>8</v>
      </c>
      <c r="F148" s="191">
        <v>10</v>
      </c>
      <c r="G148" s="191" t="s">
        <v>54</v>
      </c>
      <c r="H148" s="224" t="s">
        <v>53</v>
      </c>
      <c r="I148" s="324"/>
      <c r="J148" s="213">
        <v>1</v>
      </c>
      <c r="K148" s="215">
        <v>1</v>
      </c>
      <c r="L148" s="218">
        <f>K148/J148*100</f>
        <v>100</v>
      </c>
      <c r="M148" s="381"/>
      <c r="N148" s="381"/>
      <c r="O148" s="384"/>
      <c r="P148" s="121" t="s">
        <v>792</v>
      </c>
      <c r="Q148" s="10">
        <v>4</v>
      </c>
      <c r="R148" s="196" t="s">
        <v>38</v>
      </c>
      <c r="S148" s="229">
        <v>0</v>
      </c>
      <c r="T148" s="209" t="s">
        <v>514</v>
      </c>
      <c r="U148" s="10">
        <v>4</v>
      </c>
      <c r="V148" s="196" t="s">
        <v>38</v>
      </c>
      <c r="W148" s="186">
        <v>0.57999999999999996</v>
      </c>
      <c r="X148" s="197"/>
      <c r="Y148" s="194">
        <v>10</v>
      </c>
      <c r="Z148" s="192">
        <v>5</v>
      </c>
      <c r="AA148" s="182">
        <v>45</v>
      </c>
      <c r="AB148" s="110" t="s">
        <v>939</v>
      </c>
      <c r="AC148" s="141" t="s">
        <v>1486</v>
      </c>
      <c r="AD148" s="141" t="s">
        <v>1494</v>
      </c>
      <c r="AE148" s="142" t="s">
        <v>1495</v>
      </c>
      <c r="AF148" s="143" t="s">
        <v>1519</v>
      </c>
      <c r="AG148" s="143" t="s">
        <v>1520</v>
      </c>
      <c r="AH148" s="142">
        <v>1</v>
      </c>
      <c r="AI148" s="194">
        <v>10</v>
      </c>
      <c r="AJ148" s="184">
        <v>6</v>
      </c>
      <c r="AK148" s="185">
        <v>54</v>
      </c>
      <c r="AL148" s="83" t="s">
        <v>1135</v>
      </c>
      <c r="AM148" s="109" t="s">
        <v>1085</v>
      </c>
      <c r="AN148" s="250">
        <v>7</v>
      </c>
      <c r="AO148" s="253" t="s">
        <v>1205</v>
      </c>
      <c r="AP148" s="255">
        <v>42</v>
      </c>
      <c r="AQ148" s="257"/>
      <c r="AR148" s="257" t="s">
        <v>1360</v>
      </c>
      <c r="AS148" s="250">
        <v>8</v>
      </c>
      <c r="AT148" s="127" t="s">
        <v>1205</v>
      </c>
      <c r="AU148" s="179">
        <v>42</v>
      </c>
      <c r="AV148" s="204"/>
      <c r="AW148" s="181"/>
      <c r="AX148" s="204"/>
      <c r="AY148" s="226" t="s">
        <v>1775</v>
      </c>
      <c r="AZ148" s="204">
        <v>36</v>
      </c>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row>
    <row r="149" spans="1:112" s="5" customFormat="1" ht="75.75" customHeight="1" x14ac:dyDescent="0.25">
      <c r="A149" s="377"/>
      <c r="B149" s="377"/>
      <c r="C149" s="393" t="s">
        <v>52</v>
      </c>
      <c r="D149" s="322" t="s">
        <v>51</v>
      </c>
      <c r="E149" s="332">
        <v>0.7</v>
      </c>
      <c r="F149" s="357">
        <v>1</v>
      </c>
      <c r="G149" s="357" t="s">
        <v>50</v>
      </c>
      <c r="H149" s="224" t="s">
        <v>49</v>
      </c>
      <c r="I149" s="357" t="s">
        <v>48</v>
      </c>
      <c r="J149" s="389">
        <v>10</v>
      </c>
      <c r="K149" s="390">
        <v>10</v>
      </c>
      <c r="L149" s="405">
        <f>K149/J149*100</f>
        <v>100</v>
      </c>
      <c r="M149" s="381"/>
      <c r="N149" s="381"/>
      <c r="O149" s="384"/>
      <c r="P149" s="427" t="s">
        <v>793</v>
      </c>
      <c r="Q149" s="357">
        <v>0.3</v>
      </c>
      <c r="R149" s="364">
        <v>0.3</v>
      </c>
      <c r="S149" s="358">
        <f>R149/Q149*1</f>
        <v>1</v>
      </c>
      <c r="T149" s="356" t="s">
        <v>528</v>
      </c>
      <c r="U149" s="357">
        <v>0.3</v>
      </c>
      <c r="V149" s="364">
        <v>0.3</v>
      </c>
      <c r="W149" s="352">
        <v>0.78</v>
      </c>
      <c r="X149" s="197" t="s">
        <v>701</v>
      </c>
      <c r="Y149" s="351">
        <v>1</v>
      </c>
      <c r="Z149" s="368">
        <v>0.4</v>
      </c>
      <c r="AA149" s="343">
        <v>62</v>
      </c>
      <c r="AB149" s="110" t="s">
        <v>940</v>
      </c>
      <c r="AC149" s="141" t="s">
        <v>1486</v>
      </c>
      <c r="AD149" s="153" t="s">
        <v>1546</v>
      </c>
      <c r="AE149" s="145" t="s">
        <v>1495</v>
      </c>
      <c r="AF149" s="154" t="s">
        <v>1628</v>
      </c>
      <c r="AG149" s="154" t="s">
        <v>1548</v>
      </c>
      <c r="AH149" s="145">
        <v>12</v>
      </c>
      <c r="AI149" s="351">
        <v>1</v>
      </c>
      <c r="AJ149" s="433">
        <v>0.5</v>
      </c>
      <c r="AK149" s="349">
        <v>77</v>
      </c>
      <c r="AL149" s="83"/>
      <c r="AM149" s="109" t="s">
        <v>1086</v>
      </c>
      <c r="AN149" s="332">
        <v>0.7</v>
      </c>
      <c r="AO149" s="441">
        <v>0.71</v>
      </c>
      <c r="AP149" s="443">
        <v>71</v>
      </c>
      <c r="AQ149" s="257"/>
      <c r="AR149" s="257" t="s">
        <v>1361</v>
      </c>
      <c r="AS149" s="332">
        <v>0.7</v>
      </c>
      <c r="AT149" s="337">
        <v>0.5</v>
      </c>
      <c r="AU149" s="328">
        <v>71</v>
      </c>
      <c r="AV149" s="320"/>
      <c r="AW149" s="319"/>
      <c r="AX149" s="320"/>
      <c r="AY149" s="322" t="s">
        <v>1776</v>
      </c>
      <c r="AZ149" s="320">
        <v>70</v>
      </c>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row>
    <row r="150" spans="1:112" s="5" customFormat="1" ht="228" customHeight="1" x14ac:dyDescent="0.25">
      <c r="A150" s="377"/>
      <c r="B150" s="377"/>
      <c r="C150" s="393"/>
      <c r="D150" s="324"/>
      <c r="E150" s="332"/>
      <c r="F150" s="357"/>
      <c r="G150" s="357"/>
      <c r="H150" s="224" t="s">
        <v>47</v>
      </c>
      <c r="I150" s="357"/>
      <c r="J150" s="389"/>
      <c r="K150" s="390"/>
      <c r="L150" s="406"/>
      <c r="M150" s="381">
        <v>0</v>
      </c>
      <c r="N150" s="381">
        <v>0</v>
      </c>
      <c r="O150" s="384">
        <v>0</v>
      </c>
      <c r="P150" s="427"/>
      <c r="Q150" s="357"/>
      <c r="R150" s="364"/>
      <c r="S150" s="358"/>
      <c r="T150" s="356"/>
      <c r="U150" s="357"/>
      <c r="V150" s="364"/>
      <c r="W150" s="353"/>
      <c r="X150" s="197" t="s">
        <v>702</v>
      </c>
      <c r="Y150" s="351"/>
      <c r="Z150" s="368"/>
      <c r="AA150" s="343"/>
      <c r="AB150" s="110" t="s">
        <v>941</v>
      </c>
      <c r="AC150" s="140"/>
      <c r="AD150" s="140"/>
      <c r="AE150" s="140"/>
      <c r="AF150" s="140"/>
      <c r="AG150" s="140"/>
      <c r="AH150" s="140"/>
      <c r="AI150" s="351"/>
      <c r="AJ150" s="433"/>
      <c r="AK150" s="349"/>
      <c r="AL150" s="83"/>
      <c r="AM150" s="109" t="s">
        <v>1087</v>
      </c>
      <c r="AN150" s="332"/>
      <c r="AO150" s="441"/>
      <c r="AP150" s="443"/>
      <c r="AQ150" s="257"/>
      <c r="AR150" s="257" t="s">
        <v>1362</v>
      </c>
      <c r="AS150" s="332"/>
      <c r="AT150" s="337"/>
      <c r="AU150" s="328"/>
      <c r="AV150" s="320"/>
      <c r="AW150" s="319"/>
      <c r="AX150" s="320"/>
      <c r="AY150" s="320"/>
      <c r="AZ150" s="320"/>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row>
    <row r="151" spans="1:112" s="5" customFormat="1" ht="156" customHeight="1" x14ac:dyDescent="0.25">
      <c r="A151" s="377"/>
      <c r="B151" s="377"/>
      <c r="C151" s="393"/>
      <c r="D151" s="324"/>
      <c r="E151" s="332"/>
      <c r="F151" s="357"/>
      <c r="G151" s="357"/>
      <c r="H151" s="224" t="s">
        <v>46</v>
      </c>
      <c r="I151" s="357"/>
      <c r="J151" s="389"/>
      <c r="K151" s="390"/>
      <c r="L151" s="406"/>
      <c r="M151" s="381"/>
      <c r="N151" s="381"/>
      <c r="O151" s="384"/>
      <c r="P151" s="427"/>
      <c r="Q151" s="357"/>
      <c r="R151" s="364"/>
      <c r="S151" s="358"/>
      <c r="T151" s="356"/>
      <c r="U151" s="357"/>
      <c r="V151" s="364"/>
      <c r="W151" s="353"/>
      <c r="X151" s="197"/>
      <c r="Y151" s="351">
        <v>0.3</v>
      </c>
      <c r="Z151" s="368">
        <v>0.15</v>
      </c>
      <c r="AA151" s="343"/>
      <c r="AB151" s="110" t="s">
        <v>942</v>
      </c>
      <c r="AC151" s="140"/>
      <c r="AD151" s="140"/>
      <c r="AE151" s="140"/>
      <c r="AF151" s="140"/>
      <c r="AG151" s="140"/>
      <c r="AH151" s="140"/>
      <c r="AI151" s="351">
        <v>0.3</v>
      </c>
      <c r="AJ151" s="433">
        <v>0.18</v>
      </c>
      <c r="AK151" s="349"/>
      <c r="AL151" s="84"/>
      <c r="AM151" s="109" t="s">
        <v>1088</v>
      </c>
      <c r="AN151" s="332"/>
      <c r="AO151" s="441"/>
      <c r="AP151" s="443"/>
      <c r="AQ151" s="99"/>
      <c r="AR151" s="257" t="s">
        <v>1363</v>
      </c>
      <c r="AS151" s="332"/>
      <c r="AT151" s="337"/>
      <c r="AU151" s="328"/>
      <c r="AV151" s="320"/>
      <c r="AW151" s="319"/>
      <c r="AX151" s="320"/>
      <c r="AY151" s="320"/>
      <c r="AZ151" s="320"/>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row>
    <row r="152" spans="1:112" s="8" customFormat="1" ht="117.75" customHeight="1" x14ac:dyDescent="0.25">
      <c r="A152" s="377"/>
      <c r="B152" s="377" t="s">
        <v>45</v>
      </c>
      <c r="C152" s="207" t="s">
        <v>44</v>
      </c>
      <c r="D152" s="226" t="s">
        <v>43</v>
      </c>
      <c r="E152" s="294">
        <v>0.24</v>
      </c>
      <c r="F152" s="201">
        <v>0.3</v>
      </c>
      <c r="G152" s="201" t="s">
        <v>42</v>
      </c>
      <c r="H152" s="191" t="s">
        <v>41</v>
      </c>
      <c r="I152" s="201" t="s">
        <v>22</v>
      </c>
      <c r="J152" s="213">
        <v>3</v>
      </c>
      <c r="K152" s="215">
        <v>3</v>
      </c>
      <c r="L152" s="233">
        <f>K152/J152*100</f>
        <v>100</v>
      </c>
      <c r="M152" s="381"/>
      <c r="N152" s="381"/>
      <c r="O152" s="384"/>
      <c r="P152" s="241" t="s">
        <v>794</v>
      </c>
      <c r="Q152" s="201">
        <v>0.12</v>
      </c>
      <c r="R152" s="18">
        <v>7.0000000000000007E-2</v>
      </c>
      <c r="S152" s="228">
        <f>R152/Q152</f>
        <v>0.58333333333333337</v>
      </c>
      <c r="T152" s="189" t="s">
        <v>515</v>
      </c>
      <c r="U152" s="201">
        <v>0.12</v>
      </c>
      <c r="V152" s="18">
        <v>7.0000000000000007E-2</v>
      </c>
      <c r="W152" s="186">
        <v>0.67</v>
      </c>
      <c r="X152" s="189" t="s">
        <v>653</v>
      </c>
      <c r="Y152" s="351"/>
      <c r="Z152" s="368"/>
      <c r="AA152" s="182">
        <v>79</v>
      </c>
      <c r="AB152" s="110" t="s">
        <v>943</v>
      </c>
      <c r="AC152" s="141" t="s">
        <v>1486</v>
      </c>
      <c r="AD152" s="141" t="s">
        <v>1629</v>
      </c>
      <c r="AE152" s="142" t="s">
        <v>1495</v>
      </c>
      <c r="AF152" s="146" t="s">
        <v>1630</v>
      </c>
      <c r="AG152" s="149" t="s">
        <v>1631</v>
      </c>
      <c r="AH152" s="144" t="s">
        <v>1632</v>
      </c>
      <c r="AI152" s="351"/>
      <c r="AJ152" s="433"/>
      <c r="AK152" s="185">
        <v>75</v>
      </c>
      <c r="AL152" s="83"/>
      <c r="AM152" s="109" t="s">
        <v>1089</v>
      </c>
      <c r="AN152" s="249">
        <v>0.21</v>
      </c>
      <c r="AO152" s="254">
        <v>0.6</v>
      </c>
      <c r="AP152" s="255">
        <v>60</v>
      </c>
      <c r="AQ152" s="257" t="s">
        <v>1229</v>
      </c>
      <c r="AR152" s="257" t="s">
        <v>1364</v>
      </c>
      <c r="AS152" s="249">
        <v>0.24</v>
      </c>
      <c r="AT152" s="126">
        <v>0.15</v>
      </c>
      <c r="AU152" s="179">
        <v>62</v>
      </c>
      <c r="AV152" s="132" t="s">
        <v>1470</v>
      </c>
      <c r="AW152" s="174" t="s">
        <v>1778</v>
      </c>
      <c r="AX152" s="204">
        <v>0</v>
      </c>
      <c r="AY152" s="226" t="s">
        <v>1777</v>
      </c>
      <c r="AZ152" s="204">
        <v>63</v>
      </c>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row>
    <row r="153" spans="1:112" s="5" customFormat="1" ht="71.25" customHeight="1" x14ac:dyDescent="0.25">
      <c r="A153" s="377"/>
      <c r="B153" s="377"/>
      <c r="C153" s="374" t="s">
        <v>40</v>
      </c>
      <c r="D153" s="322" t="s">
        <v>39</v>
      </c>
      <c r="E153" s="336" t="s">
        <v>38</v>
      </c>
      <c r="F153" s="324" t="s">
        <v>38</v>
      </c>
      <c r="G153" s="324" t="s">
        <v>37</v>
      </c>
      <c r="H153" s="191" t="s">
        <v>36</v>
      </c>
      <c r="I153" s="324" t="s">
        <v>35</v>
      </c>
      <c r="J153" s="389">
        <v>5</v>
      </c>
      <c r="K153" s="390">
        <v>5</v>
      </c>
      <c r="L153" s="405">
        <f>K153/J153*100</f>
        <v>100</v>
      </c>
      <c r="M153" s="381"/>
      <c r="N153" s="381"/>
      <c r="O153" s="384"/>
      <c r="P153" s="427" t="s">
        <v>795</v>
      </c>
      <c r="Q153" s="324" t="s">
        <v>38</v>
      </c>
      <c r="R153" s="364" t="s">
        <v>38</v>
      </c>
      <c r="S153" s="398">
        <v>0.3</v>
      </c>
      <c r="T153" s="356" t="s">
        <v>564</v>
      </c>
      <c r="U153" s="324" t="s">
        <v>38</v>
      </c>
      <c r="V153" s="364" t="s">
        <v>38</v>
      </c>
      <c r="W153" s="352">
        <v>0.7</v>
      </c>
      <c r="X153" s="365" t="s">
        <v>654</v>
      </c>
      <c r="Y153" s="350" t="s">
        <v>38</v>
      </c>
      <c r="Z153" s="367" t="s">
        <v>38</v>
      </c>
      <c r="AA153" s="343">
        <v>70</v>
      </c>
      <c r="AB153" s="110" t="s">
        <v>944</v>
      </c>
      <c r="AC153" s="141" t="s">
        <v>1486</v>
      </c>
      <c r="AD153" s="153" t="s">
        <v>1546</v>
      </c>
      <c r="AE153" s="142" t="s">
        <v>1495</v>
      </c>
      <c r="AF153" s="154" t="s">
        <v>1633</v>
      </c>
      <c r="AG153" s="154" t="s">
        <v>1634</v>
      </c>
      <c r="AH153" s="145">
        <v>4</v>
      </c>
      <c r="AI153" s="350" t="s">
        <v>38</v>
      </c>
      <c r="AJ153" s="350" t="s">
        <v>38</v>
      </c>
      <c r="AK153" s="349">
        <v>62</v>
      </c>
      <c r="AL153" s="84"/>
      <c r="AM153" s="109" t="s">
        <v>1090</v>
      </c>
      <c r="AN153" s="334"/>
      <c r="AO153" s="441">
        <v>0.7</v>
      </c>
      <c r="AP153" s="443">
        <v>70</v>
      </c>
      <c r="AQ153" s="99"/>
      <c r="AR153" s="257" t="s">
        <v>1365</v>
      </c>
      <c r="AS153" s="336" t="s">
        <v>38</v>
      </c>
      <c r="AT153" s="337">
        <v>0.6</v>
      </c>
      <c r="AU153" s="328">
        <v>60</v>
      </c>
      <c r="AV153" s="320"/>
      <c r="AW153" s="319"/>
      <c r="AX153" s="320"/>
      <c r="AY153" s="322" t="s">
        <v>1779</v>
      </c>
      <c r="AZ153" s="320">
        <v>60</v>
      </c>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row>
    <row r="154" spans="1:112" s="5" customFormat="1" ht="157.5" customHeight="1" x14ac:dyDescent="0.25">
      <c r="A154" s="377"/>
      <c r="B154" s="377"/>
      <c r="C154" s="374"/>
      <c r="D154" s="324"/>
      <c r="E154" s="336"/>
      <c r="F154" s="324"/>
      <c r="G154" s="324"/>
      <c r="H154" s="191" t="s">
        <v>34</v>
      </c>
      <c r="I154" s="324"/>
      <c r="J154" s="389"/>
      <c r="K154" s="390"/>
      <c r="L154" s="406"/>
      <c r="M154" s="381"/>
      <c r="N154" s="381"/>
      <c r="O154" s="384"/>
      <c r="P154" s="427"/>
      <c r="Q154" s="324"/>
      <c r="R154" s="364"/>
      <c r="S154" s="398"/>
      <c r="T154" s="356"/>
      <c r="U154" s="324"/>
      <c r="V154" s="364"/>
      <c r="W154" s="353"/>
      <c r="X154" s="365"/>
      <c r="Y154" s="350"/>
      <c r="Z154" s="367"/>
      <c r="AA154" s="343"/>
      <c r="AB154" s="110" t="s">
        <v>945</v>
      </c>
      <c r="AC154" s="140"/>
      <c r="AD154" s="140"/>
      <c r="AE154" s="140"/>
      <c r="AF154" s="140"/>
      <c r="AG154" s="140"/>
      <c r="AH154" s="140"/>
      <c r="AI154" s="350"/>
      <c r="AJ154" s="350"/>
      <c r="AK154" s="349"/>
      <c r="AL154" s="84"/>
      <c r="AM154" s="109" t="s">
        <v>1091</v>
      </c>
      <c r="AN154" s="334"/>
      <c r="AO154" s="440"/>
      <c r="AP154" s="443"/>
      <c r="AQ154" s="99"/>
      <c r="AR154" s="257" t="s">
        <v>1366</v>
      </c>
      <c r="AS154" s="336"/>
      <c r="AT154" s="336"/>
      <c r="AU154" s="328"/>
      <c r="AV154" s="320"/>
      <c r="AW154" s="319"/>
      <c r="AX154" s="320"/>
      <c r="AY154" s="324"/>
      <c r="AZ154" s="320"/>
    </row>
    <row r="155" spans="1:112" s="5" customFormat="1" ht="49.5" hidden="1" customHeight="1" x14ac:dyDescent="0.25">
      <c r="A155" s="377"/>
      <c r="B155" s="377"/>
      <c r="C155" s="374"/>
      <c r="D155" s="324"/>
      <c r="E155" s="336"/>
      <c r="F155" s="324"/>
      <c r="G155" s="324"/>
      <c r="H155" s="191" t="s">
        <v>33</v>
      </c>
      <c r="I155" s="324"/>
      <c r="J155" s="389"/>
      <c r="K155" s="390"/>
      <c r="L155" s="406"/>
      <c r="M155" s="381"/>
      <c r="N155" s="381"/>
      <c r="O155" s="384"/>
      <c r="P155" s="427"/>
      <c r="Q155" s="324"/>
      <c r="R155" s="364"/>
      <c r="S155" s="398"/>
      <c r="T155" s="356"/>
      <c r="U155" s="324"/>
      <c r="V155" s="364"/>
      <c r="W155" s="353"/>
      <c r="X155" s="365"/>
      <c r="Y155" s="350"/>
      <c r="Z155" s="367"/>
      <c r="AA155" s="343"/>
      <c r="AB155" s="110" t="s">
        <v>946</v>
      </c>
      <c r="AC155" s="140"/>
      <c r="AD155" s="140"/>
      <c r="AE155" s="140"/>
      <c r="AF155" s="140"/>
      <c r="AG155" s="140"/>
      <c r="AH155" s="140"/>
      <c r="AI155" s="350"/>
      <c r="AJ155" s="350"/>
      <c r="AK155" s="349"/>
      <c r="AL155" s="84"/>
      <c r="AM155" s="109"/>
      <c r="AN155" s="334"/>
      <c r="AO155" s="440"/>
      <c r="AP155" s="443"/>
      <c r="AQ155" s="99"/>
      <c r="AR155" s="257" t="s">
        <v>1367</v>
      </c>
      <c r="AS155" s="336"/>
      <c r="AT155" s="336"/>
      <c r="AU155" s="328"/>
      <c r="AV155" s="120"/>
      <c r="AW155" s="129"/>
      <c r="AX155" s="120"/>
      <c r="AY155" s="120"/>
      <c r="AZ155" s="120"/>
    </row>
    <row r="156" spans="1:112" s="5" customFormat="1" ht="81.75" customHeight="1" x14ac:dyDescent="0.25">
      <c r="A156" s="377"/>
      <c r="B156" s="377"/>
      <c r="C156" s="374"/>
      <c r="D156" s="226" t="s">
        <v>32</v>
      </c>
      <c r="E156" s="316">
        <v>0.3</v>
      </c>
      <c r="F156" s="201">
        <v>1</v>
      </c>
      <c r="G156" s="201" t="s">
        <v>31</v>
      </c>
      <c r="H156" s="191" t="s">
        <v>30</v>
      </c>
      <c r="I156" s="324"/>
      <c r="J156" s="213">
        <v>10</v>
      </c>
      <c r="K156" s="215">
        <v>10</v>
      </c>
      <c r="L156" s="233">
        <f t="shared" ref="L156:L163" si="11">K156/J156*100</f>
        <v>100</v>
      </c>
      <c r="M156" s="381">
        <v>118672500</v>
      </c>
      <c r="N156" s="381">
        <v>111200000</v>
      </c>
      <c r="O156" s="384">
        <f>N156/M156</f>
        <v>0.93703258969011349</v>
      </c>
      <c r="P156" s="241" t="s">
        <v>796</v>
      </c>
      <c r="Q156" s="201">
        <v>0.3</v>
      </c>
      <c r="R156" s="20">
        <v>0.25</v>
      </c>
      <c r="S156" s="190">
        <f>R156/Q156*1</f>
        <v>0.83333333333333337</v>
      </c>
      <c r="T156" s="189" t="s">
        <v>546</v>
      </c>
      <c r="U156" s="201">
        <v>0.3</v>
      </c>
      <c r="V156" s="20">
        <v>0.25</v>
      </c>
      <c r="W156" s="186">
        <v>0.7</v>
      </c>
      <c r="X156" s="197" t="s">
        <v>655</v>
      </c>
      <c r="Y156" s="193">
        <v>1</v>
      </c>
      <c r="Z156" s="200">
        <v>0.4</v>
      </c>
      <c r="AA156" s="182">
        <v>60</v>
      </c>
      <c r="AB156" s="110" t="s">
        <v>947</v>
      </c>
      <c r="AC156" s="141" t="s">
        <v>1486</v>
      </c>
      <c r="AD156" s="156" t="s">
        <v>1567</v>
      </c>
      <c r="AE156" s="145" t="s">
        <v>1495</v>
      </c>
      <c r="AF156" s="143" t="s">
        <v>1635</v>
      </c>
      <c r="AG156" s="143" t="s">
        <v>1636</v>
      </c>
      <c r="AH156" s="145">
        <v>1</v>
      </c>
      <c r="AI156" s="193">
        <v>1</v>
      </c>
      <c r="AJ156" s="245">
        <v>0.5</v>
      </c>
      <c r="AK156" s="185">
        <v>60</v>
      </c>
      <c r="AL156" s="83" t="s">
        <v>1136</v>
      </c>
      <c r="AM156" s="109" t="s">
        <v>1092</v>
      </c>
      <c r="AN156" s="249">
        <v>0.6</v>
      </c>
      <c r="AO156" s="254">
        <v>0.6</v>
      </c>
      <c r="AP156" s="255">
        <v>60</v>
      </c>
      <c r="AQ156" s="257"/>
      <c r="AR156" s="257" t="s">
        <v>1368</v>
      </c>
      <c r="AS156" s="316">
        <v>0.3</v>
      </c>
      <c r="AT156" s="126">
        <v>0.15</v>
      </c>
      <c r="AU156" s="179">
        <v>50</v>
      </c>
      <c r="AV156" s="175" t="s">
        <v>1781</v>
      </c>
      <c r="AW156" s="181">
        <v>0</v>
      </c>
      <c r="AX156" s="120">
        <v>0</v>
      </c>
      <c r="AY156" s="176" t="s">
        <v>1780</v>
      </c>
      <c r="AZ156" s="120">
        <v>61</v>
      </c>
    </row>
    <row r="157" spans="1:112" s="5" customFormat="1" ht="92.25" customHeight="1" x14ac:dyDescent="0.25">
      <c r="A157" s="377"/>
      <c r="B157" s="377"/>
      <c r="C157" s="374"/>
      <c r="D157" s="226" t="s">
        <v>29</v>
      </c>
      <c r="E157" s="294">
        <v>0.5</v>
      </c>
      <c r="F157" s="201">
        <v>0.7</v>
      </c>
      <c r="G157" s="201" t="s">
        <v>28</v>
      </c>
      <c r="H157" s="191" t="s">
        <v>27</v>
      </c>
      <c r="I157" s="324"/>
      <c r="J157" s="213">
        <v>6</v>
      </c>
      <c r="K157" s="215">
        <v>0</v>
      </c>
      <c r="L157" s="233">
        <f t="shared" si="11"/>
        <v>0</v>
      </c>
      <c r="M157" s="381"/>
      <c r="N157" s="381"/>
      <c r="O157" s="384"/>
      <c r="P157" s="241" t="s">
        <v>513</v>
      </c>
      <c r="Q157" s="201">
        <v>0.16</v>
      </c>
      <c r="R157" s="188">
        <v>0.1</v>
      </c>
      <c r="S157" s="227">
        <f>R157/Q157*1</f>
        <v>0.625</v>
      </c>
      <c r="T157" s="189" t="s">
        <v>551</v>
      </c>
      <c r="U157" s="201">
        <v>0.16</v>
      </c>
      <c r="V157" s="188">
        <v>0.1</v>
      </c>
      <c r="W157" s="186">
        <v>0.2</v>
      </c>
      <c r="X157" s="197"/>
      <c r="Y157" s="193">
        <v>0.7</v>
      </c>
      <c r="Z157" s="200">
        <v>0.25</v>
      </c>
      <c r="AA157" s="182">
        <v>55</v>
      </c>
      <c r="AB157" s="110" t="s">
        <v>948</v>
      </c>
      <c r="AC157" s="141" t="s">
        <v>1486</v>
      </c>
      <c r="AD157" s="156" t="s">
        <v>1567</v>
      </c>
      <c r="AE157" s="145" t="s">
        <v>1495</v>
      </c>
      <c r="AF157" s="143" t="s">
        <v>1568</v>
      </c>
      <c r="AG157" s="143" t="s">
        <v>1569</v>
      </c>
      <c r="AH157" s="145">
        <v>1</v>
      </c>
      <c r="AI157" s="193">
        <v>0.7</v>
      </c>
      <c r="AJ157" s="245">
        <v>0.34</v>
      </c>
      <c r="AK157" s="185">
        <v>68</v>
      </c>
      <c r="AL157" s="84"/>
      <c r="AM157" s="109" t="s">
        <v>1093</v>
      </c>
      <c r="AN157" s="249">
        <v>0.45</v>
      </c>
      <c r="AO157" s="254">
        <v>0.45</v>
      </c>
      <c r="AP157" s="255">
        <v>45</v>
      </c>
      <c r="AQ157" s="99"/>
      <c r="AR157" s="257" t="s">
        <v>1369</v>
      </c>
      <c r="AS157" s="249">
        <v>0.5</v>
      </c>
      <c r="AT157" s="126">
        <v>0.2</v>
      </c>
      <c r="AU157" s="179">
        <v>40</v>
      </c>
      <c r="AV157" s="120"/>
      <c r="AW157" s="129"/>
      <c r="AX157" s="120"/>
      <c r="AY157" s="176" t="s">
        <v>1782</v>
      </c>
      <c r="AZ157" s="120">
        <v>42</v>
      </c>
    </row>
    <row r="158" spans="1:112" s="3" customFormat="1" ht="107.25" customHeight="1" x14ac:dyDescent="0.25">
      <c r="A158" s="377"/>
      <c r="B158" s="377" t="s">
        <v>8</v>
      </c>
      <c r="C158" s="207" t="s">
        <v>26</v>
      </c>
      <c r="D158" s="226" t="s">
        <v>25</v>
      </c>
      <c r="E158" s="294">
        <v>0.16</v>
      </c>
      <c r="F158" s="201">
        <v>0.2</v>
      </c>
      <c r="G158" s="201" t="s">
        <v>24</v>
      </c>
      <c r="H158" s="191" t="s">
        <v>23</v>
      </c>
      <c r="I158" s="201" t="s">
        <v>22</v>
      </c>
      <c r="J158" s="213">
        <v>2</v>
      </c>
      <c r="K158" s="215">
        <v>2</v>
      </c>
      <c r="L158" s="233">
        <f t="shared" si="11"/>
        <v>100</v>
      </c>
      <c r="M158" s="381"/>
      <c r="N158" s="381"/>
      <c r="O158" s="384"/>
      <c r="P158" s="241" t="s">
        <v>797</v>
      </c>
      <c r="Q158" s="201">
        <v>0.06</v>
      </c>
      <c r="R158" s="196">
        <v>0.06</v>
      </c>
      <c r="S158" s="190">
        <f>R158/Q158</f>
        <v>1</v>
      </c>
      <c r="T158" s="189" t="s">
        <v>552</v>
      </c>
      <c r="U158" s="201">
        <v>0.06</v>
      </c>
      <c r="V158" s="196">
        <v>0.06</v>
      </c>
      <c r="W158" s="186">
        <v>0.65</v>
      </c>
      <c r="X158" s="197" t="s">
        <v>703</v>
      </c>
      <c r="Y158" s="193">
        <v>0.2</v>
      </c>
      <c r="Z158" s="200">
        <v>0.08</v>
      </c>
      <c r="AA158" s="182">
        <v>80</v>
      </c>
      <c r="AB158" s="110" t="s">
        <v>949</v>
      </c>
      <c r="AC158" s="141" t="s">
        <v>1486</v>
      </c>
      <c r="AD158" s="141" t="s">
        <v>1637</v>
      </c>
      <c r="AE158" s="145" t="s">
        <v>1638</v>
      </c>
      <c r="AF158" s="143" t="s">
        <v>1639</v>
      </c>
      <c r="AG158" s="143" t="s">
        <v>1640</v>
      </c>
      <c r="AH158" s="145" t="s">
        <v>1641</v>
      </c>
      <c r="AI158" s="193">
        <v>0.2</v>
      </c>
      <c r="AJ158" s="245">
        <v>0.1</v>
      </c>
      <c r="AK158" s="185">
        <v>70</v>
      </c>
      <c r="AL158" s="83" t="s">
        <v>1137</v>
      </c>
      <c r="AM158" s="109" t="s">
        <v>1094</v>
      </c>
      <c r="AN158" s="249">
        <v>0.12</v>
      </c>
      <c r="AO158" s="254">
        <v>0.65</v>
      </c>
      <c r="AP158" s="255">
        <v>65</v>
      </c>
      <c r="AQ158" s="257"/>
      <c r="AR158" s="257" t="s">
        <v>1370</v>
      </c>
      <c r="AS158" s="249">
        <v>0.16</v>
      </c>
      <c r="AT158" s="126">
        <v>0.1</v>
      </c>
      <c r="AU158" s="179">
        <v>62</v>
      </c>
      <c r="AV158" s="135"/>
      <c r="AW158" s="136"/>
      <c r="AX158" s="204"/>
      <c r="AY158" s="226" t="s">
        <v>1783</v>
      </c>
      <c r="AZ158" s="204">
        <v>70</v>
      </c>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row>
    <row r="159" spans="1:112" s="3" customFormat="1" ht="84.75" customHeight="1" x14ac:dyDescent="0.25">
      <c r="A159" s="377"/>
      <c r="B159" s="377"/>
      <c r="C159" s="207" t="s">
        <v>21</v>
      </c>
      <c r="D159" s="226" t="s">
        <v>20</v>
      </c>
      <c r="E159" s="294">
        <v>1</v>
      </c>
      <c r="F159" s="201">
        <v>1</v>
      </c>
      <c r="G159" s="201" t="s">
        <v>19</v>
      </c>
      <c r="H159" s="191" t="s">
        <v>18</v>
      </c>
      <c r="I159" s="201" t="s">
        <v>17</v>
      </c>
      <c r="J159" s="213">
        <v>100</v>
      </c>
      <c r="K159" s="215">
        <v>100</v>
      </c>
      <c r="L159" s="233">
        <f t="shared" si="11"/>
        <v>100</v>
      </c>
      <c r="M159" s="381"/>
      <c r="N159" s="381"/>
      <c r="O159" s="384"/>
      <c r="P159" s="241" t="s">
        <v>798</v>
      </c>
      <c r="Q159" s="201">
        <v>1</v>
      </c>
      <c r="R159" s="18">
        <v>0.5</v>
      </c>
      <c r="S159" s="228">
        <f>R159/Q159</f>
        <v>0.5</v>
      </c>
      <c r="T159" s="189" t="s">
        <v>566</v>
      </c>
      <c r="U159" s="201">
        <v>1</v>
      </c>
      <c r="V159" s="18">
        <v>0.5</v>
      </c>
      <c r="W159" s="186">
        <v>0.71</v>
      </c>
      <c r="X159" s="197"/>
      <c r="Y159" s="193">
        <v>1</v>
      </c>
      <c r="Z159" s="200">
        <v>1</v>
      </c>
      <c r="AA159" s="182">
        <v>65</v>
      </c>
      <c r="AB159" s="112" t="s">
        <v>950</v>
      </c>
      <c r="AC159" s="141" t="s">
        <v>1486</v>
      </c>
      <c r="AD159" s="141" t="s">
        <v>1644</v>
      </c>
      <c r="AE159" s="145">
        <v>3205002</v>
      </c>
      <c r="AF159" s="143" t="s">
        <v>1645</v>
      </c>
      <c r="AG159" s="143" t="s">
        <v>1646</v>
      </c>
      <c r="AH159" s="145" t="s">
        <v>1647</v>
      </c>
      <c r="AI159" s="193">
        <v>1</v>
      </c>
      <c r="AJ159" s="245">
        <v>1</v>
      </c>
      <c r="AK159" s="185">
        <v>60</v>
      </c>
      <c r="AL159" s="84"/>
      <c r="AM159" s="109" t="s">
        <v>1095</v>
      </c>
      <c r="AN159" s="249">
        <v>1</v>
      </c>
      <c r="AO159" s="254">
        <v>0.4</v>
      </c>
      <c r="AP159" s="255">
        <v>40</v>
      </c>
      <c r="AQ159" s="99"/>
      <c r="AR159" s="257" t="s">
        <v>1371</v>
      </c>
      <c r="AS159" s="249">
        <v>1</v>
      </c>
      <c r="AT159" s="126">
        <v>0.6</v>
      </c>
      <c r="AU159" s="179">
        <v>60</v>
      </c>
      <c r="AV159" s="204"/>
      <c r="AW159" s="129"/>
      <c r="AX159" s="204"/>
      <c r="AY159" s="226" t="s">
        <v>1784</v>
      </c>
      <c r="AZ159" s="204">
        <v>55</v>
      </c>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row>
    <row r="160" spans="1:112" s="3" customFormat="1" ht="126" customHeight="1" x14ac:dyDescent="0.25">
      <c r="A160" s="377"/>
      <c r="B160" s="377"/>
      <c r="C160" s="377" t="s">
        <v>8</v>
      </c>
      <c r="D160" s="226" t="s">
        <v>16</v>
      </c>
      <c r="E160" s="293">
        <v>1</v>
      </c>
      <c r="F160" s="191">
        <v>1</v>
      </c>
      <c r="G160" s="191" t="s">
        <v>15</v>
      </c>
      <c r="H160" s="191" t="s">
        <v>14</v>
      </c>
      <c r="I160" s="357" t="s">
        <v>13</v>
      </c>
      <c r="J160" s="213">
        <v>1</v>
      </c>
      <c r="K160" s="215">
        <v>1</v>
      </c>
      <c r="L160" s="233">
        <f t="shared" si="11"/>
        <v>100</v>
      </c>
      <c r="M160" s="381"/>
      <c r="N160" s="381"/>
      <c r="O160" s="384"/>
      <c r="P160" s="241" t="s">
        <v>799</v>
      </c>
      <c r="Q160" s="191">
        <v>1</v>
      </c>
      <c r="R160" s="203">
        <v>1</v>
      </c>
      <c r="S160" s="190">
        <v>1</v>
      </c>
      <c r="T160" s="189" t="s">
        <v>516</v>
      </c>
      <c r="U160" s="191">
        <v>1</v>
      </c>
      <c r="V160" s="203">
        <v>1</v>
      </c>
      <c r="W160" s="186">
        <v>0.7</v>
      </c>
      <c r="X160" s="197"/>
      <c r="Y160" s="194">
        <v>1</v>
      </c>
      <c r="Z160" s="192">
        <v>1</v>
      </c>
      <c r="AA160" s="182">
        <v>45</v>
      </c>
      <c r="AB160" s="115"/>
      <c r="AC160" s="141" t="s">
        <v>1486</v>
      </c>
      <c r="AD160" s="141" t="s">
        <v>1513</v>
      </c>
      <c r="AE160" s="145">
        <v>2301012</v>
      </c>
      <c r="AF160" s="141" t="s">
        <v>1642</v>
      </c>
      <c r="AG160" s="141" t="s">
        <v>1643</v>
      </c>
      <c r="AH160" s="145">
        <v>43</v>
      </c>
      <c r="AI160" s="194">
        <v>1</v>
      </c>
      <c r="AJ160" s="184">
        <v>1</v>
      </c>
      <c r="AK160" s="185">
        <v>65</v>
      </c>
      <c r="AL160" s="84"/>
      <c r="AM160" s="109" t="s">
        <v>1096</v>
      </c>
      <c r="AN160" s="250">
        <v>1</v>
      </c>
      <c r="AO160" s="254" t="s">
        <v>1210</v>
      </c>
      <c r="AP160" s="255">
        <v>65</v>
      </c>
      <c r="AQ160" s="99"/>
      <c r="AR160" s="257" t="s">
        <v>1372</v>
      </c>
      <c r="AS160" s="250">
        <v>1</v>
      </c>
      <c r="AT160" s="126" t="s">
        <v>1210</v>
      </c>
      <c r="AU160" s="179">
        <v>65</v>
      </c>
      <c r="AV160" s="133"/>
      <c r="AW160" s="181"/>
      <c r="AX160" s="204"/>
      <c r="AY160" s="226" t="s">
        <v>1786</v>
      </c>
      <c r="AZ160" s="204">
        <v>40</v>
      </c>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row>
    <row r="161" spans="1:359" s="3" customFormat="1" ht="96.75" customHeight="1" x14ac:dyDescent="0.25">
      <c r="A161" s="377"/>
      <c r="B161" s="377"/>
      <c r="C161" s="374"/>
      <c r="D161" s="226" t="s">
        <v>12</v>
      </c>
      <c r="E161" s="293">
        <v>13</v>
      </c>
      <c r="F161" s="191">
        <v>13</v>
      </c>
      <c r="G161" s="191" t="s">
        <v>11</v>
      </c>
      <c r="H161" s="191" t="s">
        <v>10</v>
      </c>
      <c r="I161" s="357"/>
      <c r="J161" s="213">
        <v>2</v>
      </c>
      <c r="K161" s="215">
        <v>2</v>
      </c>
      <c r="L161" s="233">
        <f t="shared" si="11"/>
        <v>100</v>
      </c>
      <c r="M161" s="381"/>
      <c r="N161" s="381"/>
      <c r="O161" s="384"/>
      <c r="P161" s="241" t="s">
        <v>800</v>
      </c>
      <c r="Q161" s="191">
        <v>6</v>
      </c>
      <c r="R161" s="203">
        <v>1</v>
      </c>
      <c r="S161" s="229">
        <f>R161/Q161*1</f>
        <v>0.16666666666666666</v>
      </c>
      <c r="T161" s="209" t="s">
        <v>591</v>
      </c>
      <c r="U161" s="191">
        <v>6</v>
      </c>
      <c r="V161" s="203">
        <v>1</v>
      </c>
      <c r="W161" s="186">
        <v>0.5</v>
      </c>
      <c r="X161" s="197" t="s">
        <v>704</v>
      </c>
      <c r="Y161" s="194">
        <v>13</v>
      </c>
      <c r="Z161" s="192">
        <v>8</v>
      </c>
      <c r="AA161" s="182">
        <v>45</v>
      </c>
      <c r="AB161" s="115"/>
      <c r="AC161" s="141"/>
      <c r="AD161" s="141"/>
      <c r="AE161" s="145"/>
      <c r="AF161" s="141"/>
      <c r="AG161" s="141"/>
      <c r="AH161" s="145"/>
      <c r="AI161" s="194">
        <v>13</v>
      </c>
      <c r="AJ161" s="184">
        <v>10</v>
      </c>
      <c r="AK161" s="185">
        <v>67</v>
      </c>
      <c r="AL161" s="84"/>
      <c r="AM161" s="109" t="s">
        <v>1097</v>
      </c>
      <c r="AN161" s="250">
        <v>12</v>
      </c>
      <c r="AO161" s="254" t="s">
        <v>1211</v>
      </c>
      <c r="AP161" s="255">
        <v>50</v>
      </c>
      <c r="AQ161" s="99"/>
      <c r="AR161" s="257" t="s">
        <v>1373</v>
      </c>
      <c r="AS161" s="250">
        <v>13</v>
      </c>
      <c r="AT161" s="126" t="s">
        <v>1211</v>
      </c>
      <c r="AU161" s="179">
        <v>46</v>
      </c>
      <c r="AV161" s="133" t="s">
        <v>1475</v>
      </c>
      <c r="AW161" s="181" t="s">
        <v>1456</v>
      </c>
      <c r="AX161" s="204"/>
      <c r="AY161" s="226" t="s">
        <v>1785</v>
      </c>
      <c r="AZ161" s="204">
        <v>47</v>
      </c>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row>
    <row r="162" spans="1:359" s="3" customFormat="1" ht="73.900000000000006" customHeight="1" x14ac:dyDescent="0.25">
      <c r="A162" s="377"/>
      <c r="B162" s="377" t="s">
        <v>8</v>
      </c>
      <c r="C162" s="374"/>
      <c r="D162" s="191" t="s">
        <v>7</v>
      </c>
      <c r="E162" s="293">
        <v>1</v>
      </c>
      <c r="F162" s="191">
        <v>1</v>
      </c>
      <c r="G162" s="191" t="s">
        <v>6</v>
      </c>
      <c r="H162" s="191" t="s">
        <v>5</v>
      </c>
      <c r="I162" s="357"/>
      <c r="J162" s="213">
        <v>1</v>
      </c>
      <c r="K162" s="215">
        <v>1</v>
      </c>
      <c r="L162" s="233">
        <f t="shared" si="11"/>
        <v>100</v>
      </c>
      <c r="M162" s="69"/>
      <c r="N162" s="69"/>
      <c r="O162" s="123"/>
      <c r="P162" s="241" t="s">
        <v>801</v>
      </c>
      <c r="Q162" s="191">
        <v>1</v>
      </c>
      <c r="R162" s="21" t="s">
        <v>540</v>
      </c>
      <c r="S162" s="228">
        <v>0.5</v>
      </c>
      <c r="T162" s="189" t="s">
        <v>517</v>
      </c>
      <c r="U162" s="191">
        <v>1</v>
      </c>
      <c r="V162" s="21" t="s">
        <v>540</v>
      </c>
      <c r="W162" s="186">
        <v>0.39</v>
      </c>
      <c r="X162" s="197"/>
      <c r="Y162" s="194">
        <v>1</v>
      </c>
      <c r="Z162" s="192">
        <v>1</v>
      </c>
      <c r="AA162" s="182">
        <v>1</v>
      </c>
      <c r="AB162" s="115"/>
      <c r="AC162" s="141"/>
      <c r="AD162" s="153"/>
      <c r="AE162" s="145"/>
      <c r="AF162" s="154"/>
      <c r="AG162" s="154"/>
      <c r="AH162" s="145"/>
      <c r="AI162" s="194">
        <v>1</v>
      </c>
      <c r="AJ162" s="184">
        <v>1</v>
      </c>
      <c r="AK162" s="185">
        <v>40</v>
      </c>
      <c r="AL162" s="84"/>
      <c r="AM162" s="109" t="s">
        <v>1098</v>
      </c>
      <c r="AN162" s="250">
        <v>1</v>
      </c>
      <c r="AO162" s="254">
        <v>0.1</v>
      </c>
      <c r="AP162" s="255">
        <v>10</v>
      </c>
      <c r="AQ162" s="99"/>
      <c r="AR162" s="257" t="s">
        <v>1374</v>
      </c>
      <c r="AS162" s="250">
        <v>1</v>
      </c>
      <c r="AT162" s="126">
        <v>0.1</v>
      </c>
      <c r="AU162" s="179">
        <v>10</v>
      </c>
      <c r="AV162" s="204"/>
      <c r="AW162" s="129"/>
      <c r="AX162" s="204"/>
      <c r="AY162" s="226" t="s">
        <v>1720</v>
      </c>
      <c r="AZ162" s="204">
        <v>32</v>
      </c>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row>
    <row r="163" spans="1:359" s="3" customFormat="1" ht="79.5" customHeight="1" x14ac:dyDescent="0.25">
      <c r="A163" s="377"/>
      <c r="B163" s="377"/>
      <c r="C163" s="207" t="s">
        <v>4</v>
      </c>
      <c r="D163" s="191" t="s">
        <v>3</v>
      </c>
      <c r="E163" s="293">
        <v>1</v>
      </c>
      <c r="F163" s="191">
        <v>1</v>
      </c>
      <c r="G163" s="191" t="s">
        <v>2</v>
      </c>
      <c r="H163" s="191" t="s">
        <v>1</v>
      </c>
      <c r="I163" s="191" t="s">
        <v>0</v>
      </c>
      <c r="J163" s="213">
        <v>1</v>
      </c>
      <c r="K163" s="215">
        <v>0</v>
      </c>
      <c r="L163" s="233">
        <f t="shared" si="11"/>
        <v>0</v>
      </c>
      <c r="M163" s="69"/>
      <c r="N163" s="69"/>
      <c r="O163" s="123"/>
      <c r="P163" s="241" t="s">
        <v>513</v>
      </c>
      <c r="Q163" s="191">
        <v>1</v>
      </c>
      <c r="R163" s="124">
        <v>0.5</v>
      </c>
      <c r="S163" s="228">
        <v>0.5</v>
      </c>
      <c r="T163" s="189" t="s">
        <v>518</v>
      </c>
      <c r="U163" s="191">
        <v>1</v>
      </c>
      <c r="V163" s="124">
        <v>0.5</v>
      </c>
      <c r="W163" s="186">
        <v>0.5</v>
      </c>
      <c r="X163" s="197" t="s">
        <v>705</v>
      </c>
      <c r="Y163" s="194">
        <v>1</v>
      </c>
      <c r="Z163" s="192">
        <v>1</v>
      </c>
      <c r="AA163" s="182">
        <v>40</v>
      </c>
      <c r="AB163" s="110" t="s">
        <v>951</v>
      </c>
      <c r="AC163" s="141"/>
      <c r="AD163" s="141"/>
      <c r="AE163" s="145"/>
      <c r="AF163" s="141"/>
      <c r="AG163" s="141"/>
      <c r="AH163" s="145"/>
      <c r="AI163" s="194">
        <v>1</v>
      </c>
      <c r="AJ163" s="184">
        <v>1</v>
      </c>
      <c r="AK163" s="185">
        <v>20</v>
      </c>
      <c r="AL163" s="84"/>
      <c r="AM163" s="109"/>
      <c r="AN163" s="250">
        <v>1</v>
      </c>
      <c r="AO163" s="254">
        <v>0.2</v>
      </c>
      <c r="AP163" s="255">
        <v>20</v>
      </c>
      <c r="AQ163" s="99"/>
      <c r="AR163" s="257"/>
      <c r="AS163" s="250">
        <v>1</v>
      </c>
      <c r="AT163" s="126">
        <v>0.2</v>
      </c>
      <c r="AU163" s="179">
        <v>20</v>
      </c>
      <c r="AV163" s="204"/>
      <c r="AW163" s="129"/>
      <c r="AX163" s="204"/>
      <c r="AY163" s="226" t="s">
        <v>1720</v>
      </c>
      <c r="AZ163" s="204">
        <v>25</v>
      </c>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row>
    <row r="164" spans="1:359" s="5" customFormat="1" ht="15.75" x14ac:dyDescent="0.25">
      <c r="C164" s="1"/>
      <c r="D164" s="1"/>
      <c r="E164" s="178"/>
      <c r="F164" s="1"/>
      <c r="G164" s="1"/>
      <c r="H164" s="1"/>
      <c r="I164" s="1"/>
      <c r="J164" s="178"/>
      <c r="K164" s="178"/>
      <c r="L164" s="178"/>
      <c r="M164" s="178"/>
      <c r="N164" s="178"/>
      <c r="O164" s="178"/>
      <c r="P164" s="178"/>
      <c r="Q164" s="300"/>
      <c r="R164" s="300"/>
      <c r="S164" s="300"/>
      <c r="T164" s="301"/>
      <c r="U164" s="300"/>
      <c r="V164" s="300"/>
      <c r="W164" s="300"/>
      <c r="X164" s="301"/>
      <c r="Y164" s="302"/>
      <c r="Z164" s="300"/>
      <c r="AA164" s="300"/>
      <c r="AB164" s="300"/>
      <c r="AC164" s="303"/>
      <c r="AD164" s="303"/>
      <c r="AE164" s="304"/>
      <c r="AF164" s="303"/>
      <c r="AG164" s="303"/>
      <c r="AH164" s="304"/>
      <c r="AI164" s="302"/>
      <c r="AJ164" s="305"/>
      <c r="AK164" s="300"/>
      <c r="AL164" s="306"/>
      <c r="AM164" s="307"/>
      <c r="AN164" s="308"/>
      <c r="AO164" s="300"/>
      <c r="AP164" s="300"/>
      <c r="AQ164" s="300"/>
      <c r="AR164" s="300"/>
      <c r="AS164" s="300"/>
      <c r="AT164" s="300"/>
      <c r="AU164" s="300"/>
      <c r="AV164" s="300"/>
      <c r="AW164" s="300"/>
      <c r="AX164" s="300"/>
      <c r="AY164" s="300"/>
      <c r="AZ164" s="300"/>
      <c r="BA164" s="1"/>
      <c r="BB164" s="1"/>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c r="IM164" s="1"/>
      <c r="IN164" s="1"/>
      <c r="IO164" s="1"/>
      <c r="IP164" s="1"/>
      <c r="IQ164" s="1"/>
      <c r="IR164" s="1"/>
      <c r="IS164" s="1"/>
      <c r="IT164" s="1"/>
      <c r="IU164" s="1"/>
      <c r="IV164" s="1"/>
      <c r="IW164" s="1"/>
      <c r="IX164" s="1"/>
      <c r="IY164" s="1"/>
      <c r="IZ164" s="1"/>
      <c r="JA164" s="1"/>
      <c r="JB164" s="1"/>
      <c r="JC164" s="1"/>
      <c r="JD164" s="1"/>
      <c r="JE164" s="1"/>
      <c r="JF164" s="1"/>
      <c r="JG164" s="1"/>
      <c r="JH164" s="1"/>
      <c r="JI164" s="1"/>
      <c r="JJ164" s="1"/>
      <c r="JK164" s="1"/>
      <c r="JL164" s="1"/>
      <c r="JM164" s="1"/>
      <c r="JN164" s="1"/>
      <c r="JO164" s="1"/>
      <c r="JP164" s="1"/>
      <c r="JQ164" s="1"/>
      <c r="JR164" s="1"/>
      <c r="JS164" s="1"/>
      <c r="JT164" s="1"/>
      <c r="JU164" s="1"/>
      <c r="JV164" s="1"/>
      <c r="JW164" s="1"/>
      <c r="JX164" s="1"/>
      <c r="JY164" s="1"/>
      <c r="JZ164" s="1"/>
      <c r="KA164" s="1"/>
      <c r="KB164" s="1"/>
      <c r="KC164" s="1"/>
      <c r="KD164" s="1"/>
      <c r="KE164" s="1"/>
      <c r="KF164" s="1"/>
      <c r="KG164" s="1"/>
      <c r="KH164" s="1"/>
      <c r="KI164" s="1"/>
      <c r="KJ164" s="1"/>
      <c r="KK164" s="1"/>
      <c r="KL164" s="1"/>
      <c r="KM164" s="1"/>
      <c r="KN164" s="1"/>
      <c r="KO164" s="1"/>
      <c r="KP164" s="1"/>
      <c r="KQ164" s="1"/>
      <c r="KR164" s="1"/>
      <c r="KS164" s="1"/>
      <c r="KT164" s="1"/>
      <c r="KU164" s="1"/>
      <c r="KV164" s="1"/>
      <c r="KW164" s="1"/>
      <c r="KX164" s="1"/>
      <c r="KY164" s="1"/>
      <c r="KZ164" s="1"/>
      <c r="LA164" s="1"/>
      <c r="LB164" s="1"/>
      <c r="LC164" s="1"/>
      <c r="LD164" s="1"/>
      <c r="LE164" s="1"/>
      <c r="LF164" s="1"/>
      <c r="LG164" s="1"/>
      <c r="LH164" s="1"/>
      <c r="LI164" s="1"/>
      <c r="LJ164" s="1"/>
      <c r="LK164" s="1"/>
      <c r="LL164" s="1"/>
      <c r="LM164" s="1"/>
      <c r="LN164" s="1"/>
      <c r="LO164" s="1"/>
      <c r="LP164" s="1"/>
      <c r="LQ164" s="1"/>
      <c r="LR164" s="1"/>
      <c r="LS164" s="1"/>
      <c r="LT164" s="1"/>
      <c r="LU164" s="1"/>
      <c r="LV164" s="1"/>
      <c r="LW164" s="1"/>
      <c r="LX164" s="1"/>
      <c r="LY164" s="1"/>
      <c r="LZ164" s="1"/>
      <c r="MA164" s="1"/>
      <c r="MB164" s="1"/>
      <c r="MC164" s="1"/>
      <c r="MD164" s="1"/>
      <c r="ME164" s="1"/>
      <c r="MF164" s="1"/>
      <c r="MG164" s="1"/>
      <c r="MH164" s="1"/>
      <c r="MI164" s="1"/>
      <c r="MJ164" s="1"/>
      <c r="MK164" s="1"/>
      <c r="ML164" s="1"/>
      <c r="MM164" s="1"/>
      <c r="MN164" s="1"/>
      <c r="MO164" s="1"/>
      <c r="MP164" s="1"/>
      <c r="MQ164" s="1"/>
      <c r="MR164" s="1"/>
      <c r="MS164" s="1"/>
      <c r="MT164" s="1"/>
      <c r="MU164" s="1"/>
    </row>
    <row r="165" spans="1:359" s="5" customFormat="1" x14ac:dyDescent="0.25">
      <c r="C165" s="1"/>
      <c r="D165" s="1"/>
      <c r="E165" s="1"/>
      <c r="F165" s="1"/>
      <c r="G165" s="1"/>
      <c r="H165" s="1"/>
      <c r="I165" s="1"/>
      <c r="J165" s="2"/>
      <c r="K165" s="2"/>
      <c r="L165" s="2"/>
      <c r="M165" s="2"/>
      <c r="N165" s="2"/>
      <c r="O165" s="2"/>
      <c r="P165" s="2"/>
      <c r="Q165" s="1"/>
      <c r="R165" s="1"/>
      <c r="S165" s="1"/>
      <c r="T165" s="56"/>
      <c r="U165" s="1"/>
      <c r="V165" s="1"/>
      <c r="W165" s="1"/>
      <c r="X165" s="56"/>
      <c r="Y165" s="1"/>
      <c r="Z165" s="1"/>
      <c r="AA165" s="1"/>
      <c r="AB165" s="1"/>
      <c r="AC165" s="140"/>
      <c r="AD165" s="140"/>
      <c r="AE165" s="140"/>
      <c r="AF165" s="140"/>
      <c r="AG165" s="140"/>
      <c r="AH165" s="140"/>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c r="FE165" s="1"/>
      <c r="FF165" s="1"/>
      <c r="FG165" s="1"/>
      <c r="FH165" s="1"/>
      <c r="FI165" s="1"/>
      <c r="FJ165" s="1"/>
      <c r="FK165" s="1"/>
      <c r="FL165" s="1"/>
      <c r="FM165" s="1"/>
      <c r="FN165" s="1"/>
      <c r="FO165" s="1"/>
      <c r="FP165" s="1"/>
      <c r="FQ165" s="1"/>
      <c r="FR165" s="1"/>
      <c r="FS165" s="1"/>
      <c r="FT165" s="1"/>
      <c r="FU165" s="1"/>
      <c r="FV165" s="1"/>
      <c r="FW165" s="1"/>
      <c r="FX165" s="1"/>
      <c r="FY165" s="1"/>
      <c r="FZ165" s="1"/>
      <c r="GA165" s="1"/>
      <c r="GB165" s="1"/>
      <c r="GC165" s="1"/>
      <c r="GD165" s="1"/>
      <c r="GE165" s="1"/>
      <c r="GF165" s="1"/>
      <c r="GG165" s="1"/>
      <c r="GH165" s="1"/>
      <c r="GI165" s="1"/>
      <c r="GJ165" s="1"/>
      <c r="GK165" s="1"/>
      <c r="GL165" s="1"/>
      <c r="GM165" s="1"/>
      <c r="GN165" s="1"/>
      <c r="GO165" s="1"/>
      <c r="GP165" s="1"/>
      <c r="GQ165" s="1"/>
      <c r="GR165" s="1"/>
      <c r="GS165" s="1"/>
      <c r="GT165" s="1"/>
      <c r="GU165" s="1"/>
      <c r="GV165" s="1"/>
      <c r="GW165" s="1"/>
      <c r="GX165" s="1"/>
      <c r="GY165" s="1"/>
      <c r="GZ165" s="1"/>
      <c r="HA165" s="1"/>
      <c r="HB165" s="1"/>
      <c r="HC165" s="1"/>
      <c r="HD165" s="1"/>
      <c r="HE165" s="1"/>
      <c r="HF165" s="1"/>
      <c r="HG165" s="1"/>
      <c r="HH165" s="1"/>
      <c r="HI165" s="1"/>
      <c r="HJ165" s="1"/>
      <c r="HK165" s="1"/>
      <c r="HL165" s="1"/>
      <c r="HM165" s="1"/>
      <c r="HN165" s="1"/>
      <c r="HO165" s="1"/>
      <c r="HP165" s="1"/>
      <c r="HQ165" s="1"/>
      <c r="HR165" s="1"/>
      <c r="HS165" s="1"/>
      <c r="HT165" s="1"/>
      <c r="HU165" s="1"/>
      <c r="HV165" s="1"/>
      <c r="HW165" s="1"/>
      <c r="HX165" s="1"/>
      <c r="HY165" s="1"/>
      <c r="HZ165" s="1"/>
      <c r="IA165" s="1"/>
      <c r="IB165" s="1"/>
      <c r="IC165" s="1"/>
      <c r="ID165" s="1"/>
      <c r="IE165" s="1"/>
      <c r="IF165" s="1"/>
      <c r="IG165" s="1"/>
      <c r="IH165" s="1"/>
      <c r="II165" s="1"/>
      <c r="IJ165" s="1"/>
      <c r="IK165" s="1"/>
      <c r="IL165" s="1"/>
      <c r="IM165" s="1"/>
      <c r="IN165" s="1"/>
      <c r="IO165" s="1"/>
      <c r="IP165" s="1"/>
      <c r="IQ165" s="1"/>
      <c r="IR165" s="1"/>
      <c r="IS165" s="1"/>
      <c r="IT165" s="1"/>
      <c r="IU165" s="1"/>
      <c r="IV165" s="1"/>
      <c r="IW165" s="1"/>
      <c r="IX165" s="1"/>
      <c r="IY165" s="1"/>
      <c r="IZ165" s="1"/>
      <c r="JA165" s="1"/>
      <c r="JB165" s="1"/>
      <c r="JC165" s="1"/>
      <c r="JD165" s="1"/>
      <c r="JE165" s="1"/>
      <c r="JF165" s="1"/>
      <c r="JG165" s="1"/>
      <c r="JH165" s="1"/>
      <c r="JI165" s="1"/>
      <c r="JJ165" s="1"/>
      <c r="JK165" s="1"/>
      <c r="JL165" s="1"/>
      <c r="JM165" s="1"/>
      <c r="JN165" s="1"/>
      <c r="JO165" s="1"/>
      <c r="JP165" s="1"/>
      <c r="JQ165" s="1"/>
      <c r="JR165" s="1"/>
      <c r="JS165" s="1"/>
      <c r="JT165" s="1"/>
      <c r="JU165" s="1"/>
      <c r="JV165" s="1"/>
      <c r="JW165" s="1"/>
      <c r="JX165" s="1"/>
      <c r="JY165" s="1"/>
      <c r="JZ165" s="1"/>
      <c r="KA165" s="1"/>
      <c r="KB165" s="1"/>
      <c r="KC165" s="1"/>
      <c r="KD165" s="1"/>
      <c r="KE165" s="1"/>
      <c r="KF165" s="1"/>
      <c r="KG165" s="1"/>
      <c r="KH165" s="1"/>
      <c r="KI165" s="1"/>
      <c r="KJ165" s="1"/>
      <c r="KK165" s="1"/>
      <c r="KL165" s="1"/>
      <c r="KM165" s="1"/>
      <c r="KN165" s="1"/>
      <c r="KO165" s="1"/>
      <c r="KP165" s="1"/>
      <c r="KQ165" s="1"/>
      <c r="KR165" s="1"/>
      <c r="KS165" s="1"/>
      <c r="KT165" s="1"/>
      <c r="KU165" s="1"/>
      <c r="KV165" s="1"/>
      <c r="KW165" s="1"/>
      <c r="KX165" s="1"/>
      <c r="KY165" s="1"/>
      <c r="KZ165" s="1"/>
      <c r="LA165" s="1"/>
      <c r="LB165" s="1"/>
      <c r="LC165" s="1"/>
      <c r="LD165" s="1"/>
      <c r="LE165" s="1"/>
      <c r="LF165" s="1"/>
      <c r="LG165" s="1"/>
      <c r="LH165" s="1"/>
      <c r="LI165" s="1"/>
      <c r="LJ165" s="1"/>
      <c r="LK165" s="1"/>
      <c r="LL165" s="1"/>
      <c r="LM165" s="1"/>
      <c r="LN165" s="1"/>
      <c r="LO165" s="1"/>
      <c r="LP165" s="1"/>
      <c r="LQ165" s="1"/>
      <c r="LR165" s="1"/>
      <c r="LS165" s="1"/>
      <c r="LT165" s="1"/>
      <c r="LU165" s="1"/>
      <c r="LV165" s="1"/>
      <c r="LW165" s="1"/>
      <c r="LX165" s="1"/>
      <c r="LY165" s="1"/>
      <c r="LZ165" s="1"/>
      <c r="MA165" s="1"/>
      <c r="MB165" s="1"/>
      <c r="MC165" s="1"/>
      <c r="MD165" s="1"/>
      <c r="ME165" s="1"/>
      <c r="MF165" s="1"/>
      <c r="MG165" s="1"/>
      <c r="MH165" s="1"/>
      <c r="MI165" s="1"/>
      <c r="MJ165" s="1"/>
      <c r="MK165" s="1"/>
      <c r="ML165" s="1"/>
      <c r="MM165" s="1"/>
      <c r="MN165" s="1"/>
      <c r="MO165" s="1"/>
      <c r="MP165" s="1"/>
      <c r="MQ165" s="1"/>
      <c r="MR165" s="1"/>
      <c r="MS165" s="1"/>
      <c r="MT165" s="1"/>
      <c r="MU165" s="1"/>
    </row>
    <row r="166" spans="1:359" s="5" customFormat="1" x14ac:dyDescent="0.25">
      <c r="C166" s="1"/>
      <c r="D166" s="1"/>
      <c r="E166" s="1"/>
      <c r="F166" s="1"/>
      <c r="G166" s="1"/>
      <c r="H166" s="1"/>
      <c r="I166" s="1"/>
      <c r="J166" s="2"/>
      <c r="K166" s="2"/>
      <c r="L166" s="2"/>
      <c r="M166" s="2"/>
      <c r="N166" s="2"/>
      <c r="O166" s="2"/>
      <c r="P166" s="2"/>
      <c r="Q166" s="1"/>
      <c r="R166" s="1"/>
      <c r="S166" s="1"/>
      <c r="T166" s="56"/>
      <c r="U166" s="1"/>
      <c r="V166" s="1"/>
      <c r="W166" s="1"/>
      <c r="X166" s="56"/>
      <c r="Y166" s="1"/>
      <c r="Z166" s="1"/>
      <c r="AA166" s="1"/>
      <c r="AB166" s="1"/>
      <c r="AC166" s="140"/>
      <c r="AD166" s="140"/>
      <c r="AE166" s="140"/>
      <c r="AF166" s="140"/>
      <c r="AG166" s="140"/>
      <c r="AH166" s="140"/>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c r="FE166" s="1"/>
      <c r="FF166" s="1"/>
      <c r="FG166" s="1"/>
      <c r="FH166" s="1"/>
      <c r="FI166" s="1"/>
      <c r="FJ166" s="1"/>
      <c r="FK166" s="1"/>
      <c r="FL166" s="1"/>
      <c r="FM166" s="1"/>
      <c r="FN166" s="1"/>
      <c r="FO166" s="1"/>
      <c r="FP166" s="1"/>
      <c r="FQ166" s="1"/>
      <c r="FR166" s="1"/>
      <c r="FS166" s="1"/>
      <c r="FT166" s="1"/>
      <c r="FU166" s="1"/>
      <c r="FV166" s="1"/>
      <c r="FW166" s="1"/>
      <c r="FX166" s="1"/>
      <c r="FY166" s="1"/>
      <c r="FZ166" s="1"/>
      <c r="GA166" s="1"/>
      <c r="GB166" s="1"/>
      <c r="GC166" s="1"/>
      <c r="GD166" s="1"/>
      <c r="GE166" s="1"/>
      <c r="GF166" s="1"/>
      <c r="GG166" s="1"/>
      <c r="GH166" s="1"/>
      <c r="GI166" s="1"/>
      <c r="GJ166" s="1"/>
      <c r="GK166" s="1"/>
      <c r="GL166" s="1"/>
      <c r="GM166" s="1"/>
      <c r="GN166" s="1"/>
      <c r="GO166" s="1"/>
      <c r="GP166" s="1"/>
      <c r="GQ166" s="1"/>
      <c r="GR166" s="1"/>
      <c r="GS166" s="1"/>
      <c r="GT166" s="1"/>
      <c r="GU166" s="1"/>
      <c r="GV166" s="1"/>
      <c r="GW166" s="1"/>
      <c r="GX166" s="1"/>
      <c r="GY166" s="1"/>
      <c r="GZ166" s="1"/>
      <c r="HA166" s="1"/>
      <c r="HB166" s="1"/>
      <c r="HC166" s="1"/>
      <c r="HD166" s="1"/>
      <c r="HE166" s="1"/>
      <c r="HF166" s="1"/>
      <c r="HG166" s="1"/>
      <c r="HH166" s="1"/>
      <c r="HI166" s="1"/>
      <c r="HJ166" s="1"/>
      <c r="HK166" s="1"/>
      <c r="HL166" s="1"/>
      <c r="HM166" s="1"/>
      <c r="HN166" s="1"/>
      <c r="HO166" s="1"/>
      <c r="HP166" s="1"/>
      <c r="HQ166" s="1"/>
      <c r="HR166" s="1"/>
      <c r="HS166" s="1"/>
      <c r="HT166" s="1"/>
      <c r="HU166" s="1"/>
      <c r="HV166" s="1"/>
      <c r="HW166" s="1"/>
      <c r="HX166" s="1"/>
      <c r="HY166" s="1"/>
      <c r="HZ166" s="1"/>
      <c r="IA166" s="1"/>
      <c r="IB166" s="1"/>
      <c r="IC166" s="1"/>
      <c r="ID166" s="1"/>
      <c r="IE166" s="1"/>
      <c r="IF166" s="1"/>
      <c r="IG166" s="1"/>
      <c r="IH166" s="1"/>
      <c r="II166" s="1"/>
      <c r="IJ166" s="1"/>
      <c r="IK166" s="1"/>
      <c r="IL166" s="1"/>
      <c r="IM166" s="1"/>
      <c r="IN166" s="1"/>
      <c r="IO166" s="1"/>
      <c r="IP166" s="1"/>
      <c r="IQ166" s="1"/>
      <c r="IR166" s="1"/>
      <c r="IS166" s="1"/>
      <c r="IT166" s="1"/>
      <c r="IU166" s="1"/>
      <c r="IV166" s="1"/>
      <c r="IW166" s="1"/>
      <c r="IX166" s="1"/>
      <c r="IY166" s="1"/>
      <c r="IZ166" s="1"/>
      <c r="JA166" s="1"/>
      <c r="JB166" s="1"/>
      <c r="JC166" s="1"/>
      <c r="JD166" s="1"/>
      <c r="JE166" s="1"/>
      <c r="JF166" s="1"/>
      <c r="JG166" s="1"/>
      <c r="JH166" s="1"/>
      <c r="JI166" s="1"/>
      <c r="JJ166" s="1"/>
      <c r="JK166" s="1"/>
      <c r="JL166" s="1"/>
      <c r="JM166" s="1"/>
      <c r="JN166" s="1"/>
      <c r="JO166" s="1"/>
      <c r="JP166" s="1"/>
      <c r="JQ166" s="1"/>
      <c r="JR166" s="1"/>
      <c r="JS166" s="1"/>
      <c r="JT166" s="1"/>
      <c r="JU166" s="1"/>
      <c r="JV166" s="1"/>
      <c r="JW166" s="1"/>
      <c r="JX166" s="1"/>
      <c r="JY166" s="1"/>
      <c r="JZ166" s="1"/>
      <c r="KA166" s="1"/>
      <c r="KB166" s="1"/>
      <c r="KC166" s="1"/>
      <c r="KD166" s="1"/>
      <c r="KE166" s="1"/>
      <c r="KF166" s="1"/>
      <c r="KG166" s="1"/>
      <c r="KH166" s="1"/>
      <c r="KI166" s="1"/>
      <c r="KJ166" s="1"/>
      <c r="KK166" s="1"/>
      <c r="KL166" s="1"/>
      <c r="KM166" s="1"/>
      <c r="KN166" s="1"/>
      <c r="KO166" s="1"/>
      <c r="KP166" s="1"/>
      <c r="KQ166" s="1"/>
      <c r="KR166" s="1"/>
      <c r="KS166" s="1"/>
      <c r="KT166" s="1"/>
      <c r="KU166" s="1"/>
      <c r="KV166" s="1"/>
      <c r="KW166" s="1"/>
      <c r="KX166" s="1"/>
      <c r="KY166" s="1"/>
      <c r="KZ166" s="1"/>
      <c r="LA166" s="1"/>
      <c r="LB166" s="1"/>
      <c r="LC166" s="1"/>
      <c r="LD166" s="1"/>
      <c r="LE166" s="1"/>
      <c r="LF166" s="1"/>
      <c r="LG166" s="1"/>
      <c r="LH166" s="1"/>
      <c r="LI166" s="1"/>
      <c r="LJ166" s="1"/>
      <c r="LK166" s="1"/>
      <c r="LL166" s="1"/>
      <c r="LM166" s="1"/>
      <c r="LN166" s="1"/>
      <c r="LO166" s="1"/>
      <c r="LP166" s="1"/>
      <c r="LQ166" s="1"/>
      <c r="LR166" s="1"/>
      <c r="LS166" s="1"/>
      <c r="LT166" s="1"/>
      <c r="LU166" s="1"/>
      <c r="LV166" s="1"/>
      <c r="LW166" s="1"/>
      <c r="LX166" s="1"/>
      <c r="LY166" s="1"/>
      <c r="LZ166" s="1"/>
      <c r="MA166" s="1"/>
      <c r="MB166" s="1"/>
      <c r="MC166" s="1"/>
      <c r="MD166" s="1"/>
      <c r="ME166" s="1"/>
      <c r="MF166" s="1"/>
      <c r="MG166" s="1"/>
      <c r="MH166" s="1"/>
      <c r="MI166" s="1"/>
      <c r="MJ166" s="1"/>
      <c r="MK166" s="1"/>
      <c r="ML166" s="1"/>
      <c r="MM166" s="1"/>
      <c r="MN166" s="1"/>
      <c r="MO166" s="1"/>
      <c r="MP166" s="1"/>
      <c r="MQ166" s="1"/>
      <c r="MR166" s="1"/>
      <c r="MS166" s="1"/>
      <c r="MT166" s="1"/>
      <c r="MU166" s="1"/>
    </row>
    <row r="167" spans="1:359" s="5" customFormat="1" x14ac:dyDescent="0.25">
      <c r="C167" s="1"/>
      <c r="D167" s="1"/>
      <c r="E167" s="1"/>
      <c r="F167" s="1"/>
      <c r="G167" s="1"/>
      <c r="H167" s="1"/>
      <c r="I167" s="1"/>
      <c r="J167" s="2"/>
      <c r="K167" s="2"/>
      <c r="L167" s="2"/>
      <c r="M167" s="2"/>
      <c r="N167" s="2"/>
      <c r="O167" s="2"/>
      <c r="P167" s="2"/>
      <c r="Q167" s="1"/>
      <c r="R167" s="1"/>
      <c r="S167" s="1"/>
      <c r="T167" s="56"/>
      <c r="U167" s="1"/>
      <c r="V167" s="1"/>
      <c r="W167" s="1"/>
      <c r="X167" s="56"/>
      <c r="Y167" s="1"/>
      <c r="Z167" s="1"/>
      <c r="AA167" s="1"/>
      <c r="AB167" s="1"/>
      <c r="AC167" s="140"/>
      <c r="AD167" s="140"/>
      <c r="AE167" s="140"/>
      <c r="AF167" s="140"/>
      <c r="AG167" s="140"/>
      <c r="AH167" s="140"/>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c r="FE167" s="1"/>
      <c r="FF167" s="1"/>
      <c r="FG167" s="1"/>
      <c r="FH167" s="1"/>
      <c r="FI167" s="1"/>
      <c r="FJ167" s="1"/>
      <c r="FK167" s="1"/>
      <c r="FL167" s="1"/>
      <c r="FM167" s="1"/>
      <c r="FN167" s="1"/>
      <c r="FO167" s="1"/>
      <c r="FP167" s="1"/>
      <c r="FQ167" s="1"/>
      <c r="FR167" s="1"/>
      <c r="FS167" s="1"/>
      <c r="FT167" s="1"/>
      <c r="FU167" s="1"/>
      <c r="FV167" s="1"/>
      <c r="FW167" s="1"/>
      <c r="FX167" s="1"/>
      <c r="FY167" s="1"/>
      <c r="FZ167" s="1"/>
      <c r="GA167" s="1"/>
      <c r="GB167" s="1"/>
      <c r="GC167" s="1"/>
      <c r="GD167" s="1"/>
      <c r="GE167" s="1"/>
      <c r="GF167" s="1"/>
      <c r="GG167" s="1"/>
      <c r="GH167" s="1"/>
      <c r="GI167" s="1"/>
      <c r="GJ167" s="1"/>
      <c r="GK167" s="1"/>
      <c r="GL167" s="1"/>
      <c r="GM167" s="1"/>
      <c r="GN167" s="1"/>
      <c r="GO167" s="1"/>
      <c r="GP167" s="1"/>
      <c r="GQ167" s="1"/>
      <c r="GR167" s="1"/>
      <c r="GS167" s="1"/>
      <c r="GT167" s="1"/>
      <c r="GU167" s="1"/>
      <c r="GV167" s="1"/>
      <c r="GW167" s="1"/>
      <c r="GX167" s="1"/>
      <c r="GY167" s="1"/>
      <c r="GZ167" s="1"/>
      <c r="HA167" s="1"/>
      <c r="HB167" s="1"/>
      <c r="HC167" s="1"/>
      <c r="HD167" s="1"/>
      <c r="HE167" s="1"/>
      <c r="HF167" s="1"/>
      <c r="HG167" s="1"/>
      <c r="HH167" s="1"/>
      <c r="HI167" s="1"/>
      <c r="HJ167" s="1"/>
      <c r="HK167" s="1"/>
      <c r="HL167" s="1"/>
      <c r="HM167" s="1"/>
      <c r="HN167" s="1"/>
      <c r="HO167" s="1"/>
      <c r="HP167" s="1"/>
      <c r="HQ167" s="1"/>
      <c r="HR167" s="1"/>
      <c r="HS167" s="1"/>
      <c r="HT167" s="1"/>
      <c r="HU167" s="1"/>
      <c r="HV167" s="1"/>
      <c r="HW167" s="1"/>
      <c r="HX167" s="1"/>
      <c r="HY167" s="1"/>
      <c r="HZ167" s="1"/>
      <c r="IA167" s="1"/>
      <c r="IB167" s="1"/>
      <c r="IC167" s="1"/>
      <c r="ID167" s="1"/>
      <c r="IE167" s="1"/>
      <c r="IF167" s="1"/>
      <c r="IG167" s="1"/>
      <c r="IH167" s="1"/>
      <c r="II167" s="1"/>
      <c r="IJ167" s="1"/>
      <c r="IK167" s="1"/>
      <c r="IL167" s="1"/>
      <c r="IM167" s="1"/>
      <c r="IN167" s="1"/>
      <c r="IO167" s="1"/>
      <c r="IP167" s="1"/>
      <c r="IQ167" s="1"/>
      <c r="IR167" s="1"/>
      <c r="IS167" s="1"/>
      <c r="IT167" s="1"/>
      <c r="IU167" s="1"/>
      <c r="IV167" s="1"/>
      <c r="IW167" s="1"/>
      <c r="IX167" s="1"/>
      <c r="IY167" s="1"/>
      <c r="IZ167" s="1"/>
      <c r="JA167" s="1"/>
      <c r="JB167" s="1"/>
      <c r="JC167" s="1"/>
      <c r="JD167" s="1"/>
      <c r="JE167" s="1"/>
      <c r="JF167" s="1"/>
      <c r="JG167" s="1"/>
      <c r="JH167" s="1"/>
      <c r="JI167" s="1"/>
      <c r="JJ167" s="1"/>
      <c r="JK167" s="1"/>
      <c r="JL167" s="1"/>
      <c r="JM167" s="1"/>
      <c r="JN167" s="1"/>
      <c r="JO167" s="1"/>
      <c r="JP167" s="1"/>
      <c r="JQ167" s="1"/>
      <c r="JR167" s="1"/>
      <c r="JS167" s="1"/>
      <c r="JT167" s="1"/>
      <c r="JU167" s="1"/>
      <c r="JV167" s="1"/>
      <c r="JW167" s="1"/>
      <c r="JX167" s="1"/>
      <c r="JY167" s="1"/>
      <c r="JZ167" s="1"/>
      <c r="KA167" s="1"/>
      <c r="KB167" s="1"/>
      <c r="KC167" s="1"/>
      <c r="KD167" s="1"/>
      <c r="KE167" s="1"/>
      <c r="KF167" s="1"/>
      <c r="KG167" s="1"/>
      <c r="KH167" s="1"/>
      <c r="KI167" s="1"/>
      <c r="KJ167" s="1"/>
      <c r="KK167" s="1"/>
      <c r="KL167" s="1"/>
      <c r="KM167" s="1"/>
      <c r="KN167" s="1"/>
      <c r="KO167" s="1"/>
      <c r="KP167" s="1"/>
      <c r="KQ167" s="1"/>
      <c r="KR167" s="1"/>
      <c r="KS167" s="1"/>
      <c r="KT167" s="1"/>
      <c r="KU167" s="1"/>
      <c r="KV167" s="1"/>
      <c r="KW167" s="1"/>
      <c r="KX167" s="1"/>
      <c r="KY167" s="1"/>
      <c r="KZ167" s="1"/>
      <c r="LA167" s="1"/>
      <c r="LB167" s="1"/>
      <c r="LC167" s="1"/>
      <c r="LD167" s="1"/>
      <c r="LE167" s="1"/>
      <c r="LF167" s="1"/>
      <c r="LG167" s="1"/>
      <c r="LH167" s="1"/>
      <c r="LI167" s="1"/>
      <c r="LJ167" s="1"/>
      <c r="LK167" s="1"/>
      <c r="LL167" s="1"/>
      <c r="LM167" s="1"/>
      <c r="LN167" s="1"/>
      <c r="LO167" s="1"/>
      <c r="LP167" s="1"/>
      <c r="LQ167" s="1"/>
      <c r="LR167" s="1"/>
      <c r="LS167" s="1"/>
      <c r="LT167" s="1"/>
      <c r="LU167" s="1"/>
      <c r="LV167" s="1"/>
      <c r="LW167" s="1"/>
      <c r="LX167" s="1"/>
      <c r="LY167" s="1"/>
      <c r="LZ167" s="1"/>
      <c r="MA167" s="1"/>
      <c r="MB167" s="1"/>
      <c r="MC167" s="1"/>
      <c r="MD167" s="1"/>
      <c r="ME167" s="1"/>
      <c r="MF167" s="1"/>
      <c r="MG167" s="1"/>
      <c r="MH167" s="1"/>
      <c r="MI167" s="1"/>
      <c r="MJ167" s="1"/>
      <c r="MK167" s="1"/>
      <c r="ML167" s="1"/>
      <c r="MM167" s="1"/>
      <c r="MN167" s="1"/>
      <c r="MO167" s="1"/>
      <c r="MP167" s="1"/>
      <c r="MQ167" s="1"/>
      <c r="MR167" s="1"/>
      <c r="MS167" s="1"/>
      <c r="MT167" s="1"/>
      <c r="MU167" s="1"/>
    </row>
    <row r="168" spans="1:359" s="5" customFormat="1" x14ac:dyDescent="0.25">
      <c r="C168" s="1"/>
      <c r="D168" s="1"/>
      <c r="E168" s="1"/>
      <c r="F168" s="1"/>
      <c r="G168" s="1"/>
      <c r="H168" s="1"/>
      <c r="I168" s="1"/>
      <c r="J168" s="2"/>
      <c r="K168" s="2"/>
      <c r="L168" s="2"/>
      <c r="M168" s="2"/>
      <c r="N168" s="2"/>
      <c r="O168" s="2"/>
      <c r="P168" s="2"/>
      <c r="Q168" s="1"/>
      <c r="R168" s="1"/>
      <c r="S168" s="1"/>
      <c r="T168" s="56"/>
      <c r="U168" s="1"/>
      <c r="V168" s="1"/>
      <c r="W168" s="1"/>
      <c r="X168" s="56"/>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c r="FE168" s="1"/>
      <c r="FF168" s="1"/>
      <c r="FG168" s="1"/>
      <c r="FH168" s="1"/>
      <c r="FI168" s="1"/>
      <c r="FJ168" s="1"/>
      <c r="FK168" s="1"/>
      <c r="FL168" s="1"/>
      <c r="FM168" s="1"/>
      <c r="FN168" s="1"/>
      <c r="FO168" s="1"/>
      <c r="FP168" s="1"/>
      <c r="FQ168" s="1"/>
      <c r="FR168" s="1"/>
      <c r="FS168" s="1"/>
      <c r="FT168" s="1"/>
      <c r="FU168" s="1"/>
      <c r="FV168" s="1"/>
      <c r="FW168" s="1"/>
      <c r="FX168" s="1"/>
      <c r="FY168" s="1"/>
      <c r="FZ168" s="1"/>
      <c r="GA168" s="1"/>
      <c r="GB168" s="1"/>
      <c r="GC168" s="1"/>
      <c r="GD168" s="1"/>
      <c r="GE168" s="1"/>
      <c r="GF168" s="1"/>
      <c r="GG168" s="1"/>
      <c r="GH168" s="1"/>
      <c r="GI168" s="1"/>
      <c r="GJ168" s="1"/>
      <c r="GK168" s="1"/>
      <c r="GL168" s="1"/>
      <c r="GM168" s="1"/>
      <c r="GN168" s="1"/>
      <c r="GO168" s="1"/>
      <c r="GP168" s="1"/>
      <c r="GQ168" s="1"/>
      <c r="GR168" s="1"/>
      <c r="GS168" s="1"/>
      <c r="GT168" s="1"/>
      <c r="GU168" s="1"/>
      <c r="GV168" s="1"/>
      <c r="GW168" s="1"/>
      <c r="GX168" s="1"/>
      <c r="GY168" s="1"/>
      <c r="GZ168" s="1"/>
      <c r="HA168" s="1"/>
      <c r="HB168" s="1"/>
      <c r="HC168" s="1"/>
      <c r="HD168" s="1"/>
      <c r="HE168" s="1"/>
      <c r="HF168" s="1"/>
      <c r="HG168" s="1"/>
      <c r="HH168" s="1"/>
      <c r="HI168" s="1"/>
      <c r="HJ168" s="1"/>
      <c r="HK168" s="1"/>
      <c r="HL168" s="1"/>
      <c r="HM168" s="1"/>
      <c r="HN168" s="1"/>
      <c r="HO168" s="1"/>
      <c r="HP168" s="1"/>
      <c r="HQ168" s="1"/>
      <c r="HR168" s="1"/>
      <c r="HS168" s="1"/>
      <c r="HT168" s="1"/>
      <c r="HU168" s="1"/>
      <c r="HV168" s="1"/>
      <c r="HW168" s="1"/>
      <c r="HX168" s="1"/>
      <c r="HY168" s="1"/>
      <c r="HZ168" s="1"/>
      <c r="IA168" s="1"/>
      <c r="IB168" s="1"/>
      <c r="IC168" s="1"/>
      <c r="ID168" s="1"/>
      <c r="IE168" s="1"/>
      <c r="IF168" s="1"/>
      <c r="IG168" s="1"/>
      <c r="IH168" s="1"/>
      <c r="II168" s="1"/>
      <c r="IJ168" s="1"/>
      <c r="IK168" s="1"/>
      <c r="IL168" s="1"/>
      <c r="IM168" s="1"/>
      <c r="IN168" s="1"/>
      <c r="IO168" s="1"/>
      <c r="IP168" s="1"/>
      <c r="IQ168" s="1"/>
      <c r="IR168" s="1"/>
      <c r="IS168" s="1"/>
      <c r="IT168" s="1"/>
      <c r="IU168" s="1"/>
      <c r="IV168" s="1"/>
      <c r="IW168" s="1"/>
      <c r="IX168" s="1"/>
      <c r="IY168" s="1"/>
      <c r="IZ168" s="1"/>
      <c r="JA168" s="1"/>
      <c r="JB168" s="1"/>
      <c r="JC168" s="1"/>
      <c r="JD168" s="1"/>
      <c r="JE168" s="1"/>
      <c r="JF168" s="1"/>
      <c r="JG168" s="1"/>
      <c r="JH168" s="1"/>
      <c r="JI168" s="1"/>
      <c r="JJ168" s="1"/>
      <c r="JK168" s="1"/>
      <c r="JL168" s="1"/>
      <c r="JM168" s="1"/>
      <c r="JN168" s="1"/>
      <c r="JO168" s="1"/>
      <c r="JP168" s="1"/>
      <c r="JQ168" s="1"/>
      <c r="JR168" s="1"/>
      <c r="JS168" s="1"/>
      <c r="JT168" s="1"/>
      <c r="JU168" s="1"/>
      <c r="JV168" s="1"/>
      <c r="JW168" s="1"/>
      <c r="JX168" s="1"/>
      <c r="JY168" s="1"/>
      <c r="JZ168" s="1"/>
      <c r="KA168" s="1"/>
      <c r="KB168" s="1"/>
      <c r="KC168" s="1"/>
      <c r="KD168" s="1"/>
      <c r="KE168" s="1"/>
      <c r="KF168" s="1"/>
      <c r="KG168" s="1"/>
      <c r="KH168" s="1"/>
      <c r="KI168" s="1"/>
      <c r="KJ168" s="1"/>
      <c r="KK168" s="1"/>
      <c r="KL168" s="1"/>
      <c r="KM168" s="1"/>
      <c r="KN168" s="1"/>
      <c r="KO168" s="1"/>
      <c r="KP168" s="1"/>
      <c r="KQ168" s="1"/>
      <c r="KR168" s="1"/>
      <c r="KS168" s="1"/>
      <c r="KT168" s="1"/>
      <c r="KU168" s="1"/>
      <c r="KV168" s="1"/>
      <c r="KW168" s="1"/>
      <c r="KX168" s="1"/>
      <c r="KY168" s="1"/>
      <c r="KZ168" s="1"/>
      <c r="LA168" s="1"/>
      <c r="LB168" s="1"/>
      <c r="LC168" s="1"/>
      <c r="LD168" s="1"/>
      <c r="LE168" s="1"/>
      <c r="LF168" s="1"/>
      <c r="LG168" s="1"/>
      <c r="LH168" s="1"/>
      <c r="LI168" s="1"/>
      <c r="LJ168" s="1"/>
      <c r="LK168" s="1"/>
      <c r="LL168" s="1"/>
      <c r="LM168" s="1"/>
      <c r="LN168" s="1"/>
      <c r="LO168" s="1"/>
      <c r="LP168" s="1"/>
      <c r="LQ168" s="1"/>
      <c r="LR168" s="1"/>
      <c r="LS168" s="1"/>
      <c r="LT168" s="1"/>
      <c r="LU168" s="1"/>
      <c r="LV168" s="1"/>
      <c r="LW168" s="1"/>
      <c r="LX168" s="1"/>
      <c r="LY168" s="1"/>
      <c r="LZ168" s="1"/>
      <c r="MA168" s="1"/>
      <c r="MB168" s="1"/>
      <c r="MC168" s="1"/>
      <c r="MD168" s="1"/>
      <c r="ME168" s="1"/>
      <c r="MF168" s="1"/>
      <c r="MG168" s="1"/>
      <c r="MH168" s="1"/>
      <c r="MI168" s="1"/>
      <c r="MJ168" s="1"/>
      <c r="MK168" s="1"/>
      <c r="ML168" s="1"/>
      <c r="MM168" s="1"/>
      <c r="MN168" s="1"/>
      <c r="MO168" s="1"/>
      <c r="MP168" s="1"/>
      <c r="MQ168" s="1"/>
      <c r="MR168" s="1"/>
      <c r="MS168" s="1"/>
      <c r="MT168" s="1"/>
      <c r="MU168" s="1"/>
    </row>
    <row r="169" spans="1:359" s="5" customFormat="1" x14ac:dyDescent="0.25">
      <c r="C169" s="1"/>
      <c r="D169" s="1"/>
      <c r="E169" s="1"/>
      <c r="F169" s="1"/>
      <c r="G169" s="1"/>
      <c r="H169" s="1"/>
      <c r="I169" s="1"/>
      <c r="J169" s="2"/>
      <c r="K169" s="2"/>
      <c r="L169" s="2"/>
      <c r="M169" s="2"/>
      <c r="N169" s="2"/>
      <c r="O169" s="2"/>
      <c r="P169" s="2"/>
      <c r="Q169" s="1"/>
      <c r="R169" s="1"/>
      <c r="S169" s="1"/>
      <c r="T169" s="56"/>
      <c r="U169" s="1"/>
      <c r="V169" s="1"/>
      <c r="W169" s="1"/>
      <c r="X169" s="56"/>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c r="FE169" s="1"/>
      <c r="FF169" s="1"/>
      <c r="FG169" s="1"/>
      <c r="FH169" s="1"/>
      <c r="FI169" s="1"/>
      <c r="FJ169" s="1"/>
      <c r="FK169" s="1"/>
      <c r="FL169" s="1"/>
      <c r="FM169" s="1"/>
      <c r="FN169" s="1"/>
      <c r="FO169" s="1"/>
      <c r="FP169" s="1"/>
      <c r="FQ169" s="1"/>
      <c r="FR169" s="1"/>
      <c r="FS169" s="1"/>
      <c r="FT169" s="1"/>
      <c r="FU169" s="1"/>
      <c r="FV169" s="1"/>
      <c r="FW169" s="1"/>
      <c r="FX169" s="1"/>
      <c r="FY169" s="1"/>
      <c r="FZ169" s="1"/>
      <c r="GA169" s="1"/>
      <c r="GB169" s="1"/>
      <c r="GC169" s="1"/>
      <c r="GD169" s="1"/>
      <c r="GE169" s="1"/>
      <c r="GF169" s="1"/>
      <c r="GG169" s="1"/>
      <c r="GH169" s="1"/>
      <c r="GI169" s="1"/>
      <c r="GJ169" s="1"/>
      <c r="GK169" s="1"/>
      <c r="GL169" s="1"/>
      <c r="GM169" s="1"/>
      <c r="GN169" s="1"/>
      <c r="GO169" s="1"/>
      <c r="GP169" s="1"/>
      <c r="GQ169" s="1"/>
      <c r="GR169" s="1"/>
      <c r="GS169" s="1"/>
      <c r="GT169" s="1"/>
      <c r="GU169" s="1"/>
      <c r="GV169" s="1"/>
      <c r="GW169" s="1"/>
      <c r="GX169" s="1"/>
      <c r="GY169" s="1"/>
      <c r="GZ169" s="1"/>
      <c r="HA169" s="1"/>
      <c r="HB169" s="1"/>
      <c r="HC169" s="1"/>
      <c r="HD169" s="1"/>
      <c r="HE169" s="1"/>
      <c r="HF169" s="1"/>
      <c r="HG169" s="1"/>
      <c r="HH169" s="1"/>
      <c r="HI169" s="1"/>
      <c r="HJ169" s="1"/>
      <c r="HK169" s="1"/>
      <c r="HL169" s="1"/>
      <c r="HM169" s="1"/>
      <c r="HN169" s="1"/>
      <c r="HO169" s="1"/>
      <c r="HP169" s="1"/>
      <c r="HQ169" s="1"/>
      <c r="HR169" s="1"/>
      <c r="HS169" s="1"/>
      <c r="HT169" s="1"/>
      <c r="HU169" s="1"/>
      <c r="HV169" s="1"/>
      <c r="HW169" s="1"/>
      <c r="HX169" s="1"/>
      <c r="HY169" s="1"/>
      <c r="HZ169" s="1"/>
      <c r="IA169" s="1"/>
      <c r="IB169" s="1"/>
      <c r="IC169" s="1"/>
      <c r="ID169" s="1"/>
      <c r="IE169" s="1"/>
      <c r="IF169" s="1"/>
      <c r="IG169" s="1"/>
      <c r="IH169" s="1"/>
      <c r="II169" s="1"/>
      <c r="IJ169" s="1"/>
      <c r="IK169" s="1"/>
      <c r="IL169" s="1"/>
      <c r="IM169" s="1"/>
      <c r="IN169" s="1"/>
      <c r="IO169" s="1"/>
      <c r="IP169" s="1"/>
      <c r="IQ169" s="1"/>
      <c r="IR169" s="1"/>
      <c r="IS169" s="1"/>
      <c r="IT169" s="1"/>
      <c r="IU169" s="1"/>
      <c r="IV169" s="1"/>
      <c r="IW169" s="1"/>
      <c r="IX169" s="1"/>
      <c r="IY169" s="1"/>
      <c r="IZ169" s="1"/>
      <c r="JA169" s="1"/>
      <c r="JB169" s="1"/>
      <c r="JC169" s="1"/>
      <c r="JD169" s="1"/>
      <c r="JE169" s="1"/>
      <c r="JF169" s="1"/>
      <c r="JG169" s="1"/>
      <c r="JH169" s="1"/>
      <c r="JI169" s="1"/>
      <c r="JJ169" s="1"/>
      <c r="JK169" s="1"/>
      <c r="JL169" s="1"/>
      <c r="JM169" s="1"/>
      <c r="JN169" s="1"/>
      <c r="JO169" s="1"/>
      <c r="JP169" s="1"/>
      <c r="JQ169" s="1"/>
      <c r="JR169" s="1"/>
      <c r="JS169" s="1"/>
      <c r="JT169" s="1"/>
      <c r="JU169" s="1"/>
      <c r="JV169" s="1"/>
      <c r="JW169" s="1"/>
      <c r="JX169" s="1"/>
      <c r="JY169" s="1"/>
      <c r="JZ169" s="1"/>
      <c r="KA169" s="1"/>
      <c r="KB169" s="1"/>
      <c r="KC169" s="1"/>
      <c r="KD169" s="1"/>
      <c r="KE169" s="1"/>
      <c r="KF169" s="1"/>
      <c r="KG169" s="1"/>
      <c r="KH169" s="1"/>
      <c r="KI169" s="1"/>
      <c r="KJ169" s="1"/>
      <c r="KK169" s="1"/>
      <c r="KL169" s="1"/>
      <c r="KM169" s="1"/>
      <c r="KN169" s="1"/>
      <c r="KO169" s="1"/>
      <c r="KP169" s="1"/>
      <c r="KQ169" s="1"/>
      <c r="KR169" s="1"/>
      <c r="KS169" s="1"/>
      <c r="KT169" s="1"/>
      <c r="KU169" s="1"/>
      <c r="KV169" s="1"/>
      <c r="KW169" s="1"/>
      <c r="KX169" s="1"/>
      <c r="KY169" s="1"/>
      <c r="KZ169" s="1"/>
      <c r="LA169" s="1"/>
      <c r="LB169" s="1"/>
      <c r="LC169" s="1"/>
      <c r="LD169" s="1"/>
      <c r="LE169" s="1"/>
      <c r="LF169" s="1"/>
      <c r="LG169" s="1"/>
      <c r="LH169" s="1"/>
      <c r="LI169" s="1"/>
      <c r="LJ169" s="1"/>
      <c r="LK169" s="1"/>
      <c r="LL169" s="1"/>
      <c r="LM169" s="1"/>
      <c r="LN169" s="1"/>
      <c r="LO169" s="1"/>
      <c r="LP169" s="1"/>
      <c r="LQ169" s="1"/>
      <c r="LR169" s="1"/>
      <c r="LS169" s="1"/>
      <c r="LT169" s="1"/>
      <c r="LU169" s="1"/>
      <c r="LV169" s="1"/>
      <c r="LW169" s="1"/>
      <c r="LX169" s="1"/>
      <c r="LY169" s="1"/>
      <c r="LZ169" s="1"/>
      <c r="MA169" s="1"/>
      <c r="MB169" s="1"/>
      <c r="MC169" s="1"/>
      <c r="MD169" s="1"/>
      <c r="ME169" s="1"/>
      <c r="MF169" s="1"/>
      <c r="MG169" s="1"/>
      <c r="MH169" s="1"/>
      <c r="MI169" s="1"/>
      <c r="MJ169" s="1"/>
      <c r="MK169" s="1"/>
      <c r="ML169" s="1"/>
      <c r="MM169" s="1"/>
      <c r="MN169" s="1"/>
      <c r="MO169" s="1"/>
      <c r="MP169" s="1"/>
      <c r="MQ169" s="1"/>
      <c r="MR169" s="1"/>
      <c r="MS169" s="1"/>
      <c r="MT169" s="1"/>
      <c r="MU169" s="1"/>
    </row>
    <row r="170" spans="1:359" s="5" customFormat="1" x14ac:dyDescent="0.25">
      <c r="C170" s="1"/>
      <c r="D170" s="1"/>
      <c r="E170" s="1"/>
      <c r="F170" s="1"/>
      <c r="G170" s="1"/>
      <c r="H170" s="1"/>
      <c r="I170" s="1"/>
      <c r="J170" s="2"/>
      <c r="K170" s="2"/>
      <c r="L170" s="2"/>
      <c r="M170" s="2"/>
      <c r="N170" s="2"/>
      <c r="O170" s="2"/>
      <c r="P170" s="2"/>
      <c r="Q170" s="1"/>
      <c r="R170" s="1"/>
      <c r="S170" s="1"/>
      <c r="T170" s="56"/>
      <c r="U170" s="1"/>
      <c r="V170" s="1"/>
      <c r="W170" s="1"/>
      <c r="X170" s="56"/>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
      <c r="IP170" s="1"/>
      <c r="IQ170" s="1"/>
      <c r="IR170" s="1"/>
      <c r="IS170" s="1"/>
      <c r="IT170" s="1"/>
      <c r="IU170" s="1"/>
      <c r="IV170" s="1"/>
      <c r="IW170" s="1"/>
      <c r="IX170" s="1"/>
      <c r="IY170" s="1"/>
      <c r="IZ170" s="1"/>
      <c r="JA170" s="1"/>
      <c r="JB170" s="1"/>
      <c r="JC170" s="1"/>
      <c r="JD170" s="1"/>
      <c r="JE170" s="1"/>
      <c r="JF170" s="1"/>
      <c r="JG170" s="1"/>
      <c r="JH170" s="1"/>
      <c r="JI170" s="1"/>
      <c r="JJ170" s="1"/>
      <c r="JK170" s="1"/>
      <c r="JL170" s="1"/>
      <c r="JM170" s="1"/>
      <c r="JN170" s="1"/>
      <c r="JO170" s="1"/>
      <c r="JP170" s="1"/>
      <c r="JQ170" s="1"/>
      <c r="JR170" s="1"/>
      <c r="JS170" s="1"/>
      <c r="JT170" s="1"/>
      <c r="JU170" s="1"/>
      <c r="JV170" s="1"/>
      <c r="JW170" s="1"/>
      <c r="JX170" s="1"/>
      <c r="JY170" s="1"/>
      <c r="JZ170" s="1"/>
      <c r="KA170" s="1"/>
      <c r="KB170" s="1"/>
      <c r="KC170" s="1"/>
      <c r="KD170" s="1"/>
      <c r="KE170" s="1"/>
      <c r="KF170" s="1"/>
      <c r="KG170" s="1"/>
      <c r="KH170" s="1"/>
      <c r="KI170" s="1"/>
      <c r="KJ170" s="1"/>
      <c r="KK170" s="1"/>
      <c r="KL170" s="1"/>
      <c r="KM170" s="1"/>
      <c r="KN170" s="1"/>
      <c r="KO170" s="1"/>
      <c r="KP170" s="1"/>
      <c r="KQ170" s="1"/>
      <c r="KR170" s="1"/>
      <c r="KS170" s="1"/>
      <c r="KT170" s="1"/>
      <c r="KU170" s="1"/>
      <c r="KV170" s="1"/>
      <c r="KW170" s="1"/>
      <c r="KX170" s="1"/>
      <c r="KY170" s="1"/>
      <c r="KZ170" s="1"/>
      <c r="LA170" s="1"/>
      <c r="LB170" s="1"/>
      <c r="LC170" s="1"/>
      <c r="LD170" s="1"/>
      <c r="LE170" s="1"/>
      <c r="LF170" s="1"/>
      <c r="LG170" s="1"/>
      <c r="LH170" s="1"/>
      <c r="LI170" s="1"/>
      <c r="LJ170" s="1"/>
      <c r="LK170" s="1"/>
      <c r="LL170" s="1"/>
      <c r="LM170" s="1"/>
      <c r="LN170" s="1"/>
      <c r="LO170" s="1"/>
      <c r="LP170" s="1"/>
      <c r="LQ170" s="1"/>
      <c r="LR170" s="1"/>
      <c r="LS170" s="1"/>
      <c r="LT170" s="1"/>
      <c r="LU170" s="1"/>
      <c r="LV170" s="1"/>
      <c r="LW170" s="1"/>
      <c r="LX170" s="1"/>
      <c r="LY170" s="1"/>
      <c r="LZ170" s="1"/>
      <c r="MA170" s="1"/>
      <c r="MB170" s="1"/>
      <c r="MC170" s="1"/>
      <c r="MD170" s="1"/>
      <c r="ME170" s="1"/>
      <c r="MF170" s="1"/>
      <c r="MG170" s="1"/>
      <c r="MH170" s="1"/>
      <c r="MI170" s="1"/>
      <c r="MJ170" s="1"/>
      <c r="MK170" s="1"/>
      <c r="ML170" s="1"/>
      <c r="MM170" s="1"/>
      <c r="MN170" s="1"/>
      <c r="MO170" s="1"/>
      <c r="MP170" s="1"/>
      <c r="MQ170" s="1"/>
      <c r="MR170" s="1"/>
      <c r="MS170" s="1"/>
      <c r="MT170" s="1"/>
      <c r="MU170" s="1"/>
    </row>
  </sheetData>
  <mergeCells count="1202">
    <mergeCell ref="J1:AY1"/>
    <mergeCell ref="AZ110:AZ111"/>
    <mergeCell ref="AZ18:AZ19"/>
    <mergeCell ref="AW105:AW106"/>
    <mergeCell ref="AX105:AX106"/>
    <mergeCell ref="AY105:AY106"/>
    <mergeCell ref="AZ105:AZ106"/>
    <mergeCell ref="AV90:AV92"/>
    <mergeCell ref="AW90:AW92"/>
    <mergeCell ref="AX90:AX92"/>
    <mergeCell ref="AY90:AY92"/>
    <mergeCell ref="AZ90:AZ92"/>
    <mergeCell ref="AV5:AV6"/>
    <mergeCell ref="AW5:AW6"/>
    <mergeCell ref="AX5:AX6"/>
    <mergeCell ref="AZ5:AZ6"/>
    <mergeCell ref="AV12:AV13"/>
    <mergeCell ref="AW12:AW13"/>
    <mergeCell ref="AZ12:AZ13"/>
    <mergeCell ref="AV14:AV16"/>
    <mergeCell ref="AX14:AX16"/>
    <mergeCell ref="AZ14:AZ16"/>
    <mergeCell ref="AV18:AV19"/>
    <mergeCell ref="AV93:AV94"/>
    <mergeCell ref="AX93:AX94"/>
    <mergeCell ref="AY93:AY94"/>
    <mergeCell ref="AZ93:AZ94"/>
    <mergeCell ref="AW93:AW94"/>
    <mergeCell ref="AV95:AV96"/>
    <mergeCell ref="AW95:AW96"/>
    <mergeCell ref="AX95:AX96"/>
    <mergeCell ref="AZ102:AZ103"/>
    <mergeCell ref="AV70:AV71"/>
    <mergeCell ref="AW70:AW71"/>
    <mergeCell ref="AY70:AY71"/>
    <mergeCell ref="AZ70:AZ71"/>
    <mergeCell ref="AY95:AY96"/>
    <mergeCell ref="AZ95:AZ96"/>
    <mergeCell ref="AS93:AS94"/>
    <mergeCell ref="AS95:AS96"/>
    <mergeCell ref="AS105:AS106"/>
    <mergeCell ref="AW72:AW74"/>
    <mergeCell ref="AX72:AX74"/>
    <mergeCell ref="AY72:AY74"/>
    <mergeCell ref="AZ72:AZ74"/>
    <mergeCell ref="AV82:AV85"/>
    <mergeCell ref="AW82:AW85"/>
    <mergeCell ref="AX82:AX85"/>
    <mergeCell ref="AY82:AY85"/>
    <mergeCell ref="AZ82:AZ85"/>
    <mergeCell ref="AV87:AV88"/>
    <mergeCell ref="AW87:AW88"/>
    <mergeCell ref="AX87:AX88"/>
    <mergeCell ref="AY87:AY88"/>
    <mergeCell ref="AZ87:AZ88"/>
    <mergeCell ref="AV79:AV80"/>
    <mergeCell ref="AW79:AW80"/>
    <mergeCell ref="AY79:AY80"/>
    <mergeCell ref="AZ79:AZ80"/>
    <mergeCell ref="AV102:AV104"/>
    <mergeCell ref="AW102:AW104"/>
    <mergeCell ref="AX102:AX104"/>
    <mergeCell ref="AY102:AY104"/>
    <mergeCell ref="AV105:AV106"/>
    <mergeCell ref="AY18:AY19"/>
    <mergeCell ref="AC2:AH2"/>
    <mergeCell ref="AC3:AC4"/>
    <mergeCell ref="AD3:AD4"/>
    <mergeCell ref="AE3:AE4"/>
    <mergeCell ref="AF3:AF4"/>
    <mergeCell ref="AG3:AG4"/>
    <mergeCell ref="AH3:AH4"/>
    <mergeCell ref="AP90:AP92"/>
    <mergeCell ref="AP93:AP94"/>
    <mergeCell ref="AP95:AP96"/>
    <mergeCell ref="AP144:AP145"/>
    <mergeCell ref="AP149:AP151"/>
    <mergeCell ref="AP153:AP155"/>
    <mergeCell ref="AQ15:AQ16"/>
    <mergeCell ref="AQ65:AQ66"/>
    <mergeCell ref="AR15:AR16"/>
    <mergeCell ref="AR65:AR66"/>
    <mergeCell ref="AP102:AP104"/>
    <mergeCell ref="AP105:AP106"/>
    <mergeCell ref="AP110:AP111"/>
    <mergeCell ref="AP115:AP116"/>
    <mergeCell ref="AP118:AP120"/>
    <mergeCell ref="AP122:AP123"/>
    <mergeCell ref="AP124:AP125"/>
    <mergeCell ref="AP127:AP128"/>
    <mergeCell ref="AP139:AP140"/>
    <mergeCell ref="AO90:AO92"/>
    <mergeCell ref="AO93:AO94"/>
    <mergeCell ref="AV72:AV74"/>
    <mergeCell ref="AO95:AO96"/>
    <mergeCell ref="AO102:AO104"/>
    <mergeCell ref="AO105:AO106"/>
    <mergeCell ref="AO110:AO111"/>
    <mergeCell ref="AO115:AO116"/>
    <mergeCell ref="AO118:AO120"/>
    <mergeCell ref="AO122:AO123"/>
    <mergeCell ref="AO124:AO125"/>
    <mergeCell ref="AO127:AO128"/>
    <mergeCell ref="AO139:AO140"/>
    <mergeCell ref="AO144:AO145"/>
    <mergeCell ref="AO149:AO151"/>
    <mergeCell ref="AO153:AO155"/>
    <mergeCell ref="AP5:AP6"/>
    <mergeCell ref="AP12:AP13"/>
    <mergeCell ref="AP14:AP16"/>
    <mergeCell ref="AP18:AP19"/>
    <mergeCell ref="AP25:AP26"/>
    <mergeCell ref="AP38:AP39"/>
    <mergeCell ref="AP41:AP42"/>
    <mergeCell ref="AP48:AP52"/>
    <mergeCell ref="AP53:AP54"/>
    <mergeCell ref="AP60:AP61"/>
    <mergeCell ref="AP64:AP66"/>
    <mergeCell ref="AP67:AP68"/>
    <mergeCell ref="AP70:AP71"/>
    <mergeCell ref="AP72:AP74"/>
    <mergeCell ref="AP79:AP80"/>
    <mergeCell ref="AP82:AP85"/>
    <mergeCell ref="AP87:AP88"/>
    <mergeCell ref="AN90:AN92"/>
    <mergeCell ref="AN93:AN94"/>
    <mergeCell ref="AN95:AN96"/>
    <mergeCell ref="AN102:AN104"/>
    <mergeCell ref="AN105:AN106"/>
    <mergeCell ref="AN110:AN111"/>
    <mergeCell ref="AN115:AN116"/>
    <mergeCell ref="AN118:AN120"/>
    <mergeCell ref="AN122:AN123"/>
    <mergeCell ref="AN124:AN125"/>
    <mergeCell ref="AN127:AN128"/>
    <mergeCell ref="AN139:AN140"/>
    <mergeCell ref="AN144:AN145"/>
    <mergeCell ref="AN149:AN151"/>
    <mergeCell ref="AN153:AN155"/>
    <mergeCell ref="AO5:AO6"/>
    <mergeCell ref="AO12:AO13"/>
    <mergeCell ref="AO14:AO16"/>
    <mergeCell ref="AO18:AO19"/>
    <mergeCell ref="AO25:AO26"/>
    <mergeCell ref="AO38:AO39"/>
    <mergeCell ref="AO41:AO42"/>
    <mergeCell ref="AO48:AO52"/>
    <mergeCell ref="AO53:AO54"/>
    <mergeCell ref="AO60:AO61"/>
    <mergeCell ref="AO64:AO66"/>
    <mergeCell ref="AO67:AO68"/>
    <mergeCell ref="AO70:AO71"/>
    <mergeCell ref="AO72:AO74"/>
    <mergeCell ref="AO79:AO80"/>
    <mergeCell ref="AO83:AO85"/>
    <mergeCell ref="AO87:AO88"/>
    <mergeCell ref="AN2:AR3"/>
    <mergeCell ref="AN5:AN6"/>
    <mergeCell ref="AN12:AN13"/>
    <mergeCell ref="AN14:AN16"/>
    <mergeCell ref="AN18:AN19"/>
    <mergeCell ref="AN25:AN26"/>
    <mergeCell ref="AN38:AN39"/>
    <mergeCell ref="AN41:AN42"/>
    <mergeCell ref="AN53:AN54"/>
    <mergeCell ref="AN60:AN61"/>
    <mergeCell ref="AN64:AN66"/>
    <mergeCell ref="AN67:AN68"/>
    <mergeCell ref="AN70:AN71"/>
    <mergeCell ref="AN72:AN74"/>
    <mergeCell ref="AN79:AN80"/>
    <mergeCell ref="AN82:AN85"/>
    <mergeCell ref="AN87:AN88"/>
    <mergeCell ref="AI153:AI155"/>
    <mergeCell ref="AJ153:AJ155"/>
    <mergeCell ref="AK153:AK155"/>
    <mergeCell ref="AK79:AK80"/>
    <mergeCell ref="AK115:AK116"/>
    <mergeCell ref="AK127:AK128"/>
    <mergeCell ref="AK139:AK140"/>
    <mergeCell ref="AI124:AI125"/>
    <mergeCell ref="AJ124:AJ125"/>
    <mergeCell ref="AK124:AK125"/>
    <mergeCell ref="AI144:AI145"/>
    <mergeCell ref="AJ144:AJ145"/>
    <mergeCell ref="AK144:AK145"/>
    <mergeCell ref="AK149:AK151"/>
    <mergeCell ref="AI110:AI111"/>
    <mergeCell ref="AJ110:AJ111"/>
    <mergeCell ref="AK110:AK111"/>
    <mergeCell ref="AI118:AI120"/>
    <mergeCell ref="AJ118:AJ120"/>
    <mergeCell ref="AK118:AK120"/>
    <mergeCell ref="AI122:AI123"/>
    <mergeCell ref="AJ122:AJ123"/>
    <mergeCell ref="AK122:AK123"/>
    <mergeCell ref="AI95:AI96"/>
    <mergeCell ref="AI127:AI128"/>
    <mergeCell ref="AI139:AI140"/>
    <mergeCell ref="AI149:AI150"/>
    <mergeCell ref="AI151:AI152"/>
    <mergeCell ref="AJ127:AJ128"/>
    <mergeCell ref="AJ139:AJ140"/>
    <mergeCell ref="AJ149:AJ150"/>
    <mergeCell ref="AJ151:AJ152"/>
    <mergeCell ref="AI70:AI71"/>
    <mergeCell ref="AJ70:AJ71"/>
    <mergeCell ref="AK70:AK71"/>
    <mergeCell ref="AI72:AI74"/>
    <mergeCell ref="AJ72:AJ74"/>
    <mergeCell ref="AK72:AK74"/>
    <mergeCell ref="AI82:AI85"/>
    <mergeCell ref="AJ82:AJ85"/>
    <mergeCell ref="AK82:AK85"/>
    <mergeCell ref="AJ95:AJ96"/>
    <mergeCell ref="AK95:AK96"/>
    <mergeCell ref="AI102:AI104"/>
    <mergeCell ref="AJ102:AJ104"/>
    <mergeCell ref="AK102:AK104"/>
    <mergeCell ref="AI105:AI106"/>
    <mergeCell ref="AK105:AK106"/>
    <mergeCell ref="AI115:AI116"/>
    <mergeCell ref="AI87:AI88"/>
    <mergeCell ref="AJ87:AJ88"/>
    <mergeCell ref="AK87:AK88"/>
    <mergeCell ref="AI90:AI92"/>
    <mergeCell ref="AJ90:AJ92"/>
    <mergeCell ref="AK90:AK92"/>
    <mergeCell ref="AI93:AI94"/>
    <mergeCell ref="AJ93:AJ94"/>
    <mergeCell ref="AK93:AK94"/>
    <mergeCell ref="AJ79:AJ80"/>
    <mergeCell ref="AJ115:AJ116"/>
    <mergeCell ref="AJ64:AJ66"/>
    <mergeCell ref="AK64:AK66"/>
    <mergeCell ref="AI67:AI68"/>
    <mergeCell ref="AJ67:AJ68"/>
    <mergeCell ref="AK67:AK68"/>
    <mergeCell ref="U60:U61"/>
    <mergeCell ref="V60:V61"/>
    <mergeCell ref="W60:W61"/>
    <mergeCell ref="U64:U66"/>
    <mergeCell ref="V64:V66"/>
    <mergeCell ref="W64:W66"/>
    <mergeCell ref="U67:U68"/>
    <mergeCell ref="V67:V68"/>
    <mergeCell ref="W67:W68"/>
    <mergeCell ref="E67:E68"/>
    <mergeCell ref="K60:K61"/>
    <mergeCell ref="L60:L61"/>
    <mergeCell ref="J64:J66"/>
    <mergeCell ref="Q67:Q68"/>
    <mergeCell ref="R67:R68"/>
    <mergeCell ref="S67:S68"/>
    <mergeCell ref="Z71:Z74"/>
    <mergeCell ref="Z67:Z68"/>
    <mergeCell ref="Z64:Z66"/>
    <mergeCell ref="Z60:Z61"/>
    <mergeCell ref="Z53:Z54"/>
    <mergeCell ref="Z124:Z125"/>
    <mergeCell ref="Z122:Z123"/>
    <mergeCell ref="Z118:Z120"/>
    <mergeCell ref="Z115:Z116"/>
    <mergeCell ref="Z110:Z111"/>
    <mergeCell ref="Z105:Z106"/>
    <mergeCell ref="Z102:Z104"/>
    <mergeCell ref="Z95:Z96"/>
    <mergeCell ref="AI5:AI6"/>
    <mergeCell ref="AJ5:AJ6"/>
    <mergeCell ref="AK5:AK6"/>
    <mergeCell ref="AI12:AI13"/>
    <mergeCell ref="AJ12:AJ13"/>
    <mergeCell ref="AK12:AK13"/>
    <mergeCell ref="AI14:AI16"/>
    <mergeCell ref="AJ14:AJ16"/>
    <mergeCell ref="AK14:AK16"/>
    <mergeCell ref="AI18:AI19"/>
    <mergeCell ref="AJ18:AJ19"/>
    <mergeCell ref="AK18:AK19"/>
    <mergeCell ref="AI25:AI26"/>
    <mergeCell ref="AJ25:AJ26"/>
    <mergeCell ref="AK25:AK26"/>
    <mergeCell ref="AI38:AI39"/>
    <mergeCell ref="AJ38:AJ39"/>
    <mergeCell ref="AK38:AK39"/>
    <mergeCell ref="AI41:AI42"/>
    <mergeCell ref="Z18:Z19"/>
    <mergeCell ref="Z14:Z16"/>
    <mergeCell ref="Z82:Z85"/>
    <mergeCell ref="Y122:Y123"/>
    <mergeCell ref="Y124:Y125"/>
    <mergeCell ref="Y127:Y128"/>
    <mergeCell ref="Y139:Y140"/>
    <mergeCell ref="Z93:Z94"/>
    <mergeCell ref="Y60:Y61"/>
    <mergeCell ref="Y67:Y68"/>
    <mergeCell ref="Y70:Y71"/>
    <mergeCell ref="Y72:Y74"/>
    <mergeCell ref="Y105:Y106"/>
    <mergeCell ref="Y110:Y111"/>
    <mergeCell ref="Y115:Y116"/>
    <mergeCell ref="Y144:Y145"/>
    <mergeCell ref="Y53:Y54"/>
    <mergeCell ref="Y64:Y66"/>
    <mergeCell ref="Y79:Y80"/>
    <mergeCell ref="Y82:Y85"/>
    <mergeCell ref="Y87:Y88"/>
    <mergeCell ref="Y90:Y92"/>
    <mergeCell ref="Y93:Y94"/>
    <mergeCell ref="Y95:Y96"/>
    <mergeCell ref="Y102:Y104"/>
    <mergeCell ref="Z87:Z88"/>
    <mergeCell ref="Y38:Y39"/>
    <mergeCell ref="Y41:Y42"/>
    <mergeCell ref="Y48:Y52"/>
    <mergeCell ref="Z48:Z52"/>
    <mergeCell ref="Z41:Z42"/>
    <mergeCell ref="Z38:Z39"/>
    <mergeCell ref="J2:P2"/>
    <mergeCell ref="P3:P4"/>
    <mergeCell ref="P102:P104"/>
    <mergeCell ref="P105:P106"/>
    <mergeCell ref="P110:P111"/>
    <mergeCell ref="P115:P116"/>
    <mergeCell ref="P118:P120"/>
    <mergeCell ref="P122:P123"/>
    <mergeCell ref="P124:P125"/>
    <mergeCell ref="P127:P128"/>
    <mergeCell ref="P139:P140"/>
    <mergeCell ref="N134:N149"/>
    <mergeCell ref="O134:O149"/>
    <mergeCell ref="J139:J140"/>
    <mergeCell ref="K139:K140"/>
    <mergeCell ref="L139:L140"/>
    <mergeCell ref="J144:J145"/>
    <mergeCell ref="K144:K145"/>
    <mergeCell ref="L144:L145"/>
    <mergeCell ref="J149:J151"/>
    <mergeCell ref="K149:K151"/>
    <mergeCell ref="L149:L151"/>
    <mergeCell ref="O91:O102"/>
    <mergeCell ref="J93:J94"/>
    <mergeCell ref="K93:K94"/>
    <mergeCell ref="L93:L94"/>
    <mergeCell ref="J95:J96"/>
    <mergeCell ref="K95:K96"/>
    <mergeCell ref="L95:L96"/>
    <mergeCell ref="N54:N69"/>
    <mergeCell ref="O54:O69"/>
    <mergeCell ref="J60:J61"/>
    <mergeCell ref="M156:M161"/>
    <mergeCell ref="N156:N161"/>
    <mergeCell ref="O156:O161"/>
    <mergeCell ref="P5:P6"/>
    <mergeCell ref="P12:P13"/>
    <mergeCell ref="P14:P16"/>
    <mergeCell ref="P18:P19"/>
    <mergeCell ref="P25:P26"/>
    <mergeCell ref="P38:P39"/>
    <mergeCell ref="P41:P42"/>
    <mergeCell ref="P48:P52"/>
    <mergeCell ref="P53:P54"/>
    <mergeCell ref="P60:P61"/>
    <mergeCell ref="P64:P66"/>
    <mergeCell ref="P67:P68"/>
    <mergeCell ref="P70:P71"/>
    <mergeCell ref="P72:P74"/>
    <mergeCell ref="P79:P80"/>
    <mergeCell ref="P82:P85"/>
    <mergeCell ref="P87:P88"/>
    <mergeCell ref="P90:P92"/>
    <mergeCell ref="P93:P94"/>
    <mergeCell ref="P95:P96"/>
    <mergeCell ref="M134:M149"/>
    <mergeCell ref="P144:P145"/>
    <mergeCell ref="P149:P151"/>
    <mergeCell ref="P153:P155"/>
    <mergeCell ref="M150:M155"/>
    <mergeCell ref="N150:N155"/>
    <mergeCell ref="O150:O155"/>
    <mergeCell ref="M91:M102"/>
    <mergeCell ref="N91:N102"/>
    <mergeCell ref="J153:J155"/>
    <mergeCell ref="K153:K155"/>
    <mergeCell ref="L153:L155"/>
    <mergeCell ref="M103:M115"/>
    <mergeCell ref="N103:N115"/>
    <mergeCell ref="O103:O115"/>
    <mergeCell ref="J105:J106"/>
    <mergeCell ref="K105:K106"/>
    <mergeCell ref="L105:L106"/>
    <mergeCell ref="J110:J111"/>
    <mergeCell ref="K110:K111"/>
    <mergeCell ref="L110:L111"/>
    <mergeCell ref="J115:J116"/>
    <mergeCell ref="K115:K116"/>
    <mergeCell ref="L115:L116"/>
    <mergeCell ref="M116:M118"/>
    <mergeCell ref="N116:N118"/>
    <mergeCell ref="O116:O118"/>
    <mergeCell ref="J118:J120"/>
    <mergeCell ref="K118:K120"/>
    <mergeCell ref="L118:L120"/>
    <mergeCell ref="M119:M128"/>
    <mergeCell ref="N119:N128"/>
    <mergeCell ref="O119:O128"/>
    <mergeCell ref="J122:J123"/>
    <mergeCell ref="K122:K123"/>
    <mergeCell ref="L122:L123"/>
    <mergeCell ref="J102:J104"/>
    <mergeCell ref="K102:K104"/>
    <mergeCell ref="L102:L104"/>
    <mergeCell ref="K70:K71"/>
    <mergeCell ref="L70:L71"/>
    <mergeCell ref="M70:M90"/>
    <mergeCell ref="N70:N90"/>
    <mergeCell ref="O70:O90"/>
    <mergeCell ref="J72:J74"/>
    <mergeCell ref="K72:K74"/>
    <mergeCell ref="L72:L74"/>
    <mergeCell ref="J79:J80"/>
    <mergeCell ref="K79:K80"/>
    <mergeCell ref="L79:L80"/>
    <mergeCell ref="J82:J85"/>
    <mergeCell ref="K82:K85"/>
    <mergeCell ref="L82:L85"/>
    <mergeCell ref="J87:J88"/>
    <mergeCell ref="K87:K88"/>
    <mergeCell ref="L87:L88"/>
    <mergeCell ref="J90:J92"/>
    <mergeCell ref="K90:K92"/>
    <mergeCell ref="L90:L92"/>
    <mergeCell ref="J3:L3"/>
    <mergeCell ref="M3:O3"/>
    <mergeCell ref="J5:J6"/>
    <mergeCell ref="K5:K6"/>
    <mergeCell ref="L5:L6"/>
    <mergeCell ref="M5:M11"/>
    <mergeCell ref="N5:N11"/>
    <mergeCell ref="O5:O11"/>
    <mergeCell ref="J12:J13"/>
    <mergeCell ref="K12:K13"/>
    <mergeCell ref="L12:L13"/>
    <mergeCell ref="M12:M22"/>
    <mergeCell ref="N12:N22"/>
    <mergeCell ref="O12:O22"/>
    <mergeCell ref="J14:J16"/>
    <mergeCell ref="K14:K16"/>
    <mergeCell ref="L14:L16"/>
    <mergeCell ref="J18:J19"/>
    <mergeCell ref="K18:K19"/>
    <mergeCell ref="L18:L19"/>
    <mergeCell ref="N39:N43"/>
    <mergeCell ref="O39:O43"/>
    <mergeCell ref="J41:J42"/>
    <mergeCell ref="K41:K42"/>
    <mergeCell ref="L41:L42"/>
    <mergeCell ref="M44:M45"/>
    <mergeCell ref="M129:M133"/>
    <mergeCell ref="N129:N133"/>
    <mergeCell ref="J124:J125"/>
    <mergeCell ref="K124:K125"/>
    <mergeCell ref="L124:L125"/>
    <mergeCell ref="J127:J128"/>
    <mergeCell ref="K127:K128"/>
    <mergeCell ref="L127:L128"/>
    <mergeCell ref="N44:N45"/>
    <mergeCell ref="O44:O45"/>
    <mergeCell ref="M46:M53"/>
    <mergeCell ref="N46:N53"/>
    <mergeCell ref="O46:O53"/>
    <mergeCell ref="J48:J52"/>
    <mergeCell ref="K48:K52"/>
    <mergeCell ref="L48:L52"/>
    <mergeCell ref="J53:J54"/>
    <mergeCell ref="K53:K54"/>
    <mergeCell ref="L53:L54"/>
    <mergeCell ref="M54:M69"/>
    <mergeCell ref="K64:K66"/>
    <mergeCell ref="L64:L66"/>
    <mergeCell ref="J67:J68"/>
    <mergeCell ref="K67:K68"/>
    <mergeCell ref="L67:L68"/>
    <mergeCell ref="J70:J71"/>
    <mergeCell ref="Q153:Q155"/>
    <mergeCell ref="R153:R155"/>
    <mergeCell ref="S153:S155"/>
    <mergeCell ref="Q144:Q145"/>
    <mergeCell ref="R144:R145"/>
    <mergeCell ref="S144:S145"/>
    <mergeCell ref="Q139:Q140"/>
    <mergeCell ref="R139:R140"/>
    <mergeCell ref="S139:S140"/>
    <mergeCell ref="Q149:Q151"/>
    <mergeCell ref="R149:R151"/>
    <mergeCell ref="S149:S151"/>
    <mergeCell ref="I5:I6"/>
    <mergeCell ref="I12:I13"/>
    <mergeCell ref="G5:G6"/>
    <mergeCell ref="I14:I16"/>
    <mergeCell ref="I18:I19"/>
    <mergeCell ref="I22:I24"/>
    <mergeCell ref="I25:I26"/>
    <mergeCell ref="I27:I29"/>
    <mergeCell ref="G18:G19"/>
    <mergeCell ref="G12:G13"/>
    <mergeCell ref="G25:G26"/>
    <mergeCell ref="G14:G16"/>
    <mergeCell ref="O129:O133"/>
    <mergeCell ref="M35:M38"/>
    <mergeCell ref="N35:N38"/>
    <mergeCell ref="O35:O38"/>
    <mergeCell ref="J38:J39"/>
    <mergeCell ref="K38:K39"/>
    <mergeCell ref="L38:L39"/>
    <mergeCell ref="M39:M43"/>
    <mergeCell ref="R118:R120"/>
    <mergeCell ref="S118:S120"/>
    <mergeCell ref="Q122:Q123"/>
    <mergeCell ref="R105:R106"/>
    <mergeCell ref="S105:S106"/>
    <mergeCell ref="Q110:Q111"/>
    <mergeCell ref="R110:R111"/>
    <mergeCell ref="S110:S111"/>
    <mergeCell ref="S87:S88"/>
    <mergeCell ref="Q93:Q94"/>
    <mergeCell ref="S115:S116"/>
    <mergeCell ref="R124:R125"/>
    <mergeCell ref="S124:S125"/>
    <mergeCell ref="R122:R123"/>
    <mergeCell ref="S122:S123"/>
    <mergeCell ref="Q105:Q106"/>
    <mergeCell ref="S93:S94"/>
    <mergeCell ref="Q95:Q96"/>
    <mergeCell ref="R95:R96"/>
    <mergeCell ref="R93:R94"/>
    <mergeCell ref="S95:S96"/>
    <mergeCell ref="Q115:Q116"/>
    <mergeCell ref="R115:R116"/>
    <mergeCell ref="Q72:Q74"/>
    <mergeCell ref="R72:R74"/>
    <mergeCell ref="Q82:Q85"/>
    <mergeCell ref="R82:R85"/>
    <mergeCell ref="S82:S85"/>
    <mergeCell ref="Q48:Q52"/>
    <mergeCell ref="R48:R52"/>
    <mergeCell ref="S48:S52"/>
    <mergeCell ref="S79:S80"/>
    <mergeCell ref="Q41:Q42"/>
    <mergeCell ref="R41:R42"/>
    <mergeCell ref="R87:R88"/>
    <mergeCell ref="S41:S42"/>
    <mergeCell ref="S53:S54"/>
    <mergeCell ref="Q60:Q61"/>
    <mergeCell ref="R60:R61"/>
    <mergeCell ref="S60:S61"/>
    <mergeCell ref="Q64:Q66"/>
    <mergeCell ref="R64:R66"/>
    <mergeCell ref="S64:S66"/>
    <mergeCell ref="I153:I157"/>
    <mergeCell ref="I160:I162"/>
    <mergeCell ref="T14:T16"/>
    <mergeCell ref="I93:I94"/>
    <mergeCell ref="I95:I101"/>
    <mergeCell ref="I102:I104"/>
    <mergeCell ref="I105:I113"/>
    <mergeCell ref="I114:I117"/>
    <mergeCell ref="I118:I120"/>
    <mergeCell ref="I127:I128"/>
    <mergeCell ref="I132:I133"/>
    <mergeCell ref="I134:I135"/>
    <mergeCell ref="I56:I57"/>
    <mergeCell ref="I58:I63"/>
    <mergeCell ref="I64:I66"/>
    <mergeCell ref="I67:I69"/>
    <mergeCell ref="I70:I71"/>
    <mergeCell ref="I72:I76"/>
    <mergeCell ref="I77:I81"/>
    <mergeCell ref="Q25:Q26"/>
    <mergeCell ref="I82:I86"/>
    <mergeCell ref="I136:I138"/>
    <mergeCell ref="I139:I143"/>
    <mergeCell ref="Q87:Q88"/>
    <mergeCell ref="R25:R26"/>
    <mergeCell ref="S25:S26"/>
    <mergeCell ref="Q38:Q39"/>
    <mergeCell ref="Q53:Q54"/>
    <mergeCell ref="R53:R54"/>
    <mergeCell ref="Q70:Q71"/>
    <mergeCell ref="R70:R71"/>
    <mergeCell ref="S70:S71"/>
    <mergeCell ref="I37:I40"/>
    <mergeCell ref="I41:I42"/>
    <mergeCell ref="I43:I44"/>
    <mergeCell ref="I46:I47"/>
    <mergeCell ref="I48:I54"/>
    <mergeCell ref="I87:I92"/>
    <mergeCell ref="C95:C96"/>
    <mergeCell ref="D95:D96"/>
    <mergeCell ref="G95:G96"/>
    <mergeCell ref="E41:E42"/>
    <mergeCell ref="C43:C44"/>
    <mergeCell ref="G43:G44"/>
    <mergeCell ref="E53:E54"/>
    <mergeCell ref="F53:F54"/>
    <mergeCell ref="D105:D106"/>
    <mergeCell ref="G105:G106"/>
    <mergeCell ref="G87:G88"/>
    <mergeCell ref="D90:D92"/>
    <mergeCell ref="G90:G92"/>
    <mergeCell ref="E90:E92"/>
    <mergeCell ref="F90:F92"/>
    <mergeCell ref="D41:D42"/>
    <mergeCell ref="E72:E74"/>
    <mergeCell ref="E70:E71"/>
    <mergeCell ref="E79:E80"/>
    <mergeCell ref="E83:E85"/>
    <mergeCell ref="C149:C151"/>
    <mergeCell ref="D149:D151"/>
    <mergeCell ref="C131:C132"/>
    <mergeCell ref="C134:C135"/>
    <mergeCell ref="D124:D125"/>
    <mergeCell ref="C127:C128"/>
    <mergeCell ref="D127:D128"/>
    <mergeCell ref="G127:G128"/>
    <mergeCell ref="E127:E128"/>
    <mergeCell ref="F127:F128"/>
    <mergeCell ref="E149:E151"/>
    <mergeCell ref="F149:F151"/>
    <mergeCell ref="G149:G151"/>
    <mergeCell ref="B131:B135"/>
    <mergeCell ref="B121:B130"/>
    <mergeCell ref="C122:C123"/>
    <mergeCell ref="D122:D123"/>
    <mergeCell ref="E122:E123"/>
    <mergeCell ref="F122:F123"/>
    <mergeCell ref="G122:G123"/>
    <mergeCell ref="C124:C125"/>
    <mergeCell ref="B118:B120"/>
    <mergeCell ref="C118:C120"/>
    <mergeCell ref="D118:D120"/>
    <mergeCell ref="E118:E120"/>
    <mergeCell ref="E124:E125"/>
    <mergeCell ref="F118:F120"/>
    <mergeCell ref="F124:F125"/>
    <mergeCell ref="G124:G125"/>
    <mergeCell ref="A136:A163"/>
    <mergeCell ref="B136:B140"/>
    <mergeCell ref="C136:C137"/>
    <mergeCell ref="G144:G145"/>
    <mergeCell ref="B162:B163"/>
    <mergeCell ref="F153:F155"/>
    <mergeCell ref="G153:G155"/>
    <mergeCell ref="C144:C145"/>
    <mergeCell ref="D144:D145"/>
    <mergeCell ref="E144:E145"/>
    <mergeCell ref="F144:F145"/>
    <mergeCell ref="C139:C140"/>
    <mergeCell ref="D139:D140"/>
    <mergeCell ref="E139:E140"/>
    <mergeCell ref="F139:F140"/>
    <mergeCell ref="G139:G140"/>
    <mergeCell ref="B158:B161"/>
    <mergeCell ref="C160:C162"/>
    <mergeCell ref="B141:B151"/>
    <mergeCell ref="B152:B157"/>
    <mergeCell ref="C153:C157"/>
    <mergeCell ref="D153:D155"/>
    <mergeCell ref="E153:E155"/>
    <mergeCell ref="C146:C148"/>
    <mergeCell ref="B105:B117"/>
    <mergeCell ref="C105:C113"/>
    <mergeCell ref="B93:B104"/>
    <mergeCell ref="E110:E111"/>
    <mergeCell ref="F110:F111"/>
    <mergeCell ref="G110:G111"/>
    <mergeCell ref="C114:C117"/>
    <mergeCell ref="D115:D116"/>
    <mergeCell ref="E115:E116"/>
    <mergeCell ref="F115:F116"/>
    <mergeCell ref="C100:C101"/>
    <mergeCell ref="C102:C104"/>
    <mergeCell ref="D102:D104"/>
    <mergeCell ref="E102:E104"/>
    <mergeCell ref="F102:F104"/>
    <mergeCell ref="G102:G104"/>
    <mergeCell ref="D110:D111"/>
    <mergeCell ref="G115:G116"/>
    <mergeCell ref="C93:C94"/>
    <mergeCell ref="D93:D94"/>
    <mergeCell ref="G93:G94"/>
    <mergeCell ref="E93:E94"/>
    <mergeCell ref="E95:E96"/>
    <mergeCell ref="E105:E106"/>
    <mergeCell ref="A41:A55"/>
    <mergeCell ref="C67:C69"/>
    <mergeCell ref="D67:D68"/>
    <mergeCell ref="G67:G68"/>
    <mergeCell ref="C70:C71"/>
    <mergeCell ref="D70:D71"/>
    <mergeCell ref="G70:G71"/>
    <mergeCell ref="C64:C66"/>
    <mergeCell ref="B56:B71"/>
    <mergeCell ref="C56:C57"/>
    <mergeCell ref="C58:C63"/>
    <mergeCell ref="D60:D61"/>
    <mergeCell ref="G60:G61"/>
    <mergeCell ref="D64:D66"/>
    <mergeCell ref="E64:E66"/>
    <mergeCell ref="F64:F66"/>
    <mergeCell ref="G64:G66"/>
    <mergeCell ref="B46:B47"/>
    <mergeCell ref="C46:C47"/>
    <mergeCell ref="A56:A135"/>
    <mergeCell ref="B72:B92"/>
    <mergeCell ref="C72:C76"/>
    <mergeCell ref="D72:D74"/>
    <mergeCell ref="G72:G74"/>
    <mergeCell ref="C77:C81"/>
    <mergeCell ref="D79:D80"/>
    <mergeCell ref="G79:G80"/>
    <mergeCell ref="C82:C86"/>
    <mergeCell ref="D82:D85"/>
    <mergeCell ref="G82:G85"/>
    <mergeCell ref="C87:C92"/>
    <mergeCell ref="D87:D88"/>
    <mergeCell ref="B37:B40"/>
    <mergeCell ref="C37:C40"/>
    <mergeCell ref="D38:D39"/>
    <mergeCell ref="G38:G39"/>
    <mergeCell ref="B41:B45"/>
    <mergeCell ref="C41:C42"/>
    <mergeCell ref="B48:B55"/>
    <mergeCell ref="C48:C54"/>
    <mergeCell ref="D48:D52"/>
    <mergeCell ref="E48:E52"/>
    <mergeCell ref="F48:F52"/>
    <mergeCell ref="G48:G52"/>
    <mergeCell ref="D53:D54"/>
    <mergeCell ref="G53:G54"/>
    <mergeCell ref="F41:F42"/>
    <mergeCell ref="G41:G42"/>
    <mergeCell ref="E5:E6"/>
    <mergeCell ref="F5:F6"/>
    <mergeCell ref="D18:D19"/>
    <mergeCell ref="C10:C11"/>
    <mergeCell ref="B12:B22"/>
    <mergeCell ref="C12:C22"/>
    <mergeCell ref="D12:D13"/>
    <mergeCell ref="D14:D16"/>
    <mergeCell ref="C7:C8"/>
    <mergeCell ref="E18:E19"/>
    <mergeCell ref="F18:F19"/>
    <mergeCell ref="E14:E16"/>
    <mergeCell ref="B31:B34"/>
    <mergeCell ref="C31:C32"/>
    <mergeCell ref="C27:C29"/>
    <mergeCell ref="B23:B24"/>
    <mergeCell ref="C23:C24"/>
    <mergeCell ref="E25:E26"/>
    <mergeCell ref="F25:F26"/>
    <mergeCell ref="B35:B36"/>
    <mergeCell ref="C35:C36"/>
    <mergeCell ref="C33:C34"/>
    <mergeCell ref="E38:E39"/>
    <mergeCell ref="F38:F39"/>
    <mergeCell ref="I31:I32"/>
    <mergeCell ref="I33:I34"/>
    <mergeCell ref="I35:I36"/>
    <mergeCell ref="A2:I3"/>
    <mergeCell ref="T25:T26"/>
    <mergeCell ref="Q12:Q13"/>
    <mergeCell ref="R12:R13"/>
    <mergeCell ref="S12:S13"/>
    <mergeCell ref="Q14:Q16"/>
    <mergeCell ref="R14:R16"/>
    <mergeCell ref="S14:S16"/>
    <mergeCell ref="Q18:Q19"/>
    <mergeCell ref="A25:A40"/>
    <mergeCell ref="B25:B29"/>
    <mergeCell ref="C25:C26"/>
    <mergeCell ref="D25:D26"/>
    <mergeCell ref="T18:T19"/>
    <mergeCell ref="Q5:Q6"/>
    <mergeCell ref="J25:J26"/>
    <mergeCell ref="K25:K26"/>
    <mergeCell ref="L25:L26"/>
    <mergeCell ref="M25:M27"/>
    <mergeCell ref="N25:N27"/>
    <mergeCell ref="A5:A24"/>
    <mergeCell ref="B5:B11"/>
    <mergeCell ref="C5:C6"/>
    <mergeCell ref="D5:D6"/>
    <mergeCell ref="M23:M24"/>
    <mergeCell ref="M29:M32"/>
    <mergeCell ref="N29:N32"/>
    <mergeCell ref="R5:R6"/>
    <mergeCell ref="S5:S6"/>
    <mergeCell ref="R18:R19"/>
    <mergeCell ref="S18:S19"/>
    <mergeCell ref="R38:R39"/>
    <mergeCell ref="S38:S39"/>
    <mergeCell ref="N33:N34"/>
    <mergeCell ref="T90:T92"/>
    <mergeCell ref="T93:T94"/>
    <mergeCell ref="T95:T96"/>
    <mergeCell ref="T102:T104"/>
    <mergeCell ref="M33:M34"/>
    <mergeCell ref="E87:E88"/>
    <mergeCell ref="F87:F88"/>
    <mergeCell ref="O33:O34"/>
    <mergeCell ref="N23:N24"/>
    <mergeCell ref="O23:O24"/>
    <mergeCell ref="T12:T13"/>
    <mergeCell ref="T38:T39"/>
    <mergeCell ref="E12:E13"/>
    <mergeCell ref="F12:F13"/>
    <mergeCell ref="O25:O27"/>
    <mergeCell ref="O29:O32"/>
    <mergeCell ref="S72:S74"/>
    <mergeCell ref="Q79:Q80"/>
    <mergeCell ref="R79:R80"/>
    <mergeCell ref="T153:T155"/>
    <mergeCell ref="T110:T111"/>
    <mergeCell ref="T115:T116"/>
    <mergeCell ref="T118:T120"/>
    <mergeCell ref="T122:T123"/>
    <mergeCell ref="T124:T125"/>
    <mergeCell ref="T127:T128"/>
    <mergeCell ref="T139:T140"/>
    <mergeCell ref="T144:T145"/>
    <mergeCell ref="T149:T151"/>
    <mergeCell ref="T41:T42"/>
    <mergeCell ref="T48:T52"/>
    <mergeCell ref="T53:T54"/>
    <mergeCell ref="T60:T61"/>
    <mergeCell ref="T64:T66"/>
    <mergeCell ref="T67:T68"/>
    <mergeCell ref="T72:T74"/>
    <mergeCell ref="T79:T80"/>
    <mergeCell ref="T82:T85"/>
    <mergeCell ref="T87:T88"/>
    <mergeCell ref="T70:T71"/>
    <mergeCell ref="W79:W80"/>
    <mergeCell ref="U41:U42"/>
    <mergeCell ref="V41:V42"/>
    <mergeCell ref="W41:W42"/>
    <mergeCell ref="U48:U52"/>
    <mergeCell ref="V48:V52"/>
    <mergeCell ref="W48:W52"/>
    <mergeCell ref="U53:U54"/>
    <mergeCell ref="V53:V54"/>
    <mergeCell ref="W53:W54"/>
    <mergeCell ref="U5:U6"/>
    <mergeCell ref="V5:V6"/>
    <mergeCell ref="W5:W6"/>
    <mergeCell ref="U12:U13"/>
    <mergeCell ref="V12:V13"/>
    <mergeCell ref="W12:W13"/>
    <mergeCell ref="U14:U16"/>
    <mergeCell ref="V14:V16"/>
    <mergeCell ref="W14:W16"/>
    <mergeCell ref="U18:U19"/>
    <mergeCell ref="V18:V19"/>
    <mergeCell ref="W18:W19"/>
    <mergeCell ref="U25:U26"/>
    <mergeCell ref="V25:V26"/>
    <mergeCell ref="W25:W26"/>
    <mergeCell ref="U38:U39"/>
    <mergeCell ref="V38:V39"/>
    <mergeCell ref="W38:W39"/>
    <mergeCell ref="U2:X3"/>
    <mergeCell ref="Q2:T3"/>
    <mergeCell ref="U127:U128"/>
    <mergeCell ref="V127:V128"/>
    <mergeCell ref="W127:W128"/>
    <mergeCell ref="U139:U140"/>
    <mergeCell ref="V139:V140"/>
    <mergeCell ref="W139:W140"/>
    <mergeCell ref="U144:U145"/>
    <mergeCell ref="V144:V145"/>
    <mergeCell ref="W144:W145"/>
    <mergeCell ref="U118:U120"/>
    <mergeCell ref="V118:V120"/>
    <mergeCell ref="W118:W120"/>
    <mergeCell ref="U122:U123"/>
    <mergeCell ref="V122:V123"/>
    <mergeCell ref="W122:W123"/>
    <mergeCell ref="U124:U125"/>
    <mergeCell ref="V124:V125"/>
    <mergeCell ref="W124:W125"/>
    <mergeCell ref="V93:V94"/>
    <mergeCell ref="W93:W94"/>
    <mergeCell ref="U95:U96"/>
    <mergeCell ref="V95:V96"/>
    <mergeCell ref="U70:U71"/>
    <mergeCell ref="V70:V71"/>
    <mergeCell ref="W70:W71"/>
    <mergeCell ref="U72:U74"/>
    <mergeCell ref="V72:V74"/>
    <mergeCell ref="W72:W74"/>
    <mergeCell ref="U79:U80"/>
    <mergeCell ref="V79:V80"/>
    <mergeCell ref="AA153:AA155"/>
    <mergeCell ref="AA82:AA85"/>
    <mergeCell ref="AA87:AA88"/>
    <mergeCell ref="AA90:AA92"/>
    <mergeCell ref="AA93:AA94"/>
    <mergeCell ref="AA95:AA96"/>
    <mergeCell ref="AA102:AA104"/>
    <mergeCell ref="AA105:AA106"/>
    <mergeCell ref="AA110:AA111"/>
    <mergeCell ref="AA115:AA116"/>
    <mergeCell ref="U153:U155"/>
    <mergeCell ref="V153:V155"/>
    <mergeCell ref="W153:W155"/>
    <mergeCell ref="X153:X155"/>
    <mergeCell ref="V87:V88"/>
    <mergeCell ref="W87:W88"/>
    <mergeCell ref="U90:U92"/>
    <mergeCell ref="V90:V92"/>
    <mergeCell ref="W90:W92"/>
    <mergeCell ref="Y118:Y120"/>
    <mergeCell ref="Z90:Z92"/>
    <mergeCell ref="Z153:Z155"/>
    <mergeCell ref="Y149:Y150"/>
    <mergeCell ref="Y151:Y152"/>
    <mergeCell ref="Z151:Z152"/>
    <mergeCell ref="Z149:Z150"/>
    <mergeCell ref="Z144:Z145"/>
    <mergeCell ref="Z139:Z140"/>
    <mergeCell ref="Z127:Z128"/>
    <mergeCell ref="Y153:Y155"/>
    <mergeCell ref="U149:U151"/>
    <mergeCell ref="V149:V151"/>
    <mergeCell ref="Z25:Z26"/>
    <mergeCell ref="V115:V116"/>
    <mergeCell ref="W115:W116"/>
    <mergeCell ref="U93:U94"/>
    <mergeCell ref="AI2:AM3"/>
    <mergeCell ref="AA118:AA120"/>
    <mergeCell ref="AA122:AA123"/>
    <mergeCell ref="AA124:AA125"/>
    <mergeCell ref="AA127:AA128"/>
    <mergeCell ref="AA139:AA140"/>
    <mergeCell ref="AA144:AA145"/>
    <mergeCell ref="AA149:AA151"/>
    <mergeCell ref="AA41:AA42"/>
    <mergeCell ref="AA48:AA52"/>
    <mergeCell ref="AA53:AA54"/>
    <mergeCell ref="AA60:AA61"/>
    <mergeCell ref="AA64:AA66"/>
    <mergeCell ref="AA67:AA68"/>
    <mergeCell ref="AA70:AA71"/>
    <mergeCell ref="AA72:AA74"/>
    <mergeCell ref="AA79:AA80"/>
    <mergeCell ref="Y2:AB3"/>
    <mergeCell ref="Y5:Y6"/>
    <mergeCell ref="Y12:Y13"/>
    <mergeCell ref="Y14:Y16"/>
    <mergeCell ref="Y18:Y19"/>
    <mergeCell ref="Y25:Y26"/>
    <mergeCell ref="AI79:AI80"/>
    <mergeCell ref="Z12:Z13"/>
    <mergeCell ref="Z5:Z6"/>
    <mergeCell ref="AA5:AA6"/>
    <mergeCell ref="AA12:AA13"/>
    <mergeCell ref="W149:W151"/>
    <mergeCell ref="U105:U106"/>
    <mergeCell ref="V105:V106"/>
    <mergeCell ref="W105:W106"/>
    <mergeCell ref="U110:U111"/>
    <mergeCell ref="V110:V111"/>
    <mergeCell ref="W110:W111"/>
    <mergeCell ref="W95:W96"/>
    <mergeCell ref="U102:U104"/>
    <mergeCell ref="V102:V104"/>
    <mergeCell ref="W102:W104"/>
    <mergeCell ref="U82:U85"/>
    <mergeCell ref="V82:V85"/>
    <mergeCell ref="W82:W85"/>
    <mergeCell ref="U87:U88"/>
    <mergeCell ref="T105:T106"/>
    <mergeCell ref="G118:G120"/>
    <mergeCell ref="I144:I145"/>
    <mergeCell ref="I146:I148"/>
    <mergeCell ref="U115:U116"/>
    <mergeCell ref="I149:I151"/>
    <mergeCell ref="Q90:Q92"/>
    <mergeCell ref="R90:R92"/>
    <mergeCell ref="S90:S92"/>
    <mergeCell ref="Q127:Q128"/>
    <mergeCell ref="R127:R128"/>
    <mergeCell ref="S127:S128"/>
    <mergeCell ref="Q118:Q120"/>
    <mergeCell ref="Q124:Q125"/>
    <mergeCell ref="Q102:Q104"/>
    <mergeCell ref="R102:R104"/>
    <mergeCell ref="S102:S104"/>
    <mergeCell ref="AA14:AA16"/>
    <mergeCell ref="AS115:AS116"/>
    <mergeCell ref="AS118:AS120"/>
    <mergeCell ref="AS53:AS54"/>
    <mergeCell ref="AS64:AS66"/>
    <mergeCell ref="AS70:AS71"/>
    <mergeCell ref="AS72:AS74"/>
    <mergeCell ref="AS79:AS80"/>
    <mergeCell ref="AS83:AS85"/>
    <mergeCell ref="AS87:AS88"/>
    <mergeCell ref="AS2:AY3"/>
    <mergeCell ref="AZ2:AZ4"/>
    <mergeCell ref="AA18:AA19"/>
    <mergeCell ref="AA25:AA26"/>
    <mergeCell ref="AA38:AA39"/>
    <mergeCell ref="AJ41:AJ42"/>
    <mergeCell ref="AK41:AK42"/>
    <mergeCell ref="AI48:AI52"/>
    <mergeCell ref="AJ48:AJ52"/>
    <mergeCell ref="AK48:AK52"/>
    <mergeCell ref="AI53:AI54"/>
    <mergeCell ref="AJ53:AJ54"/>
    <mergeCell ref="AK53:AK54"/>
    <mergeCell ref="AI60:AI61"/>
    <mergeCell ref="AJ60:AJ61"/>
    <mergeCell ref="AK60:AK61"/>
    <mergeCell ref="AI64:AI66"/>
    <mergeCell ref="AT90:AT92"/>
    <mergeCell ref="AT93:AT94"/>
    <mergeCell ref="AT95:AT96"/>
    <mergeCell ref="AT102:AT104"/>
    <mergeCell ref="AT105:AT106"/>
    <mergeCell ref="AS122:AS123"/>
    <mergeCell ref="AS124:AS125"/>
    <mergeCell ref="AS127:AS128"/>
    <mergeCell ref="AS139:AS140"/>
    <mergeCell ref="AS144:AS145"/>
    <mergeCell ref="AS149:AS151"/>
    <mergeCell ref="AT5:AT6"/>
    <mergeCell ref="AT12:AT13"/>
    <mergeCell ref="AT14:AT16"/>
    <mergeCell ref="AT18:AT19"/>
    <mergeCell ref="AT25:AT26"/>
    <mergeCell ref="AT38:AT39"/>
    <mergeCell ref="AT41:AT42"/>
    <mergeCell ref="AT48:AT52"/>
    <mergeCell ref="AT53:AT54"/>
    <mergeCell ref="AT60:AT61"/>
    <mergeCell ref="AT64:AT66"/>
    <mergeCell ref="AT67:AT68"/>
    <mergeCell ref="AT70:AT71"/>
    <mergeCell ref="AT72:AT74"/>
    <mergeCell ref="AT79:AT80"/>
    <mergeCell ref="AT83:AT85"/>
    <mergeCell ref="AT87:AT88"/>
    <mergeCell ref="AS5:AS6"/>
    <mergeCell ref="AS102:AS104"/>
    <mergeCell ref="AS90:AS92"/>
    <mergeCell ref="AS12:AS13"/>
    <mergeCell ref="AS14:AS16"/>
    <mergeCell ref="AU122:AU123"/>
    <mergeCell ref="AU124:AU125"/>
    <mergeCell ref="AT124:AT125"/>
    <mergeCell ref="AT127:AT128"/>
    <mergeCell ref="AT139:AT140"/>
    <mergeCell ref="AT144:AT145"/>
    <mergeCell ref="AT149:AT151"/>
    <mergeCell ref="AT153:AT155"/>
    <mergeCell ref="AU14:AU16"/>
    <mergeCell ref="AU18:AU19"/>
    <mergeCell ref="AU25:AU26"/>
    <mergeCell ref="AU38:AU39"/>
    <mergeCell ref="AU41:AU42"/>
    <mergeCell ref="AU48:AU52"/>
    <mergeCell ref="AU53:AU54"/>
    <mergeCell ref="AU60:AU61"/>
    <mergeCell ref="AU64:AU66"/>
    <mergeCell ref="AU67:AU68"/>
    <mergeCell ref="AU70:AU71"/>
    <mergeCell ref="AT115:AT116"/>
    <mergeCell ref="AT118:AT120"/>
    <mergeCell ref="AT122:AT123"/>
    <mergeCell ref="AS153:AS155"/>
    <mergeCell ref="AU93:AU94"/>
    <mergeCell ref="AU95:AU96"/>
    <mergeCell ref="AU102:AU104"/>
    <mergeCell ref="AU105:AU106"/>
    <mergeCell ref="AU110:AU111"/>
    <mergeCell ref="AU115:AU116"/>
    <mergeCell ref="AU118:AU120"/>
    <mergeCell ref="AY25:AY26"/>
    <mergeCell ref="AV38:AV39"/>
    <mergeCell ref="AW38:AW39"/>
    <mergeCell ref="AY38:AY39"/>
    <mergeCell ref="AT110:AT111"/>
    <mergeCell ref="AY12:AY13"/>
    <mergeCell ref="AX12:AX13"/>
    <mergeCell ref="AY14:AY16"/>
    <mergeCell ref="AV110:AV111"/>
    <mergeCell ref="AW110:AW111"/>
    <mergeCell ref="AX110:AX111"/>
    <mergeCell ref="AY110:AY111"/>
    <mergeCell ref="AV115:AV116"/>
    <mergeCell ref="AW115:AW116"/>
    <mergeCell ref="AX115:AX116"/>
    <mergeCell ref="AY115:AY116"/>
    <mergeCell ref="AU127:AU128"/>
    <mergeCell ref="AU139:AU140"/>
    <mergeCell ref="AU144:AU145"/>
    <mergeCell ref="AU149:AU151"/>
    <mergeCell ref="AU153:AU155"/>
    <mergeCell ref="AW15:AW16"/>
    <mergeCell ref="AS110:AS111"/>
    <mergeCell ref="AW139:AW140"/>
    <mergeCell ref="AU5:AU6"/>
    <mergeCell ref="AU12:AU13"/>
    <mergeCell ref="AU72:AU74"/>
    <mergeCell ref="AU79:AU80"/>
    <mergeCell ref="AU82:AU85"/>
    <mergeCell ref="AU87:AU88"/>
    <mergeCell ref="AU90:AU92"/>
    <mergeCell ref="AZ38:AZ39"/>
    <mergeCell ref="AX38:AX39"/>
    <mergeCell ref="AS38:AS39"/>
    <mergeCell ref="AV41:AV42"/>
    <mergeCell ref="AW41:AW42"/>
    <mergeCell ref="AX41:AX42"/>
    <mergeCell ref="AY41:AY42"/>
    <mergeCell ref="AZ41:AZ42"/>
    <mergeCell ref="AY48:AY52"/>
    <mergeCell ref="AV48:AV52"/>
    <mergeCell ref="AW48:AW52"/>
    <mergeCell ref="AX48:AX52"/>
    <mergeCell ref="AZ48:AZ52"/>
    <mergeCell ref="AV53:AV54"/>
    <mergeCell ref="AW53:AW54"/>
    <mergeCell ref="AX53:AX54"/>
    <mergeCell ref="AY53:AY54"/>
    <mergeCell ref="AZ53:AZ54"/>
    <mergeCell ref="AS18:AS19"/>
    <mergeCell ref="AS25:AS26"/>
    <mergeCell ref="AS41:AS42"/>
    <mergeCell ref="AS48:AS52"/>
    <mergeCell ref="AS67:AS68"/>
    <mergeCell ref="AX70:AX71"/>
    <mergeCell ref="AV25:AV26"/>
    <mergeCell ref="AV153:AV154"/>
    <mergeCell ref="AW153:AW154"/>
    <mergeCell ref="AX153:AX154"/>
    <mergeCell ref="AY153:AY154"/>
    <mergeCell ref="AZ153:AZ154"/>
    <mergeCell ref="AZ115:AZ116"/>
    <mergeCell ref="AV118:AV120"/>
    <mergeCell ref="AW118:AW120"/>
    <mergeCell ref="AX118:AX120"/>
    <mergeCell ref="AY118:AY120"/>
    <mergeCell ref="AZ118:AZ120"/>
    <mergeCell ref="AV122:AV123"/>
    <mergeCell ref="AW122:AW123"/>
    <mergeCell ref="AX122:AX123"/>
    <mergeCell ref="AY122:AY123"/>
    <mergeCell ref="AZ122:AZ123"/>
    <mergeCell ref="AV124:AV125"/>
    <mergeCell ref="AW124:AW125"/>
    <mergeCell ref="AX124:AX125"/>
    <mergeCell ref="AY124:AY125"/>
    <mergeCell ref="AZ124:AZ125"/>
    <mergeCell ref="AV127:AV128"/>
    <mergeCell ref="AX127:AX128"/>
    <mergeCell ref="AY127:AY128"/>
    <mergeCell ref="AZ127:AZ128"/>
    <mergeCell ref="AW25:AW26"/>
    <mergeCell ref="AX25:AX26"/>
    <mergeCell ref="AZ25:AZ26"/>
    <mergeCell ref="AX64:AX66"/>
    <mergeCell ref="AY64:AY66"/>
    <mergeCell ref="AZ64:AZ66"/>
    <mergeCell ref="AV139:AV140"/>
    <mergeCell ref="AX139:AX140"/>
    <mergeCell ref="AY139:AY140"/>
    <mergeCell ref="AZ139:AZ140"/>
    <mergeCell ref="AV144:AV145"/>
    <mergeCell ref="AW144:AW145"/>
    <mergeCell ref="AX144:AX145"/>
    <mergeCell ref="AY144:AY145"/>
    <mergeCell ref="AZ144:AZ145"/>
    <mergeCell ref="AV149:AV151"/>
    <mergeCell ref="AW149:AW151"/>
    <mergeCell ref="AX149:AX151"/>
    <mergeCell ref="AY149:AY151"/>
    <mergeCell ref="AZ149:AZ151"/>
    <mergeCell ref="AV60:AV61"/>
    <mergeCell ref="AW60:AW61"/>
    <mergeCell ref="AX60:AX61"/>
    <mergeCell ref="AY60:AY61"/>
    <mergeCell ref="AZ60:AZ61"/>
    <mergeCell ref="AV64:AV66"/>
    <mergeCell ref="AW64:AW66"/>
    <mergeCell ref="AV67:AV68"/>
    <mergeCell ref="AW67:AW68"/>
    <mergeCell ref="AX67:AX68"/>
    <mergeCell ref="AY67:AY68"/>
    <mergeCell ref="AZ67:AZ68"/>
  </mergeCells>
  <conditionalFormatting sqref="W5 W7:W12 W14 W17:W18 W20:W25 W27:W38 W40:W41 W43:W48 W53 W55:W60 W62:W64 W67 W69:W70 W72 W75:W79 W81:W82 W86:W87 W89:W90 W93 W95 W97:W102 W105 W107:W110 W112:W115 W117:W118 W121:W122 W124 W126:W127 W129:W139 W141:W144 W146:W149 W152:W153 W156:W163">
    <cfRule type="cellIs" dxfId="64" priority="61" operator="greaterThanOrEqual">
      <formula>0.8</formula>
    </cfRule>
    <cfRule type="cellIs" dxfId="63" priority="62" operator="between">
      <formula>0.7</formula>
      <formula>0.79</formula>
    </cfRule>
    <cfRule type="cellIs" dxfId="62" priority="63" operator="between">
      <formula>0.6</formula>
      <formula>0.69</formula>
    </cfRule>
    <cfRule type="cellIs" dxfId="61" priority="64" operator="between">
      <formula>0.4</formula>
      <formula>0.59</formula>
    </cfRule>
    <cfRule type="cellIs" dxfId="60" priority="65" operator="lessThanOrEqual">
      <formula>0.39</formula>
    </cfRule>
  </conditionalFormatting>
  <conditionalFormatting sqref="AA5 AA7:AA12 AA14 AA17:AA60 AA62:AA67 AA69:AA70 AA72 AA75:AA105 AA107:AA163">
    <cfRule type="cellIs" dxfId="59" priority="56" operator="greaterThanOrEqual">
      <formula>80</formula>
    </cfRule>
    <cfRule type="cellIs" dxfId="58" priority="57" operator="between">
      <formula>70</formula>
      <formula>79</formula>
    </cfRule>
    <cfRule type="cellIs" dxfId="57" priority="58" operator="between">
      <formula>60</formula>
      <formula>69</formula>
    </cfRule>
    <cfRule type="cellIs" dxfId="56" priority="59" operator="between">
      <formula>40</formula>
      <formula>59</formula>
    </cfRule>
    <cfRule type="cellIs" dxfId="55" priority="60" operator="lessThanOrEqual">
      <formula>39</formula>
    </cfRule>
  </conditionalFormatting>
  <conditionalFormatting sqref="AK5 AK7:AK12 AK14 AK17:AK18 AK62:AK67 AK69:AK70 AK72 AK75:AK105 AK107:AK163 AK20:AK60">
    <cfRule type="cellIs" dxfId="54" priority="51" operator="greaterThanOrEqual">
      <formula>80</formula>
    </cfRule>
    <cfRule type="cellIs" dxfId="53" priority="52" operator="between">
      <formula>70</formula>
      <formula>79</formula>
    </cfRule>
    <cfRule type="cellIs" dxfId="52" priority="53" operator="between">
      <formula>60</formula>
      <formula>69</formula>
    </cfRule>
    <cfRule type="cellIs" dxfId="51" priority="54" operator="between">
      <formula>40</formula>
      <formula>59</formula>
    </cfRule>
    <cfRule type="cellIs" dxfId="50" priority="55" operator="lessThanOrEqual">
      <formula>39</formula>
    </cfRule>
  </conditionalFormatting>
  <conditionalFormatting sqref="AP5 AP7:AP12 AP14 AP17:AP18 AP62:AP67 AP69:AP70 AP72 AP75:AP105 AP107:AP163 AP20:AP60">
    <cfRule type="cellIs" dxfId="49" priority="46" operator="greaterThanOrEqual">
      <formula>80</formula>
    </cfRule>
    <cfRule type="cellIs" dxfId="48" priority="47" operator="between">
      <formula>70</formula>
      <formula>79</formula>
    </cfRule>
    <cfRule type="cellIs" dxfId="47" priority="48" operator="between">
      <formula>60</formula>
      <formula>69</formula>
    </cfRule>
    <cfRule type="cellIs" dxfId="46" priority="49" operator="between">
      <formula>40</formula>
      <formula>59</formula>
    </cfRule>
    <cfRule type="cellIs" dxfId="45" priority="50" operator="lessThanOrEqual">
      <formula>39</formula>
    </cfRule>
  </conditionalFormatting>
  <conditionalFormatting sqref="AU5 AU14 AU17:AU18 AU62:AU67 AU69:AU70 AU72 AU75:AU105 AU107:AU163 AU20:AU60 AU7:AU12">
    <cfRule type="cellIs" dxfId="44" priority="41" operator="greaterThanOrEqual">
      <formula>80</formula>
    </cfRule>
    <cfRule type="cellIs" dxfId="43" priority="42" operator="between">
      <formula>70</formula>
      <formula>79</formula>
    </cfRule>
    <cfRule type="cellIs" dxfId="42" priority="43" operator="between">
      <formula>60</formula>
      <formula>69</formula>
    </cfRule>
    <cfRule type="cellIs" dxfId="41" priority="44" operator="between">
      <formula>40</formula>
      <formula>59</formula>
    </cfRule>
    <cfRule type="cellIs" dxfId="40" priority="45" operator="lessThanOrEqual">
      <formula>39</formula>
    </cfRule>
  </conditionalFormatting>
  <conditionalFormatting sqref="L5:L115 L117:L163">
    <cfRule type="cellIs" dxfId="39" priority="36" operator="greaterThanOrEqual">
      <formula>80</formula>
    </cfRule>
    <cfRule type="cellIs" dxfId="38" priority="37" operator="between">
      <formula>70</formula>
      <formula>79</formula>
    </cfRule>
    <cfRule type="cellIs" dxfId="37" priority="38" operator="between">
      <formula>60</formula>
      <formula>69</formula>
    </cfRule>
    <cfRule type="cellIs" dxfId="36" priority="39" operator="between">
      <formula>40</formula>
      <formula>59</formula>
    </cfRule>
    <cfRule type="cellIs" dxfId="35" priority="40" operator="lessThanOrEqual">
      <formula>39</formula>
    </cfRule>
  </conditionalFormatting>
  <conditionalFormatting sqref="O5:O163">
    <cfRule type="cellIs" dxfId="34" priority="31" operator="greaterThanOrEqual">
      <formula>0.5</formula>
    </cfRule>
    <cfRule type="cellIs" dxfId="33" priority="32" operator="between">
      <formula>0.7</formula>
      <formula>0.79</formula>
    </cfRule>
    <cfRule type="cellIs" dxfId="32" priority="33" operator="between">
      <formula>0.6</formula>
      <formula>0.69</formula>
    </cfRule>
    <cfRule type="cellIs" dxfId="31" priority="34" operator="between">
      <formula>0.4</formula>
      <formula>0.59</formula>
    </cfRule>
    <cfRule type="cellIs" dxfId="30" priority="35" operator="lessThanOrEqual">
      <formula>39</formula>
    </cfRule>
  </conditionalFormatting>
  <conditionalFormatting sqref="AK5:AK163">
    <cfRule type="cellIs" dxfId="29" priority="26" operator="greaterThanOrEqual">
      <formula>80</formula>
    </cfRule>
    <cfRule type="cellIs" dxfId="28" priority="27" operator="between">
      <formula>70</formula>
      <formula>79</formula>
    </cfRule>
    <cfRule type="cellIs" dxfId="27" priority="28" operator="between">
      <formula>60</formula>
      <formula>69</formula>
    </cfRule>
    <cfRule type="cellIs" dxfId="26" priority="29" operator="between">
      <formula>40</formula>
      <formula>59</formula>
    </cfRule>
    <cfRule type="cellIs" dxfId="25" priority="30" operator="lessThan">
      <formula>39</formula>
    </cfRule>
  </conditionalFormatting>
  <conditionalFormatting sqref="AA5:AA163">
    <cfRule type="cellIs" dxfId="24" priority="21" operator="greaterThanOrEqual">
      <formula>80</formula>
    </cfRule>
    <cfRule type="cellIs" dxfId="23" priority="22" operator="between">
      <formula>70</formula>
      <formula>79</formula>
    </cfRule>
    <cfRule type="cellIs" dxfId="22" priority="23" operator="between">
      <formula>60</formula>
      <formula>69</formula>
    </cfRule>
    <cfRule type="cellIs" dxfId="21" priority="24" operator="between">
      <formula>40</formula>
      <formula>59</formula>
    </cfRule>
    <cfRule type="cellIs" dxfId="20" priority="25" operator="lessThanOrEqual">
      <formula>39</formula>
    </cfRule>
  </conditionalFormatting>
  <conditionalFormatting sqref="AP5:AP163">
    <cfRule type="cellIs" dxfId="19" priority="16" operator="greaterThanOrEqual">
      <formula>80</formula>
    </cfRule>
    <cfRule type="cellIs" dxfId="18" priority="17" operator="between">
      <formula>70</formula>
      <formula>79</formula>
    </cfRule>
    <cfRule type="cellIs" dxfId="17" priority="18" operator="between">
      <formula>60</formula>
      <formula>69</formula>
    </cfRule>
    <cfRule type="cellIs" dxfId="16" priority="19" operator="between">
      <formula>40</formula>
      <formula>59</formula>
    </cfRule>
    <cfRule type="cellIs" dxfId="15" priority="20" operator="lessThanOrEqual">
      <formula>39</formula>
    </cfRule>
  </conditionalFormatting>
  <conditionalFormatting sqref="AU5:AU163">
    <cfRule type="cellIs" dxfId="14" priority="11" operator="greaterThanOrEqual">
      <formula>80</formula>
    </cfRule>
    <cfRule type="cellIs" dxfId="13" priority="12" operator="between">
      <formula>70</formula>
      <formula>79</formula>
    </cfRule>
    <cfRule type="cellIs" dxfId="12" priority="13" operator="between">
      <formula>60</formula>
      <formula>69</formula>
    </cfRule>
    <cfRule type="cellIs" dxfId="11" priority="14" operator="between">
      <formula>40</formula>
      <formula>59</formula>
    </cfRule>
    <cfRule type="cellIs" dxfId="10" priority="15" operator="lessThanOrEqual">
      <formula>39</formula>
    </cfRule>
  </conditionalFormatting>
  <conditionalFormatting sqref="AX5 AX14 AX40:AX41 AX43:AX48 AX53 AX55:AX60 AX62:AX64 AX67 AX69:AX70 AX72 AX75:AX82 AX86:AX87 AX89:AX90 AX93 AX95 AX97:AX102 AX105 AX107:AX110 AX112:AX115 AX117:AX118 AX121:AX122 AX124 AX126:AX127 AX129:AX139 AX141:AX144 AX146:AX149 AX152:AX153 AX155:AX163 AX7:AX12 AX17:AX25 AX27:AX38">
    <cfRule type="cellIs" dxfId="9" priority="6" operator="greaterThanOrEqual">
      <formula>80</formula>
    </cfRule>
    <cfRule type="cellIs" dxfId="8" priority="7" operator="between">
      <formula>70</formula>
      <formula>79</formula>
    </cfRule>
    <cfRule type="cellIs" dxfId="7" priority="8" operator="between">
      <formula>60</formula>
      <formula>69</formula>
    </cfRule>
    <cfRule type="cellIs" dxfId="6" priority="9" operator="between">
      <formula>40</formula>
      <formula>59</formula>
    </cfRule>
    <cfRule type="cellIs" dxfId="5" priority="10" operator="lessThanOrEqual">
      <formula>39</formula>
    </cfRule>
  </conditionalFormatting>
  <conditionalFormatting sqref="AZ5 AZ40:AZ41 AZ43:AZ48 AZ53 AZ55:AZ60 AZ62:AZ64 AZ67 AZ69:AZ70 AZ72 AZ75:AZ79 AZ86:AZ87 AZ89:AZ90 AZ93 AZ95 AZ97:AZ102 AZ105 AZ107:AZ110 AZ117:AZ118 AZ121:AZ122 AZ124 AZ126:AZ127 AZ129:AZ139 AZ81:AZ82 AZ141:AZ144 AZ146:AZ149 AZ152:AZ153 AZ155:AZ163 AZ7:AZ12 AZ14 AZ17:AZ18 AZ27:AZ38 AZ112:AZ115 AZ20:AZ25">
    <cfRule type="cellIs" dxfId="4" priority="1" operator="greaterThanOrEqual">
      <formula>80</formula>
    </cfRule>
    <cfRule type="cellIs" dxfId="3" priority="2" operator="between">
      <formula>70</formula>
      <formula>79</formula>
    </cfRule>
    <cfRule type="cellIs" dxfId="2" priority="3" operator="between">
      <formula>60</formula>
      <formula>69</formula>
    </cfRule>
    <cfRule type="cellIs" dxfId="1" priority="4" operator="between">
      <formula>40</formula>
      <formula>59</formula>
    </cfRule>
    <cfRule type="cellIs" dxfId="0" priority="5" operator="lessThanOrEqual">
      <formula>39</formula>
    </cfRule>
  </conditionalFormatting>
  <pageMargins left="0.31496062992125984" right="0.31496062992125984" top="0.74803149606299213" bottom="0.74803149606299213" header="0.31496062992125984" footer="0.31496062992125984"/>
  <pageSetup paperSize="5" scale="55"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U13"/>
  <sheetViews>
    <sheetView topLeftCell="AF8" zoomScale="86" zoomScaleNormal="86" workbookViewId="0">
      <selection activeCell="AX12" sqref="AX12"/>
    </sheetView>
  </sheetViews>
  <sheetFormatPr baseColWidth="10" defaultColWidth="11.42578125" defaultRowHeight="12.75" x14ac:dyDescent="0.2"/>
  <cols>
    <col min="1" max="1" width="3.7109375" style="30" customWidth="1"/>
    <col min="2" max="2" width="12.140625" style="30" customWidth="1"/>
    <col min="3" max="3" width="19.42578125" style="30" customWidth="1"/>
    <col min="4" max="4" width="12.5703125" style="30" customWidth="1"/>
    <col min="5" max="5" width="27.28515625" style="30" customWidth="1"/>
    <col min="6" max="23" width="15.7109375" style="30" customWidth="1"/>
    <col min="24" max="16384" width="11.42578125" style="30"/>
  </cols>
  <sheetData>
    <row r="2" spans="2:47" ht="15" customHeight="1" x14ac:dyDescent="0.2">
      <c r="B2" s="464" t="s">
        <v>604</v>
      </c>
      <c r="C2" s="465"/>
      <c r="D2" s="465"/>
      <c r="E2" s="465"/>
      <c r="F2" s="465"/>
      <c r="G2" s="465"/>
      <c r="H2" s="465"/>
      <c r="I2" s="465"/>
      <c r="J2" s="465"/>
      <c r="K2" s="465"/>
      <c r="L2" s="465"/>
      <c r="M2" s="465"/>
      <c r="N2" s="465"/>
      <c r="O2" s="465"/>
      <c r="P2" s="465"/>
      <c r="Q2" s="465"/>
      <c r="R2" s="465"/>
      <c r="S2" s="465"/>
      <c r="T2" s="465"/>
      <c r="U2" s="465"/>
      <c r="V2" s="465"/>
      <c r="W2" s="465"/>
    </row>
    <row r="3" spans="2:47" ht="12.75" customHeight="1" x14ac:dyDescent="0.2">
      <c r="B3" s="464"/>
      <c r="C3" s="465"/>
      <c r="D3" s="465"/>
      <c r="E3" s="465"/>
      <c r="F3" s="465"/>
      <c r="G3" s="465"/>
      <c r="H3" s="465"/>
      <c r="I3" s="465"/>
      <c r="J3" s="465"/>
      <c r="K3" s="465"/>
      <c r="L3" s="465"/>
      <c r="M3" s="465"/>
      <c r="N3" s="465"/>
      <c r="O3" s="465"/>
      <c r="P3" s="465"/>
      <c r="Q3" s="465"/>
      <c r="R3" s="465"/>
      <c r="S3" s="465"/>
      <c r="T3" s="465"/>
      <c r="U3" s="465"/>
      <c r="V3" s="465"/>
      <c r="W3" s="465"/>
    </row>
    <row r="4" spans="2:47" ht="12.75" customHeight="1" x14ac:dyDescent="0.2">
      <c r="B4" s="466"/>
      <c r="C4" s="467"/>
      <c r="D4" s="467"/>
      <c r="E4" s="467"/>
      <c r="F4" s="467"/>
      <c r="G4" s="467"/>
      <c r="H4" s="467"/>
      <c r="I4" s="467"/>
      <c r="J4" s="467"/>
      <c r="K4" s="467"/>
      <c r="L4" s="467"/>
      <c r="M4" s="467"/>
      <c r="N4" s="467"/>
      <c r="O4" s="467"/>
      <c r="P4" s="467"/>
      <c r="Q4" s="467"/>
      <c r="R4" s="467"/>
      <c r="S4" s="467"/>
      <c r="T4" s="467"/>
      <c r="U4" s="467"/>
      <c r="V4" s="467"/>
      <c r="W4" s="467"/>
    </row>
    <row r="5" spans="2:47" ht="22.5" customHeight="1" thickBot="1" x14ac:dyDescent="0.25">
      <c r="B5" s="474" t="s">
        <v>605</v>
      </c>
      <c r="C5" s="476" t="s">
        <v>482</v>
      </c>
      <c r="D5" s="476" t="s">
        <v>606</v>
      </c>
      <c r="E5" s="476" t="s">
        <v>607</v>
      </c>
      <c r="F5" s="478" t="s">
        <v>608</v>
      </c>
      <c r="G5" s="479"/>
      <c r="H5" s="479"/>
      <c r="I5" s="479"/>
      <c r="J5" s="479"/>
      <c r="K5" s="480"/>
      <c r="L5" s="471" t="s">
        <v>620</v>
      </c>
      <c r="M5" s="472"/>
      <c r="N5" s="472"/>
      <c r="O5" s="472"/>
      <c r="P5" s="472"/>
      <c r="Q5" s="473"/>
      <c r="R5" s="471" t="s">
        <v>804</v>
      </c>
      <c r="S5" s="472"/>
      <c r="T5" s="472"/>
      <c r="U5" s="472"/>
      <c r="V5" s="472"/>
      <c r="W5" s="473"/>
      <c r="X5" s="481" t="s">
        <v>1789</v>
      </c>
      <c r="Y5" s="482"/>
      <c r="Z5" s="482"/>
      <c r="AA5" s="482"/>
      <c r="AB5" s="482"/>
      <c r="AC5" s="483"/>
      <c r="AD5" s="481" t="s">
        <v>1790</v>
      </c>
      <c r="AE5" s="482"/>
      <c r="AF5" s="482"/>
      <c r="AG5" s="482"/>
      <c r="AH5" s="482"/>
      <c r="AI5" s="483"/>
      <c r="AJ5" s="481" t="s">
        <v>1791</v>
      </c>
      <c r="AK5" s="482"/>
      <c r="AL5" s="482"/>
      <c r="AM5" s="482"/>
      <c r="AN5" s="482"/>
      <c r="AO5" s="483"/>
      <c r="AP5" s="481" t="s">
        <v>1792</v>
      </c>
      <c r="AQ5" s="482"/>
      <c r="AR5" s="482"/>
      <c r="AS5" s="482"/>
      <c r="AT5" s="482"/>
      <c r="AU5" s="483"/>
    </row>
    <row r="6" spans="2:47" ht="32.25" thickBot="1" x14ac:dyDescent="0.25">
      <c r="B6" s="475"/>
      <c r="C6" s="477"/>
      <c r="D6" s="477"/>
      <c r="E6" s="477"/>
      <c r="F6" s="285" t="s">
        <v>609</v>
      </c>
      <c r="G6" s="285" t="s">
        <v>610</v>
      </c>
      <c r="H6" s="285" t="s">
        <v>611</v>
      </c>
      <c r="I6" s="285" t="s">
        <v>621</v>
      </c>
      <c r="J6" s="285" t="s">
        <v>622</v>
      </c>
      <c r="K6" s="287" t="s">
        <v>612</v>
      </c>
      <c r="L6" s="285" t="s">
        <v>609</v>
      </c>
      <c r="M6" s="285" t="s">
        <v>610</v>
      </c>
      <c r="N6" s="285" t="s">
        <v>611</v>
      </c>
      <c r="O6" s="285" t="s">
        <v>621</v>
      </c>
      <c r="P6" s="285" t="s">
        <v>622</v>
      </c>
      <c r="Q6" s="287" t="s">
        <v>612</v>
      </c>
      <c r="R6" s="285" t="s">
        <v>609</v>
      </c>
      <c r="S6" s="285" t="s">
        <v>610</v>
      </c>
      <c r="T6" s="285" t="s">
        <v>611</v>
      </c>
      <c r="U6" s="285" t="s">
        <v>621</v>
      </c>
      <c r="V6" s="285" t="s">
        <v>622</v>
      </c>
      <c r="W6" s="287" t="s">
        <v>612</v>
      </c>
      <c r="X6" s="285" t="s">
        <v>609</v>
      </c>
      <c r="Y6" s="285" t="s">
        <v>610</v>
      </c>
      <c r="Z6" s="285" t="s">
        <v>611</v>
      </c>
      <c r="AA6" s="285" t="s">
        <v>621</v>
      </c>
      <c r="AB6" s="285" t="s">
        <v>622</v>
      </c>
      <c r="AC6" s="287" t="s">
        <v>612</v>
      </c>
      <c r="AD6" s="285" t="s">
        <v>609</v>
      </c>
      <c r="AE6" s="285" t="s">
        <v>610</v>
      </c>
      <c r="AF6" s="285" t="s">
        <v>611</v>
      </c>
      <c r="AG6" s="285" t="s">
        <v>621</v>
      </c>
      <c r="AH6" s="285" t="s">
        <v>622</v>
      </c>
      <c r="AI6" s="287" t="s">
        <v>612</v>
      </c>
      <c r="AJ6" s="285" t="s">
        <v>609</v>
      </c>
      <c r="AK6" s="285" t="s">
        <v>610</v>
      </c>
      <c r="AL6" s="285" t="s">
        <v>611</v>
      </c>
      <c r="AM6" s="285" t="s">
        <v>621</v>
      </c>
      <c r="AN6" s="285" t="s">
        <v>622</v>
      </c>
      <c r="AO6" s="287" t="s">
        <v>612</v>
      </c>
      <c r="AP6" s="285" t="s">
        <v>609</v>
      </c>
      <c r="AQ6" s="285" t="s">
        <v>610</v>
      </c>
      <c r="AR6" s="285" t="s">
        <v>611</v>
      </c>
      <c r="AS6" s="285" t="s">
        <v>621</v>
      </c>
      <c r="AT6" s="285" t="s">
        <v>622</v>
      </c>
      <c r="AU6" s="287" t="s">
        <v>612</v>
      </c>
    </row>
    <row r="7" spans="2:47" ht="115.5" thickTop="1" x14ac:dyDescent="0.2">
      <c r="B7" s="31">
        <v>1</v>
      </c>
      <c r="C7" s="35" t="s">
        <v>480</v>
      </c>
      <c r="D7" s="37">
        <v>15</v>
      </c>
      <c r="E7" s="32" t="s">
        <v>613</v>
      </c>
      <c r="F7" s="39">
        <v>6</v>
      </c>
      <c r="G7" s="40"/>
      <c r="H7" s="41"/>
      <c r="I7" s="42">
        <v>1</v>
      </c>
      <c r="J7" s="43">
        <v>8</v>
      </c>
      <c r="K7" s="73">
        <f>SUM(F7:J7)</f>
        <v>15</v>
      </c>
      <c r="L7" s="39"/>
      <c r="M7" s="40">
        <v>6</v>
      </c>
      <c r="N7" s="41">
        <v>1</v>
      </c>
      <c r="O7" s="42"/>
      <c r="P7" s="43">
        <v>8</v>
      </c>
      <c r="Q7" s="70">
        <f>SUM(L7:P7)</f>
        <v>15</v>
      </c>
      <c r="R7" s="39">
        <v>1</v>
      </c>
      <c r="S7" s="40">
        <v>4</v>
      </c>
      <c r="T7" s="41">
        <v>2</v>
      </c>
      <c r="U7" s="42">
        <v>1</v>
      </c>
      <c r="V7" s="43">
        <v>7</v>
      </c>
      <c r="W7" s="73">
        <v>15</v>
      </c>
      <c r="X7" s="273">
        <v>0</v>
      </c>
      <c r="Y7" s="279">
        <v>0</v>
      </c>
      <c r="Z7" s="259">
        <v>6</v>
      </c>
      <c r="AA7" s="260">
        <v>4</v>
      </c>
      <c r="AB7" s="261">
        <v>5</v>
      </c>
      <c r="AC7" s="271">
        <f>SUM(X7:AB7)</f>
        <v>15</v>
      </c>
      <c r="AD7" s="258">
        <v>0</v>
      </c>
      <c r="AE7" s="276">
        <v>0</v>
      </c>
      <c r="AF7" s="259">
        <v>4</v>
      </c>
      <c r="AG7" s="260">
        <v>4</v>
      </c>
      <c r="AH7" s="261">
        <v>7</v>
      </c>
      <c r="AI7" s="270">
        <f>SUM(AD7:AH7)</f>
        <v>15</v>
      </c>
      <c r="AJ7" s="258">
        <v>1</v>
      </c>
      <c r="AK7" s="282">
        <v>2</v>
      </c>
      <c r="AL7" s="259">
        <v>4</v>
      </c>
      <c r="AM7" s="260">
        <v>3</v>
      </c>
      <c r="AN7" s="261">
        <v>5</v>
      </c>
      <c r="AO7" s="271">
        <f>SUM(AJ7:AN7)</f>
        <v>15</v>
      </c>
      <c r="AP7" s="258">
        <v>1</v>
      </c>
      <c r="AQ7" s="276">
        <v>5</v>
      </c>
      <c r="AR7" s="259">
        <v>4</v>
      </c>
      <c r="AS7" s="260">
        <v>3</v>
      </c>
      <c r="AT7" s="261">
        <v>2</v>
      </c>
      <c r="AU7" s="270">
        <f>SUM(AP7:AT7)</f>
        <v>15</v>
      </c>
    </row>
    <row r="8" spans="2:47" ht="63.75" x14ac:dyDescent="0.2">
      <c r="B8" s="31">
        <v>2</v>
      </c>
      <c r="C8" s="35" t="s">
        <v>614</v>
      </c>
      <c r="D8" s="37">
        <v>14</v>
      </c>
      <c r="E8" s="32" t="s">
        <v>615</v>
      </c>
      <c r="F8" s="44">
        <v>7</v>
      </c>
      <c r="G8" s="45">
        <v>4</v>
      </c>
      <c r="H8" s="46"/>
      <c r="I8" s="47"/>
      <c r="J8" s="48">
        <v>3</v>
      </c>
      <c r="K8" s="74">
        <f>SUM(F8:J8)</f>
        <v>14</v>
      </c>
      <c r="L8" s="44">
        <v>1</v>
      </c>
      <c r="M8" s="45">
        <v>1</v>
      </c>
      <c r="N8" s="46"/>
      <c r="O8" s="47"/>
      <c r="P8" s="48">
        <v>9</v>
      </c>
      <c r="Q8" s="71">
        <f>SUM(L8:P8)</f>
        <v>11</v>
      </c>
      <c r="R8" s="44">
        <v>1</v>
      </c>
      <c r="S8" s="45">
        <v>1</v>
      </c>
      <c r="T8" s="46">
        <v>2</v>
      </c>
      <c r="U8" s="47">
        <v>3</v>
      </c>
      <c r="V8" s="48">
        <v>7</v>
      </c>
      <c r="W8" s="74">
        <v>14</v>
      </c>
      <c r="X8" s="274">
        <v>0</v>
      </c>
      <c r="Y8" s="280">
        <v>3</v>
      </c>
      <c r="Z8" s="263">
        <v>4</v>
      </c>
      <c r="AA8" s="264">
        <v>7</v>
      </c>
      <c r="AB8" s="265">
        <v>0</v>
      </c>
      <c r="AC8" s="271">
        <f>SUM(X8:AB8)</f>
        <v>14</v>
      </c>
      <c r="AD8" s="262">
        <v>0</v>
      </c>
      <c r="AE8" s="277">
        <v>3</v>
      </c>
      <c r="AF8" s="263">
        <v>4</v>
      </c>
      <c r="AG8" s="264">
        <v>3</v>
      </c>
      <c r="AH8" s="265">
        <v>4</v>
      </c>
      <c r="AI8" s="270">
        <f>SUM(AD8:AH8)</f>
        <v>14</v>
      </c>
      <c r="AJ8" s="262">
        <v>0</v>
      </c>
      <c r="AK8" s="283">
        <v>3</v>
      </c>
      <c r="AL8" s="263">
        <v>5</v>
      </c>
      <c r="AM8" s="264">
        <v>4</v>
      </c>
      <c r="AN8" s="265">
        <v>2</v>
      </c>
      <c r="AO8" s="271">
        <f>SUM(AJ8:AN8)</f>
        <v>14</v>
      </c>
      <c r="AP8" s="262">
        <v>0</v>
      </c>
      <c r="AQ8" s="277">
        <v>7</v>
      </c>
      <c r="AR8" s="263">
        <v>6</v>
      </c>
      <c r="AS8" s="264">
        <v>1</v>
      </c>
      <c r="AT8" s="265">
        <v>0</v>
      </c>
      <c r="AU8" s="270">
        <f>SUM(AP8:AT8)</f>
        <v>14</v>
      </c>
    </row>
    <row r="9" spans="2:47" ht="89.25" x14ac:dyDescent="0.2">
      <c r="B9" s="31">
        <v>3</v>
      </c>
      <c r="C9" s="35" t="s">
        <v>372</v>
      </c>
      <c r="D9" s="37">
        <v>9</v>
      </c>
      <c r="E9" s="32" t="s">
        <v>616</v>
      </c>
      <c r="F9" s="44">
        <v>2</v>
      </c>
      <c r="G9" s="45"/>
      <c r="H9" s="46"/>
      <c r="I9" s="47"/>
      <c r="J9" s="48">
        <v>7</v>
      </c>
      <c r="K9" s="74">
        <f>SUM(F9:J9)</f>
        <v>9</v>
      </c>
      <c r="L9" s="44"/>
      <c r="M9" s="45"/>
      <c r="N9" s="46"/>
      <c r="O9" s="47"/>
      <c r="P9" s="48">
        <v>7</v>
      </c>
      <c r="Q9" s="71">
        <f>SUM(L9:P9)</f>
        <v>7</v>
      </c>
      <c r="R9" s="44">
        <v>1</v>
      </c>
      <c r="S9" s="45">
        <v>2</v>
      </c>
      <c r="T9" s="46">
        <v>0</v>
      </c>
      <c r="U9" s="47">
        <v>3</v>
      </c>
      <c r="V9" s="48">
        <v>3</v>
      </c>
      <c r="W9" s="74">
        <v>9</v>
      </c>
      <c r="X9" s="274">
        <v>1</v>
      </c>
      <c r="Y9" s="280">
        <v>1</v>
      </c>
      <c r="Z9" s="263">
        <v>3</v>
      </c>
      <c r="AA9" s="264">
        <v>3</v>
      </c>
      <c r="AB9" s="265">
        <v>1</v>
      </c>
      <c r="AC9" s="271">
        <f>SUM(X9:AB9)</f>
        <v>9</v>
      </c>
      <c r="AD9" s="262">
        <v>1</v>
      </c>
      <c r="AE9" s="277">
        <v>2</v>
      </c>
      <c r="AF9" s="263">
        <v>1</v>
      </c>
      <c r="AG9" s="264">
        <v>3</v>
      </c>
      <c r="AH9" s="265">
        <v>2</v>
      </c>
      <c r="AI9" s="270">
        <f>SUM(AD9:AH9)</f>
        <v>9</v>
      </c>
      <c r="AJ9" s="262">
        <v>1</v>
      </c>
      <c r="AK9" s="283">
        <v>2</v>
      </c>
      <c r="AL9" s="263">
        <v>2</v>
      </c>
      <c r="AM9" s="264">
        <v>3</v>
      </c>
      <c r="AN9" s="265">
        <v>1</v>
      </c>
      <c r="AO9" s="271">
        <f>SUM(AJ9:AN9)</f>
        <v>9</v>
      </c>
      <c r="AP9" s="262">
        <v>1</v>
      </c>
      <c r="AQ9" s="277">
        <v>4</v>
      </c>
      <c r="AR9" s="263">
        <v>3</v>
      </c>
      <c r="AS9" s="264">
        <v>1</v>
      </c>
      <c r="AT9" s="265">
        <v>0</v>
      </c>
      <c r="AU9" s="270">
        <f>SUM(AP9:AT9)</f>
        <v>9</v>
      </c>
    </row>
    <row r="10" spans="2:47" ht="115.5" customHeight="1" x14ac:dyDescent="0.2">
      <c r="B10" s="31">
        <v>4</v>
      </c>
      <c r="C10" s="35" t="s">
        <v>153</v>
      </c>
      <c r="D10" s="37">
        <v>54</v>
      </c>
      <c r="E10" s="32" t="s">
        <v>617</v>
      </c>
      <c r="F10" s="44">
        <v>30</v>
      </c>
      <c r="G10" s="45">
        <v>5</v>
      </c>
      <c r="H10" s="46"/>
      <c r="I10" s="47"/>
      <c r="J10" s="48">
        <v>18</v>
      </c>
      <c r="K10" s="74">
        <f>SUM(F10:J10)</f>
        <v>53</v>
      </c>
      <c r="L10" s="44">
        <v>2</v>
      </c>
      <c r="M10" s="45">
        <v>5</v>
      </c>
      <c r="N10" s="46">
        <v>4</v>
      </c>
      <c r="O10" s="47">
        <v>1</v>
      </c>
      <c r="P10" s="48">
        <v>34</v>
      </c>
      <c r="Q10" s="71">
        <f>SUM(L10:P10)</f>
        <v>46</v>
      </c>
      <c r="R10" s="44">
        <v>4</v>
      </c>
      <c r="S10" s="45">
        <v>5</v>
      </c>
      <c r="T10" s="46">
        <v>8</v>
      </c>
      <c r="U10" s="47">
        <v>17</v>
      </c>
      <c r="V10" s="48">
        <v>20</v>
      </c>
      <c r="W10" s="74">
        <v>54</v>
      </c>
      <c r="X10" s="274">
        <v>2</v>
      </c>
      <c r="Y10" s="280">
        <v>0</v>
      </c>
      <c r="Z10" s="263">
        <v>23</v>
      </c>
      <c r="AA10" s="264">
        <v>23</v>
      </c>
      <c r="AB10" s="265">
        <v>6</v>
      </c>
      <c r="AC10" s="271">
        <f>SUM(X10:AB10)</f>
        <v>54</v>
      </c>
      <c r="AD10" s="262">
        <v>0</v>
      </c>
      <c r="AE10" s="277">
        <v>5</v>
      </c>
      <c r="AF10" s="263">
        <v>18</v>
      </c>
      <c r="AG10" s="264">
        <v>18</v>
      </c>
      <c r="AH10" s="265">
        <v>13</v>
      </c>
      <c r="AI10" s="270">
        <f>SUM(AD10:AH10)</f>
        <v>54</v>
      </c>
      <c r="AJ10" s="262">
        <v>2</v>
      </c>
      <c r="AK10" s="283">
        <v>8</v>
      </c>
      <c r="AL10" s="263">
        <v>18</v>
      </c>
      <c r="AM10" s="264">
        <v>21</v>
      </c>
      <c r="AN10" s="265">
        <v>5</v>
      </c>
      <c r="AO10" s="271">
        <f>SUM(AJ10:AN10)</f>
        <v>54</v>
      </c>
      <c r="AP10" s="262">
        <v>4</v>
      </c>
      <c r="AQ10" s="277">
        <v>22</v>
      </c>
      <c r="AR10" s="263">
        <v>22</v>
      </c>
      <c r="AS10" s="264">
        <v>6</v>
      </c>
      <c r="AT10" s="265">
        <v>0</v>
      </c>
      <c r="AU10" s="270">
        <f>SUM(AP10:AT10)</f>
        <v>54</v>
      </c>
    </row>
    <row r="11" spans="2:47" ht="90" thickBot="1" x14ac:dyDescent="0.25">
      <c r="B11" s="33">
        <v>5</v>
      </c>
      <c r="C11" s="36" t="s">
        <v>9</v>
      </c>
      <c r="D11" s="38">
        <v>22</v>
      </c>
      <c r="E11" s="34" t="s">
        <v>618</v>
      </c>
      <c r="F11" s="49">
        <v>5</v>
      </c>
      <c r="G11" s="50">
        <v>4</v>
      </c>
      <c r="H11" s="51"/>
      <c r="I11" s="52"/>
      <c r="J11" s="53">
        <v>13</v>
      </c>
      <c r="K11" s="75">
        <f>SUM(F11:J11)</f>
        <v>22</v>
      </c>
      <c r="L11" s="49">
        <v>3</v>
      </c>
      <c r="M11" s="50">
        <v>4</v>
      </c>
      <c r="N11" s="51">
        <v>2</v>
      </c>
      <c r="O11" s="52">
        <v>2</v>
      </c>
      <c r="P11" s="53">
        <v>7</v>
      </c>
      <c r="Q11" s="72">
        <f>SUM(L11:P11)</f>
        <v>18</v>
      </c>
      <c r="R11" s="49">
        <v>5</v>
      </c>
      <c r="S11" s="50">
        <v>4</v>
      </c>
      <c r="T11" s="51">
        <v>15</v>
      </c>
      <c r="U11" s="52">
        <v>34</v>
      </c>
      <c r="V11" s="53"/>
      <c r="W11" s="75">
        <v>22</v>
      </c>
      <c r="X11" s="275">
        <v>1</v>
      </c>
      <c r="Y11" s="281">
        <v>6</v>
      </c>
      <c r="Z11" s="267">
        <v>8</v>
      </c>
      <c r="AA11" s="268">
        <v>5</v>
      </c>
      <c r="AB11" s="269">
        <v>2</v>
      </c>
      <c r="AC11" s="271">
        <f>SUM(X11:AB11)</f>
        <v>22</v>
      </c>
      <c r="AD11" s="266">
        <v>2</v>
      </c>
      <c r="AE11" s="278">
        <v>6</v>
      </c>
      <c r="AF11" s="267">
        <v>8</v>
      </c>
      <c r="AG11" s="268">
        <v>6</v>
      </c>
      <c r="AH11" s="269">
        <v>0</v>
      </c>
      <c r="AI11" s="270">
        <f>SUM(AD11:AH11)</f>
        <v>22</v>
      </c>
      <c r="AJ11" s="266">
        <v>2</v>
      </c>
      <c r="AK11" s="284">
        <v>10</v>
      </c>
      <c r="AL11" s="267">
        <v>7</v>
      </c>
      <c r="AM11" s="268">
        <v>3</v>
      </c>
      <c r="AN11" s="269">
        <v>0</v>
      </c>
      <c r="AO11" s="271">
        <f>SUM(AJ11:AN11)</f>
        <v>22</v>
      </c>
      <c r="AP11" s="266">
        <v>5</v>
      </c>
      <c r="AQ11" s="278">
        <v>9</v>
      </c>
      <c r="AR11" s="267">
        <v>6</v>
      </c>
      <c r="AS11" s="268">
        <v>2</v>
      </c>
      <c r="AT11" s="269">
        <v>0</v>
      </c>
      <c r="AU11" s="270">
        <f>SUM(AP11:AT11)</f>
        <v>22</v>
      </c>
    </row>
    <row r="12" spans="2:47" ht="40.5" customHeight="1" thickBot="1" x14ac:dyDescent="0.45">
      <c r="B12" s="468" t="s">
        <v>619</v>
      </c>
      <c r="C12" s="469"/>
      <c r="D12" s="469"/>
      <c r="E12" s="470"/>
      <c r="F12" s="288">
        <f t="shared" ref="F12:J12" si="0">SUM(F7:F11)</f>
        <v>50</v>
      </c>
      <c r="G12" s="288">
        <f t="shared" si="0"/>
        <v>13</v>
      </c>
      <c r="H12" s="288"/>
      <c r="I12" s="289">
        <f t="shared" si="0"/>
        <v>1</v>
      </c>
      <c r="J12" s="288">
        <f t="shared" si="0"/>
        <v>49</v>
      </c>
      <c r="K12" s="288">
        <f>SUM(K7:K11)</f>
        <v>113</v>
      </c>
      <c r="L12" s="288">
        <f t="shared" ref="L12:P12" si="1">SUM(L7:L11)</f>
        <v>6</v>
      </c>
      <c r="M12" s="288">
        <f t="shared" si="1"/>
        <v>16</v>
      </c>
      <c r="N12" s="288">
        <f t="shared" si="1"/>
        <v>7</v>
      </c>
      <c r="O12" s="289">
        <f t="shared" si="1"/>
        <v>3</v>
      </c>
      <c r="P12" s="288">
        <f t="shared" si="1"/>
        <v>65</v>
      </c>
      <c r="Q12" s="288">
        <f>SUM(Q7:Q11)</f>
        <v>97</v>
      </c>
      <c r="R12" s="288">
        <f t="shared" ref="R12:V12" si="2">SUM(R7:R11)</f>
        <v>12</v>
      </c>
      <c r="S12" s="288">
        <f t="shared" si="2"/>
        <v>16</v>
      </c>
      <c r="T12" s="288">
        <f t="shared" si="2"/>
        <v>27</v>
      </c>
      <c r="U12" s="289">
        <f t="shared" si="2"/>
        <v>58</v>
      </c>
      <c r="V12" s="288">
        <f t="shared" si="2"/>
        <v>37</v>
      </c>
      <c r="W12" s="288">
        <f>SUM(W7:W11)</f>
        <v>114</v>
      </c>
      <c r="X12" s="290">
        <f t="shared" ref="X12:AB12" si="3">SUM(X7:X11)</f>
        <v>4</v>
      </c>
      <c r="Y12" s="290">
        <f t="shared" si="3"/>
        <v>10</v>
      </c>
      <c r="Z12" s="290">
        <f>SUM(Z7:Z11)</f>
        <v>44</v>
      </c>
      <c r="AA12" s="286">
        <f t="shared" si="3"/>
        <v>42</v>
      </c>
      <c r="AB12" s="290">
        <f t="shared" si="3"/>
        <v>14</v>
      </c>
      <c r="AC12" s="290">
        <f>SUM(AC7:AC11)</f>
        <v>114</v>
      </c>
      <c r="AD12" s="290">
        <f t="shared" ref="AD12:AH12" si="4">SUM(AD7:AD11)</f>
        <v>3</v>
      </c>
      <c r="AE12" s="290">
        <f t="shared" si="4"/>
        <v>16</v>
      </c>
      <c r="AF12" s="290">
        <f>SUM(AF7:AF11)</f>
        <v>35</v>
      </c>
      <c r="AG12" s="286">
        <f t="shared" si="4"/>
        <v>34</v>
      </c>
      <c r="AH12" s="290">
        <f t="shared" si="4"/>
        <v>26</v>
      </c>
      <c r="AI12" s="290">
        <f>SUM(AI7:AI11)</f>
        <v>114</v>
      </c>
      <c r="AJ12" s="290">
        <f t="shared" ref="AJ12:AN12" si="5">SUM(AJ7:AJ11)</f>
        <v>6</v>
      </c>
      <c r="AK12" s="290">
        <f t="shared" si="5"/>
        <v>25</v>
      </c>
      <c r="AL12" s="290">
        <f>SUM(AL7:AL11)</f>
        <v>36</v>
      </c>
      <c r="AM12" s="286">
        <f t="shared" si="5"/>
        <v>34</v>
      </c>
      <c r="AN12" s="290">
        <f t="shared" si="5"/>
        <v>13</v>
      </c>
      <c r="AO12" s="290">
        <f>SUM(AO7:AO11)</f>
        <v>114</v>
      </c>
      <c r="AP12" s="290">
        <f t="shared" ref="AP12:AT12" si="6">SUM(AP7:AP11)</f>
        <v>11</v>
      </c>
      <c r="AQ12" s="290">
        <f t="shared" si="6"/>
        <v>47</v>
      </c>
      <c r="AR12" s="290">
        <f>SUM(AR7:AR11)</f>
        <v>41</v>
      </c>
      <c r="AS12" s="286">
        <f t="shared" si="6"/>
        <v>13</v>
      </c>
      <c r="AT12" s="290">
        <f t="shared" si="6"/>
        <v>2</v>
      </c>
      <c r="AU12" s="290">
        <f>SUM(AU7:AU11)</f>
        <v>114</v>
      </c>
    </row>
    <row r="13" spans="2:47" ht="13.5" thickTop="1" x14ac:dyDescent="0.2">
      <c r="X13" s="272"/>
    </row>
  </sheetData>
  <mergeCells count="13">
    <mergeCell ref="X5:AC5"/>
    <mergeCell ref="AD5:AI5"/>
    <mergeCell ref="AJ5:AO5"/>
    <mergeCell ref="AP5:AU5"/>
    <mergeCell ref="R5:W5"/>
    <mergeCell ref="B2:W4"/>
    <mergeCell ref="B12:E12"/>
    <mergeCell ref="L5:Q5"/>
    <mergeCell ref="B5:B6"/>
    <mergeCell ref="C5:C6"/>
    <mergeCell ref="D5:D6"/>
    <mergeCell ref="E5:E6"/>
    <mergeCell ref="F5:K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 DECENAL PC DISCAPACIDAD</vt:lpstr>
      <vt:lpstr>SEMF 2016-2017-2018</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Laura</cp:lastModifiedBy>
  <dcterms:created xsi:type="dcterms:W3CDTF">2015-12-12T23:32:55Z</dcterms:created>
  <dcterms:modified xsi:type="dcterms:W3CDTF">2023-11-21T15:44:55Z</dcterms:modified>
</cp:coreProperties>
</file>