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CARGAR DOCUMENTOS\FAMILIA\DISCAPACIDAD\"/>
    </mc:Choice>
  </mc:AlternateContent>
  <xr:revisionPtr revIDLastSave="0" documentId="13_ncr:1_{D82C5A20-A0A4-40CF-AF37-22CC09139CBE}" xr6:coauthVersionLast="47" xr6:coauthVersionMax="47" xr10:uidLastSave="{00000000-0000-0000-0000-000000000000}"/>
  <bookViews>
    <workbookView xWindow="20370" yWindow="-120" windowWidth="20730" windowHeight="11160" xr2:uid="{00000000-000D-0000-FFFF-FFFF00000000}"/>
  </bookViews>
  <sheets>
    <sheet name="PLAN DECENAL PC DISCAPACIDAD" sheetId="1" r:id="rId1"/>
    <sheet name="Hoja1" sheetId="3" r:id="rId2"/>
    <sheet name="SEMF 2016-2017-2018" sheetId="2" r:id="rId3"/>
  </sheets>
  <externalReferences>
    <externalReference r:id="rId4"/>
  </externalReferences>
  <definedNames>
    <definedName name="_xlnm._FilterDatabase" localSheetId="0" hidden="1">'PLAN DECENAL PC DISCAPACIDAD'!$A$4:$NB$4</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3" i="3" l="1"/>
  <c r="H3" i="3" l="1"/>
  <c r="H4" i="3"/>
  <c r="H5" i="3"/>
  <c r="H6" i="3"/>
  <c r="H7" i="3"/>
  <c r="F8" i="3"/>
  <c r="E8" i="3"/>
  <c r="D8" i="3"/>
  <c r="C8" i="3"/>
  <c r="B8" i="3"/>
  <c r="W7" i="1"/>
  <c r="A1" i="3"/>
  <c r="AT12" i="2"/>
  <c r="AS12" i="2"/>
  <c r="AR12" i="2"/>
  <c r="AQ12" i="2"/>
  <c r="AP12" i="2"/>
  <c r="AU11" i="2"/>
  <c r="AU10" i="2"/>
  <c r="AU9" i="2"/>
  <c r="AU8" i="2"/>
  <c r="AU7" i="2"/>
  <c r="AN12" i="2"/>
  <c r="AM12" i="2"/>
  <c r="AL12" i="2"/>
  <c r="AK12" i="2"/>
  <c r="AJ12" i="2"/>
  <c r="AO11" i="2"/>
  <c r="AO10" i="2"/>
  <c r="AO9" i="2"/>
  <c r="AO8" i="2"/>
  <c r="AO7" i="2"/>
  <c r="AH12" i="2"/>
  <c r="AG12" i="2"/>
  <c r="AF12" i="2"/>
  <c r="AE12" i="2"/>
  <c r="AD12" i="2"/>
  <c r="AI11" i="2"/>
  <c r="AI10" i="2"/>
  <c r="AI9" i="2"/>
  <c r="AI8" i="2"/>
  <c r="AI7" i="2"/>
  <c r="AB12" i="2"/>
  <c r="AA12" i="2"/>
  <c r="Z12" i="2"/>
  <c r="Y12" i="2"/>
  <c r="X12" i="2"/>
  <c r="AC11" i="2"/>
  <c r="AC10" i="2"/>
  <c r="AC9" i="2"/>
  <c r="AC8" i="2"/>
  <c r="AC7" i="2"/>
  <c r="AH137" i="1"/>
  <c r="S95" i="1"/>
  <c r="S93" i="1"/>
  <c r="S81" i="1"/>
  <c r="S79" i="1"/>
  <c r="S78" i="1"/>
  <c r="S77" i="1"/>
  <c r="S7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6" i="1"/>
  <c r="L45" i="1"/>
  <c r="L44" i="1"/>
  <c r="L7" i="1"/>
  <c r="L38" i="1"/>
  <c r="L35" i="1"/>
  <c r="AM65" i="1"/>
  <c r="V12" i="2"/>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5" i="1"/>
  <c r="S32" i="1"/>
  <c r="S35" i="1"/>
  <c r="S41" i="1"/>
  <c r="S43" i="1"/>
  <c r="S45" i="1"/>
  <c r="S48" i="1"/>
  <c r="S55" i="1"/>
  <c r="S59" i="1"/>
  <c r="S62" i="1"/>
  <c r="S64" i="1"/>
  <c r="S67" i="1"/>
  <c r="S86" i="1"/>
  <c r="S87" i="1"/>
  <c r="S90" i="1"/>
  <c r="S99" i="1"/>
  <c r="S100" i="1"/>
  <c r="S102" i="1"/>
  <c r="S105" i="1"/>
  <c r="S107" i="1"/>
  <c r="S108" i="1"/>
  <c r="S109" i="1"/>
  <c r="S114" i="1"/>
  <c r="S115" i="1"/>
  <c r="S117" i="1"/>
  <c r="S118" i="1"/>
  <c r="S121" i="1"/>
  <c r="S122" i="1"/>
  <c r="S124" i="1"/>
  <c r="S126" i="1"/>
  <c r="S129" i="1"/>
  <c r="S130" i="1"/>
  <c r="S131" i="1"/>
  <c r="S132" i="1"/>
  <c r="S134" i="1"/>
  <c r="S136" i="1"/>
  <c r="S137" i="1"/>
  <c r="S142" i="1"/>
  <c r="S143" i="1"/>
  <c r="S146" i="1"/>
  <c r="S147" i="1"/>
  <c r="S149" i="1"/>
  <c r="S152" i="1"/>
  <c r="S156" i="1"/>
  <c r="S157" i="1"/>
  <c r="S158" i="1"/>
  <c r="S159" i="1"/>
  <c r="S161" i="1"/>
  <c r="K7" i="2"/>
  <c r="Q7" i="2"/>
  <c r="K8" i="2"/>
  <c r="K12" i="2" s="1"/>
  <c r="Q8" i="2"/>
  <c r="K9" i="2"/>
  <c r="K10" i="2"/>
  <c r="K11" i="2"/>
  <c r="Q9" i="2"/>
  <c r="Q10" i="2"/>
  <c r="Q11" i="2"/>
  <c r="F12" i="2"/>
  <c r="G12" i="2"/>
  <c r="I12" i="2"/>
  <c r="J12" i="2"/>
  <c r="L12" i="2"/>
  <c r="M12" i="2"/>
  <c r="N12" i="2"/>
  <c r="O12" i="2"/>
  <c r="P12" i="2"/>
  <c r="Q12" i="2" l="1"/>
  <c r="AI12" i="2"/>
  <c r="AC12" i="2"/>
  <c r="AU12" i="2"/>
  <c r="AO12" i="2"/>
  <c r="H8" i="3"/>
</calcChain>
</file>

<file path=xl/sharedStrings.xml><?xml version="1.0" encoding="utf-8"?>
<sst xmlns="http://schemas.openxmlformats.org/spreadsheetml/2006/main" count="2560" uniqueCount="1999">
  <si>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</si>
  <si>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</si>
  <si>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</si>
  <si>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</si>
  <si>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</si>
  <si>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</si>
  <si>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</si>
  <si>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</si>
  <si>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</si>
  <si>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</si>
  <si>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</si>
  <si>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</si>
  <si>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</si>
  <si>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</si>
  <si>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</si>
  <si>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</si>
  <si>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</si>
  <si>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</si>
  <si>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</si>
  <si>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</si>
  <si>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</si>
  <si>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</si>
  <si>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</si>
  <si>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</si>
  <si>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</si>
  <si>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</si>
  <si>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</si>
  <si>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</si>
  <si>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</si>
  <si>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</si>
  <si>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</si>
  <si>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</si>
  <si>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</si>
  <si>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</si>
  <si>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</si>
  <si>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</si>
  <si>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</si>
  <si>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</si>
  <si>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</si>
  <si>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</si>
  <si>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</si>
  <si>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</si>
  <si>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</si>
  <si>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</si>
  <si>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</si>
  <si>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</si>
  <si>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</si>
  <si>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</si>
  <si>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</si>
  <si>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</si>
  <si>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</si>
  <si>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</si>
  <si>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</si>
  <si>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</si>
  <si>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Campañas para disminuir la homofobia y la discriminación por sexo, género o condición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</si>
  <si>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</si>
  <si>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</si>
  <si>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</si>
  <si>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</si>
  <si>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</si>
  <si>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</si>
  <si>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</si>
  <si>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</si>
  <si>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</si>
  <si>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</si>
  <si>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</si>
  <si>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</si>
  <si>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</si>
  <si>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</si>
  <si>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</si>
  <si>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</si>
  <si>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</si>
  <si>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</si>
  <si>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</si>
  <si>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</si>
  <si>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</si>
  <si>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</si>
  <si>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</si>
  <si>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</si>
  <si>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</si>
  <si>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</si>
  <si>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</si>
  <si>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</si>
  <si>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</si>
  <si>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</si>
  <si>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</si>
  <si>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</si>
  <si>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</si>
  <si>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</si>
  <si>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</si>
  <si>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</si>
  <si>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</si>
  <si>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</si>
  <si>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</si>
  <si>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</si>
  <si>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</si>
  <si>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</si>
  <si>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</si>
  <si>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</si>
  <si>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</si>
  <si>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</si>
  <si>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</si>
  <si>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</si>
  <si>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</si>
  <si>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</si>
  <si>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</si>
  <si>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</si>
  <si>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</si>
  <si>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</si>
  <si>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</si>
  <si>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</si>
  <si>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</si>
  <si>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</si>
  <si>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</si>
  <si>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</si>
  <si>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</si>
  <si>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</si>
  <si>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</si>
  <si>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</si>
  <si>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</si>
  <si>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</si>
  <si>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</si>
  <si>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</si>
  <si>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</si>
  <si>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</si>
  <si>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</si>
  <si>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</si>
  <si>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</si>
  <si>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</si>
  <si>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</si>
  <si>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</si>
  <si>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</si>
  <si>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</si>
  <si>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</si>
  <si>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</si>
  <si>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</si>
  <si>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</si>
  <si>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</si>
  <si>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</si>
  <si>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</si>
  <si>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</si>
  <si>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</si>
  <si>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</si>
  <si>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</si>
  <si>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</si>
  <si>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</si>
  <si>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</si>
  <si>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</si>
  <si>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</si>
  <si>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</si>
  <si>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</si>
  <si>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</si>
  <si>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</si>
  <si>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</si>
  <si>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</si>
  <si>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</si>
  <si>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</si>
  <si>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</si>
  <si>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</si>
  <si>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</si>
  <si>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</si>
  <si>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</si>
  <si>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</si>
  <si>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</si>
  <si>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</si>
  <si>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Trabajo digno y decente</t>
  </si>
  <si>
    <t>Creación de microempresas asociativas para las personas con discapacidad, cuidadores y sus familias</t>
  </si>
  <si>
    <t>Reporte de las microempresas asociativas y actas de creación y de los apoyos ofrecidos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</si>
  <si>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</si>
  <si>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</si>
  <si>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</si>
  <si>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</si>
  <si>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</si>
  <si>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</si>
  <si>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</si>
  <si>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</si>
  <si>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</si>
  <si>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</si>
  <si>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</si>
  <si>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</si>
  <si>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</si>
  <si>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</si>
  <si>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</si>
  <si>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</si>
  <si>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</si>
  <si>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</si>
  <si>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</si>
  <si>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</si>
  <si>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</si>
  <si>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</si>
  <si>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</si>
  <si>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</si>
  <si>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</si>
  <si>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</si>
  <si>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</si>
  <si>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</si>
  <si>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</si>
  <si>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</si>
  <si>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</si>
  <si>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Diseño e implementación de un programa de Rehabilitación Basada en Comunidad</t>
  </si>
  <si>
    <t>Reporte de los 12 municipios de la operacionalización de la estrategia RBC</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</si>
  <si>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</si>
  <si>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</si>
  <si>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</si>
  <si>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</si>
  <si>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Fortalecer las condiciones nutricionales para NNA en CD</t>
  </si>
  <si>
    <t>Desarrollar procesos de investigación para determinar las causas de los diferentes tipos de discapacidad</t>
  </si>
  <si>
    <t>Investigaciones realizadas</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</si>
  <si>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</si>
  <si>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</si>
  <si>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</si>
  <si>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</si>
  <si>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</si>
  <si>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</si>
  <si>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</si>
  <si>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</si>
  <si>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</si>
  <si>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</si>
  <si>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</si>
  <si>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</si>
  <si>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</si>
  <si>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</si>
  <si>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</si>
  <si>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</si>
  <si>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</si>
  <si>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</si>
  <si>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</si>
  <si>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</si>
  <si>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</si>
  <si>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</si>
  <si>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</si>
  <si>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</si>
  <si>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</si>
  <si>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</si>
  <si>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</si>
  <si>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</si>
  <si>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</si>
  <si>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</si>
  <si>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</si>
  <si>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</si>
  <si>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</si>
  <si>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</si>
  <si>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</si>
  <si>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</si>
  <si>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</si>
  <si>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</si>
  <si>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</si>
  <si>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</si>
  <si>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</si>
  <si>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</si>
  <si>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</si>
  <si>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</si>
  <si>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</si>
  <si>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</si>
  <si>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</si>
  <si>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</si>
  <si>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</si>
  <si>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</si>
  <si>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</si>
  <si>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</si>
  <si>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</si>
  <si>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</si>
  <si>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</si>
  <si>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</si>
  <si>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</si>
  <si>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</si>
  <si>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</si>
  <si>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</si>
  <si>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</si>
  <si>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</si>
  <si>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</si>
  <si>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</si>
  <si>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</si>
  <si>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</si>
  <si>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</si>
  <si>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</si>
  <si>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</si>
  <si>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</si>
  <si>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</si>
  <si>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</si>
  <si>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</si>
  <si>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</si>
  <si>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</si>
  <si>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</si>
  <si>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</si>
  <si>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</si>
  <si>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</si>
  <si>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</si>
  <si>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</si>
  <si>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</si>
  <si>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</si>
  <si>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</si>
  <si>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</si>
  <si>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</si>
  <si>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</si>
  <si>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</si>
  <si>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</si>
  <si>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</si>
  <si>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Fortalecer programas de adaptación curricular y los modelos de enseñanza  ya existentes para facilitar el aprendizaje y permanencia en la educación de las personas con discapacidad.</t>
  </si>
  <si>
    <t>Proyectos pedagogicos implementados, actas, informes técnicos</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</si>
  <si>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</si>
  <si>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</si>
  <si>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</si>
  <si>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</si>
  <si>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</si>
  <si>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</si>
  <si>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</si>
  <si>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</si>
  <si>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</si>
  <si>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</si>
  <si>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</si>
  <si>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</si>
  <si>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</si>
  <si>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</si>
  <si>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</si>
  <si>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</si>
  <si>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</si>
  <si>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</si>
  <si>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</si>
  <si>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</si>
  <si>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</si>
  <si>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</si>
  <si>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</si>
  <si>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</si>
  <si>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</si>
  <si>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</si>
  <si>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Fortalecimiento de los Comités Municipales y Departamental de Discapacidad</t>
  </si>
  <si>
    <t>Línea 3.3 Capacidad sin Límites desde la Participación.</t>
  </si>
  <si>
    <t>Promoción y fortalecimiento de organizaciones de personas con discapacidad y sus familias</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</si>
  <si>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</si>
  <si>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</si>
  <si>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</si>
  <si>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</si>
  <si>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</si>
  <si>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</si>
  <si>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</si>
  <si>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</si>
  <si>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</si>
  <si>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</si>
  <si>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</si>
  <si>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</si>
  <si>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</si>
  <si>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</si>
  <si>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</si>
  <si>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</si>
  <si>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</si>
  <si>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</si>
  <si>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</si>
  <si>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</si>
  <si>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</si>
  <si>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</si>
  <si>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</si>
  <si>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</si>
  <si>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</si>
  <si>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</si>
  <si>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</si>
  <si>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</si>
  <si>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</si>
  <si>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</si>
  <si>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</si>
  <si>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</si>
  <si>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</si>
  <si>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</si>
  <si>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</si>
  <si>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</si>
  <si>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</si>
  <si>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</si>
  <si>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</si>
  <si>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</si>
  <si>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</si>
  <si>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</si>
  <si>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</si>
  <si>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</si>
  <si>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</si>
  <si>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</si>
  <si>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Estrategia para la erradicación del maltrato , la expoltación y el abuso sexual de PCD</t>
  </si>
  <si>
    <t>Programa para la protección de las mujeres gestantes</t>
  </si>
  <si>
    <t>Registro de participantes y reporte de los informes de protección</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</si>
  <si>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</si>
  <si>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</si>
  <si>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</si>
  <si>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</si>
  <si>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</si>
  <si>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</si>
  <si>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</si>
  <si>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</si>
  <si>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</si>
  <si>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</si>
  <si>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</si>
  <si>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</si>
  <si>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</si>
  <si>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</si>
  <si>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</si>
  <si>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</si>
  <si>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</si>
  <si>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</si>
  <si>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</si>
  <si>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</si>
  <si>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</si>
  <si>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</si>
  <si>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</si>
  <si>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</si>
  <si>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</si>
  <si>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</si>
  <si>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</si>
  <si>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</si>
  <si>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</si>
  <si>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</si>
  <si>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</si>
  <si>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</si>
  <si>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</si>
  <si>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</si>
  <si>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</si>
  <si>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</si>
  <si>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</si>
  <si>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</si>
  <si>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</si>
  <si>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</si>
  <si>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</si>
  <si>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</si>
  <si>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</si>
  <si>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</si>
  <si>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</si>
  <si>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</si>
  <si>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</si>
  <si>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</si>
  <si>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</si>
  <si>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</si>
  <si>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</si>
  <si>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</si>
  <si>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</si>
  <si>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</si>
  <si>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</si>
  <si>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</si>
  <si>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</si>
  <si>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</si>
  <si>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</si>
  <si>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</si>
  <si>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</si>
  <si>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</si>
  <si>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</si>
  <si>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</si>
  <si>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</si>
  <si>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</si>
  <si>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</si>
  <si>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</si>
  <si>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</si>
  <si>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</si>
  <si>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</si>
  <si>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</si>
  <si>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</si>
  <si>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</si>
  <si>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</si>
  <si>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</si>
  <si>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</si>
  <si>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</si>
  <si>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</si>
  <si>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</si>
  <si>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</si>
  <si>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</si>
  <si>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</si>
  <si>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</si>
  <si>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</si>
  <si>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</si>
  <si>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</si>
  <si>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</si>
  <si>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</si>
  <si>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</si>
  <si>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</si>
  <si>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</si>
  <si>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</si>
  <si>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</si>
  <si>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</si>
  <si>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</si>
  <si>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</si>
  <si>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</si>
  <si>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</si>
  <si>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</si>
  <si>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</si>
  <si>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</si>
  <si>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</si>
  <si>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</si>
  <si>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</si>
  <si>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</si>
  <si>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</si>
  <si>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</si>
  <si>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</si>
  <si>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</si>
  <si>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</si>
  <si>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</si>
  <si>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</si>
  <si>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</si>
  <si>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</si>
  <si>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</si>
  <si>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</si>
  <si>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</si>
  <si>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</si>
  <si>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</si>
  <si>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</si>
  <si>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</si>
  <si>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</si>
  <si>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</si>
  <si>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</si>
  <si>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</si>
  <si>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</si>
  <si>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</si>
  <si>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</si>
  <si>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</si>
  <si>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</si>
  <si>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</si>
  <si>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</si>
  <si>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</si>
  <si>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</si>
  <si>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</si>
  <si>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</si>
  <si>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</si>
  <si>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</si>
  <si>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</si>
  <si>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</si>
  <si>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</si>
  <si>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</si>
  <si>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</si>
  <si>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</si>
  <si>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</si>
  <si>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</si>
  <si>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</si>
  <si>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</si>
  <si>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</si>
  <si>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</si>
  <si>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</si>
  <si>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</si>
  <si>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</si>
  <si>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</si>
  <si>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</si>
  <si>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</si>
  <si>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</si>
  <si>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</si>
  <si>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</si>
  <si>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</si>
  <si>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</si>
  <si>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</si>
  <si>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</si>
  <si>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</si>
  <si>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</si>
  <si>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</si>
  <si>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</si>
  <si>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</si>
  <si>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</si>
  <si>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</si>
  <si>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</si>
  <si>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</si>
  <si>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</si>
  <si>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</si>
  <si>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</si>
  <si>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</si>
  <si>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</si>
  <si>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</si>
  <si>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</si>
  <si>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</si>
  <si>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</si>
  <si>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</si>
  <si>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</si>
  <si>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</si>
  <si>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</si>
  <si>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</si>
  <si>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</si>
  <si>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</si>
  <si>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</si>
  <si>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</si>
  <si>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</si>
  <si>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</si>
  <si>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</si>
  <si>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</si>
  <si>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</si>
  <si>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</si>
  <si>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</si>
  <si>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</si>
  <si>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</si>
  <si>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</si>
  <si>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</si>
  <si>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</si>
  <si>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</si>
  <si>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</si>
  <si>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</si>
  <si>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</si>
  <si>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</si>
  <si>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</si>
  <si>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</si>
  <si>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</si>
  <si>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</si>
  <si>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</si>
  <si>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</si>
  <si>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</si>
  <si>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</si>
  <si>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</si>
  <si>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</si>
  <si>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</si>
  <si>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</si>
  <si>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</si>
  <si>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</si>
  <si>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</si>
  <si>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</si>
  <si>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</si>
  <si>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</si>
  <si>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</si>
  <si>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</si>
  <si>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</si>
  <si>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</si>
  <si>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</si>
  <si>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</si>
  <si>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</si>
  <si>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</si>
  <si>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</si>
  <si>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</si>
  <si>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</si>
  <si>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</si>
  <si>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</si>
  <si>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</si>
  <si>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</si>
  <si>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</si>
  <si>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</si>
  <si>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</si>
  <si>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</si>
  <si>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</si>
  <si>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</si>
  <si>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</si>
  <si>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</si>
  <si>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</si>
  <si>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</si>
  <si>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</si>
  <si>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</si>
  <si>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</si>
  <si>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</si>
  <si>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</si>
  <si>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</si>
  <si>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</si>
  <si>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</si>
  <si>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</si>
  <si>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</si>
  <si>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</si>
  <si>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</si>
  <si>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</si>
  <si>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</si>
  <si>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</si>
  <si>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</si>
  <si>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</si>
  <si>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</si>
  <si>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</si>
  <si>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</si>
  <si>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</si>
  <si>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</si>
  <si>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</si>
  <si>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</si>
  <si>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</si>
  <si>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</si>
  <si>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</si>
  <si>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</si>
  <si>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</si>
  <si>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</si>
  <si>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</si>
  <si>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</si>
  <si>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</si>
  <si>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</si>
  <si>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</si>
  <si>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</si>
  <si>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</si>
  <si>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</si>
  <si>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</si>
  <si>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</si>
  <si>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</si>
  <si>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</si>
  <si>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</si>
  <si>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</si>
  <si>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</si>
  <si>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</si>
  <si>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</si>
  <si>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</si>
  <si>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</si>
  <si>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</si>
  <si>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</si>
  <si>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</si>
  <si>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</si>
  <si>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</si>
  <si>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</si>
  <si>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</si>
  <si>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</si>
  <si>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</si>
  <si>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</si>
  <si>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</si>
  <si>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</si>
  <si>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</si>
  <si>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</si>
  <si>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</si>
  <si>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</si>
  <si>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</si>
  <si>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</si>
  <si>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</si>
  <si>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</si>
  <si>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</si>
  <si>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</si>
  <si>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</si>
  <si>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</si>
  <si>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</si>
  <si>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</si>
  <si>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</si>
  <si>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</si>
  <si>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</si>
  <si>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</si>
  <si>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</si>
  <si>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</si>
  <si>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</si>
  <si>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</si>
  <si>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</si>
  <si>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</si>
  <si>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</si>
  <si>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</si>
  <si>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</si>
  <si>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</si>
  <si>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</si>
  <si>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</si>
  <si>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</si>
  <si>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</si>
  <si>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</si>
  <si>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</si>
  <si>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</si>
  <si>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</si>
  <si>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</si>
  <si>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</si>
  <si>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</si>
  <si>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</si>
  <si>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</si>
  <si>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</si>
  <si>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</si>
  <si>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</si>
  <si>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</si>
  <si>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</si>
  <si>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</si>
  <si>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</si>
  <si>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</si>
  <si>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</si>
  <si>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</si>
  <si>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</si>
  <si>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</si>
  <si>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</si>
  <si>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</si>
  <si>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</si>
  <si>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</si>
  <si>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</si>
  <si>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</si>
  <si>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</si>
  <si>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</si>
  <si>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</si>
  <si>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</si>
  <si>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</si>
  <si>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</si>
  <si>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</si>
  <si>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</si>
  <si>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</si>
  <si>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</si>
  <si>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</si>
  <si>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</si>
  <si>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</si>
  <si>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</si>
  <si>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</si>
  <si>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</si>
  <si>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</si>
  <si>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</si>
  <si>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</si>
  <si>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</si>
  <si>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</si>
  <si>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</si>
  <si>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</si>
  <si>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</si>
  <si>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</si>
  <si>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</si>
  <si>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</si>
  <si>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</si>
  <si>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</si>
  <si>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</si>
  <si>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</si>
  <si>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</si>
  <si>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</si>
  <si>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</si>
  <si>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</si>
  <si>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</si>
  <si>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</si>
  <si>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</si>
  <si>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</si>
  <si>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</si>
  <si>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</si>
  <si>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</si>
  <si>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</si>
  <si>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</si>
  <si>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</si>
  <si>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</si>
  <si>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</si>
  <si>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</si>
  <si>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</si>
  <si>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</si>
  <si>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</si>
  <si>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</si>
  <si>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</si>
  <si>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</si>
  <si>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</si>
  <si>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</si>
  <si>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</si>
  <si>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</si>
  <si>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</si>
  <si>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</si>
  <si>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</si>
  <si>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</si>
  <si>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</si>
  <si>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</si>
  <si>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</si>
  <si>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</si>
  <si>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</si>
  <si>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</si>
  <si>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</si>
  <si>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</si>
  <si>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</si>
  <si>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</si>
  <si>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</si>
  <si>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</si>
  <si>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</si>
  <si>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</si>
  <si>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</si>
  <si>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</si>
  <si>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</si>
  <si>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</si>
  <si>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</si>
  <si>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</si>
  <si>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</si>
  <si>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</si>
  <si>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</si>
  <si>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</si>
  <si>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</si>
  <si>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</si>
  <si>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</si>
  <si>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</si>
  <si>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</si>
  <si>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</si>
  <si>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</si>
  <si>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</si>
  <si>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</si>
  <si>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</si>
  <si>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</si>
  <si>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</si>
  <si>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</si>
  <si>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</si>
  <si>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</si>
  <si>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</si>
  <si>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</si>
  <si>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</si>
  <si>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</si>
  <si>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</si>
  <si>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</si>
  <si>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</si>
  <si>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</si>
  <si>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</si>
  <si>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</si>
  <si>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</si>
  <si>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</si>
  <si>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</si>
  <si>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</si>
  <si>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</si>
  <si>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</si>
  <si>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</si>
  <si>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</si>
  <si>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</si>
  <si>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</si>
  <si>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</si>
  <si>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</si>
  <si>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</si>
  <si>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</si>
  <si>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</si>
  <si>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</si>
  <si>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</si>
  <si>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</si>
  <si>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</si>
  <si>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</si>
  <si>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</si>
  <si>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</si>
  <si>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</si>
  <si>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</si>
  <si>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</si>
  <si>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</si>
  <si>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</si>
  <si>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</si>
  <si>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</si>
  <si>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</si>
  <si>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</si>
  <si>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</si>
  <si>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</si>
  <si>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</si>
  <si>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</si>
  <si>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</si>
  <si>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</si>
  <si>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</si>
  <si>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</si>
  <si>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</si>
  <si>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</si>
  <si>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</si>
  <si>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</si>
  <si>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</si>
  <si>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</si>
  <si>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</si>
  <si>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</si>
  <si>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</si>
  <si>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</si>
  <si>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</si>
  <si>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</si>
  <si>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</si>
  <si>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</si>
  <si>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</si>
  <si>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</si>
  <si>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</si>
  <si>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</si>
  <si>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</si>
  <si>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</si>
  <si>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</si>
  <si>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</si>
  <si>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</si>
  <si>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</si>
  <si>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</si>
  <si>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</si>
  <si>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</si>
  <si>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</si>
  <si>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</si>
  <si>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</si>
  <si>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</si>
  <si>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</si>
  <si>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</si>
  <si>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</si>
  <si>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</si>
  <si>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</si>
  <si>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</si>
  <si>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</si>
  <si>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</si>
  <si>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</si>
  <si>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</si>
  <si>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</si>
  <si>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</si>
  <si>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</si>
  <si>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</si>
  <si>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</si>
  <si>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</si>
  <si>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</si>
  <si>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</si>
  <si>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</si>
  <si>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</si>
  <si>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</si>
  <si>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</si>
  <si>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</si>
  <si>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</si>
  <si>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</si>
  <si>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</si>
  <si>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</si>
  <si>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</si>
  <si>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</si>
  <si>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</si>
  <si>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</si>
  <si>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</si>
  <si>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</si>
  <si>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</si>
  <si>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</si>
  <si>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</si>
  <si>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</si>
  <si>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</si>
  <si>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</si>
  <si>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</si>
  <si>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</si>
  <si>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</si>
  <si>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</si>
  <si>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</si>
  <si>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</si>
  <si>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</si>
  <si>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</si>
  <si>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</si>
  <si>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</si>
  <si>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</si>
  <si>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</si>
  <si>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</si>
  <si>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</si>
  <si>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</si>
  <si>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</si>
  <si>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</si>
  <si>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</si>
  <si>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</si>
  <si>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</si>
  <si>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</si>
  <si>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</si>
  <si>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</si>
  <si>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</si>
  <si>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</si>
  <si>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</si>
  <si>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</si>
  <si>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</si>
  <si>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</si>
  <si>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</si>
  <si>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</si>
  <si>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</si>
  <si>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</si>
  <si>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</si>
  <si>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</si>
  <si>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</si>
  <si>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</si>
  <si>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</si>
  <si>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</si>
  <si>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</si>
  <si>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</si>
  <si>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</si>
  <si>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</si>
  <si>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</si>
  <si>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</si>
  <si>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</si>
  <si>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</si>
  <si>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</si>
  <si>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</si>
  <si>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</si>
  <si>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</si>
  <si>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</si>
  <si>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</si>
  <si>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</si>
  <si>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</si>
  <si>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</si>
  <si>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</si>
  <si>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</si>
  <si>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</si>
  <si>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</si>
  <si>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</si>
  <si>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</si>
  <si>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</si>
  <si>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</si>
  <si>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</si>
  <si>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</si>
  <si>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</si>
  <si>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</si>
  <si>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</si>
  <si>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</si>
  <si>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</si>
  <si>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</si>
  <si>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</si>
  <si>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</si>
  <si>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</si>
  <si>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</si>
  <si>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</si>
  <si>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</si>
  <si>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</si>
  <si>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</si>
  <si>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</si>
  <si>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</si>
  <si>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</si>
  <si>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</si>
  <si>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</si>
  <si>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</si>
  <si>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</si>
  <si>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</si>
  <si>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</si>
  <si>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</si>
  <si>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</si>
  <si>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</si>
  <si>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</si>
  <si>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</si>
  <si>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</si>
  <si>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</si>
  <si>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</si>
  <si>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</si>
  <si>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</si>
  <si>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</si>
  <si>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</si>
  <si>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</si>
  <si>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</si>
  <si>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</si>
  <si>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</si>
  <si>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</si>
  <si>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</si>
  <si>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</si>
  <si>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</si>
  <si>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</si>
  <si>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</si>
  <si>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</si>
  <si>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</si>
  <si>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</si>
  <si>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</si>
  <si>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</si>
  <si>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</si>
  <si>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</si>
  <si>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</si>
  <si>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</si>
  <si>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</si>
  <si>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</si>
  <si>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</si>
  <si>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</si>
  <si>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</si>
  <si>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</si>
  <si>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</si>
  <si>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</si>
  <si>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</si>
  <si>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</si>
  <si>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</si>
  <si>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</si>
  <si>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</si>
  <si>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</si>
  <si>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</si>
  <si>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</si>
  <si>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</si>
  <si>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</si>
  <si>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</si>
  <si>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</si>
  <si>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</si>
  <si>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</si>
  <si>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</si>
  <si>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</si>
  <si>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</si>
  <si>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</si>
  <si>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7  Municipios </t>
  </si>
  <si>
    <t xml:space="preserve">0,70% del programa </t>
  </si>
  <si>
    <t>0,72% del Programa</t>
  </si>
  <si>
    <t xml:space="preserve">0,62% del  Programa  </t>
  </si>
  <si>
    <t xml:space="preserve">en la programación de la Conmemoración se lleva75% 2021 </t>
  </si>
  <si>
    <t xml:space="preserve">11 comites  Funcionnando y fortalecidos </t>
  </si>
  <si>
    <t xml:space="preserve">0.63% de capacitación a lideres </t>
  </si>
  <si>
    <t xml:space="preserve">9 Municipios con estrategia de RBC </t>
  </si>
  <si>
    <t xml:space="preserve">20 instituciones atendidas </t>
  </si>
  <si>
    <t xml:space="preserve">2  Municipios con  Metodología </t>
  </si>
  <si>
    <t>0.78%</t>
  </si>
  <si>
    <t xml:space="preserve">3 Pprogramas </t>
  </si>
  <si>
    <t xml:space="preserve">70% instituciones educativas </t>
  </si>
  <si>
    <t xml:space="preserve">17 Instituciones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</si>
  <si>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</si>
  <si>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</si>
  <si>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</si>
  <si>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</si>
  <si>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</si>
  <si>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</si>
  <si>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</si>
  <si>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</si>
  <si>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</si>
  <si>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</si>
  <si>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</si>
  <si>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</si>
  <si>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</si>
  <si>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</si>
  <si>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</si>
  <si>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</si>
  <si>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</si>
  <si>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</si>
  <si>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</si>
  <si>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</si>
  <si>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10  Juegos en proceso de ejecución </t>
  </si>
  <si>
    <t xml:space="preserve">13 esenarios Deportivos incluyentes </t>
  </si>
  <si>
    <t xml:space="preserve">10  Muestras artisticas </t>
  </si>
  <si>
    <t xml:space="preserve">6 Eventos artisticos </t>
  </si>
  <si>
    <t xml:space="preserve">45 % del plan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</si>
  <si>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</si>
  <si>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</si>
  <si>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</si>
  <si>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</si>
  <si>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</si>
  <si>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</si>
  <si>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</si>
  <si>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</si>
  <si>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</si>
  <si>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</si>
  <si>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</si>
  <si>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</si>
  <si>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</si>
  <si>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</si>
  <si>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</si>
  <si>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</si>
  <si>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</si>
  <si>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</si>
  <si>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</si>
  <si>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</si>
  <si>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</si>
  <si>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</si>
  <si>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</si>
  <si>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</si>
  <si>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</si>
  <si>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</si>
  <si>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</si>
  <si>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</si>
  <si>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</si>
  <si>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</si>
  <si>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</si>
  <si>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</si>
  <si>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</si>
  <si>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</si>
  <si>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</si>
  <si>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</si>
  <si>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</si>
  <si>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</si>
  <si>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</si>
  <si>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</si>
  <si>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</si>
  <si>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</si>
  <si>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</si>
  <si>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</si>
  <si>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</si>
  <si>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</si>
  <si>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</si>
  <si>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</si>
  <si>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</si>
  <si>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</si>
  <si>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</si>
  <si>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</si>
  <si>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</si>
  <si>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</si>
  <si>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</si>
  <si>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</si>
  <si>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</si>
  <si>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</si>
  <si>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</si>
  <si>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</si>
  <si>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</si>
  <si>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</si>
  <si>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</si>
  <si>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</si>
  <si>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</si>
  <si>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</si>
  <si>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</si>
  <si>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</si>
  <si>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</si>
  <si>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</si>
  <si>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</si>
  <si>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</si>
  <si>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</si>
  <si>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</si>
  <si>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</si>
  <si>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</si>
  <si>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</si>
  <si>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</si>
  <si>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</si>
  <si>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</si>
  <si>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</si>
  <si>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</si>
  <si>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</si>
  <si>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</si>
  <si>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</si>
  <si>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</si>
  <si>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</si>
  <si>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</si>
  <si>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</si>
  <si>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</si>
  <si>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</si>
  <si>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</si>
  <si>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</si>
  <si>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</si>
  <si>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</si>
  <si>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</si>
  <si>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</si>
  <si>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</si>
  <si>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</si>
  <si>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</si>
  <si>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</si>
  <si>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</si>
  <si>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</si>
  <si>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</si>
  <si>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</si>
  <si>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</si>
  <si>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</si>
  <si>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</si>
  <si>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</si>
  <si>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</si>
  <si>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</si>
  <si>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</si>
  <si>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</si>
  <si>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</si>
  <si>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</si>
  <si>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</si>
  <si>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</si>
  <si>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</si>
  <si>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</si>
  <si>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</si>
  <si>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</si>
  <si>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</si>
  <si>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</si>
  <si>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</si>
  <si>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</si>
  <si>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</si>
  <si>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</si>
  <si>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</si>
  <si>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</si>
  <si>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</si>
  <si>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</si>
  <si>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</si>
  <si>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</si>
  <si>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</si>
  <si>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</si>
  <si>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</si>
  <si>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</si>
  <si>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</si>
  <si>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</si>
  <si>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</si>
  <si>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</si>
  <si>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</si>
  <si>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</si>
  <si>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</si>
  <si>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</si>
  <si>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</si>
  <si>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</si>
  <si>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</si>
  <si>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</si>
  <si>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</si>
  <si>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</si>
  <si>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</si>
  <si>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</si>
  <si>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</si>
  <si>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</si>
  <si>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</si>
  <si>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</si>
  <si>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</si>
  <si>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</si>
  <si>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</si>
  <si>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</si>
  <si>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</si>
  <si>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</si>
  <si>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</si>
  <si>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</si>
  <si>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</si>
  <si>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</si>
  <si>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</si>
  <si>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</si>
  <si>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</si>
  <si>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</si>
  <si>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</si>
  <si>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Salento $130000 x dos encuentros de soporte y asistencia y orientación al documento de adopción dela P.P</t>
  </si>
  <si>
    <t>Salento $260000 x cuatro reuniones con la temática de adopción de la política publica para la población con  discapacidad
Armenia 980000000</t>
  </si>
  <si>
    <t>Montenegro 75500</t>
  </si>
  <si>
    <t>armenia 30000000</t>
  </si>
  <si>
    <t>secretaría del Interior $ 5.000.000</t>
  </si>
  <si>
    <t>secretaría del Interior  5.000.000</t>
  </si>
  <si>
    <t>Secretaría del  interior 2.800.000</t>
  </si>
  <si>
    <t>Secretaría del Interior 3.000.000</t>
  </si>
  <si>
    <t>Secretaría del Interior 5600000</t>
  </si>
  <si>
    <t>filandia 2200000</t>
  </si>
  <si>
    <t>Filandia 200000</t>
  </si>
  <si>
    <t>Armenia 50.000.000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</si>
  <si>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</si>
  <si>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</si>
  <si>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</si>
  <si>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</si>
  <si>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</si>
  <si>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</si>
  <si>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</si>
  <si>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</si>
  <si>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$1500000</t>
  </si>
  <si>
    <t>Secretaría de Salud $8500000</t>
  </si>
  <si>
    <t>Secretaría de Salud $1000000</t>
  </si>
  <si>
    <t>INDEPORTES 15000000</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</si>
  <si>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</si>
  <si>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</si>
  <si>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</si>
  <si>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</si>
  <si>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</si>
  <si>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</si>
  <si>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</si>
  <si>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</si>
  <si>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</si>
  <si>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</si>
  <si>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</si>
  <si>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</si>
  <si>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</si>
  <si>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</si>
  <si>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</si>
  <si>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</si>
  <si>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</si>
  <si>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</si>
  <si>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</si>
  <si>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</si>
  <si>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</si>
  <si>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</si>
  <si>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</si>
  <si>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</si>
  <si>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</si>
  <si>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</si>
  <si>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</si>
  <si>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</si>
  <si>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</si>
  <si>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</si>
  <si>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</si>
  <si>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</si>
  <si>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</si>
  <si>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</si>
  <si>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</si>
  <si>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</si>
  <si>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</si>
  <si>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</si>
  <si>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</si>
  <si>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</si>
  <si>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</si>
  <si>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</si>
  <si>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</si>
  <si>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</si>
  <si>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</si>
  <si>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</si>
  <si>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</si>
  <si>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</si>
  <si>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</si>
  <si>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</si>
  <si>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</si>
  <si>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</si>
  <si>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</si>
  <si>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</si>
  <si>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</si>
  <si>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</si>
  <si>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</si>
  <si>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</si>
  <si>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</si>
  <si>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</si>
  <si>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</si>
  <si>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</si>
  <si>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</si>
  <si>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</si>
  <si>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</si>
  <si>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</si>
  <si>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</si>
  <si>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</si>
  <si>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</si>
  <si>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</si>
  <si>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</si>
  <si>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</si>
  <si>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</si>
  <si>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</si>
  <si>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</si>
  <si>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</si>
  <si>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</si>
  <si>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</si>
  <si>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</si>
  <si>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</si>
  <si>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</si>
  <si>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</si>
  <si>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</si>
  <si>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</si>
  <si>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</si>
  <si>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</si>
  <si>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</si>
  <si>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</si>
  <si>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</si>
  <si>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</si>
  <si>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</si>
  <si>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</si>
  <si>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</si>
  <si>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</si>
  <si>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</si>
  <si>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</si>
  <si>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</si>
  <si>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</si>
  <si>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</si>
  <si>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</si>
  <si>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</si>
  <si>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</si>
  <si>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</si>
  <si>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</si>
  <si>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</si>
  <si>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</si>
  <si>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</si>
  <si>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</si>
  <si>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</si>
  <si>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</si>
  <si>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</si>
  <si>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</si>
  <si>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</si>
  <si>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</si>
  <si>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</si>
  <si>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</si>
  <si>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</si>
  <si>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</si>
  <si>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</si>
  <si>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</si>
  <si>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</si>
  <si>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</si>
  <si>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</si>
  <si>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</si>
  <si>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</si>
  <si>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</si>
  <si>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</si>
  <si>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</si>
  <si>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</si>
  <si>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</si>
  <si>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</si>
  <si>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</si>
  <si>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</si>
  <si>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</si>
  <si>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</si>
  <si>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</si>
  <si>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</si>
  <si>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</si>
  <si>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</si>
  <si>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</si>
  <si>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</si>
  <si>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</si>
  <si>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</si>
  <si>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</si>
  <si>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</si>
  <si>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</si>
  <si>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</si>
  <si>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</si>
  <si>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</si>
  <si>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</si>
  <si>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</si>
  <si>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</si>
  <si>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</si>
  <si>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</si>
  <si>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</si>
  <si>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</si>
  <si>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</si>
  <si>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</si>
  <si>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</si>
  <si>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</si>
  <si>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</si>
  <si>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</si>
  <si>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</si>
  <si>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</si>
  <si>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</si>
  <si>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</si>
  <si>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</si>
  <si>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</si>
  <si>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</si>
  <si>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</si>
  <si>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</si>
  <si>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</si>
  <si>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</si>
  <si>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</si>
  <si>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</si>
  <si>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</si>
  <si>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</si>
  <si>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</si>
  <si>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Secretaría de Salud $2500000</t>
  </si>
  <si>
    <t>Secretaría de Salud  $11000000</t>
  </si>
  <si>
    <t>INDEPORTES QUINDÍO 12000000</t>
  </si>
  <si>
    <t>Secretaría de cultura 5700000</t>
  </si>
  <si>
    <t>Secretaría de cultura $5700000</t>
  </si>
  <si>
    <t>Sep Cultura 918000000</t>
  </si>
  <si>
    <t>I D T Q 8911560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</si>
  <si>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</si>
  <si>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</si>
  <si>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</si>
  <si>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</si>
  <si>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</si>
  <si>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</si>
  <si>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</si>
  <si>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</si>
  <si>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</si>
  <si>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</si>
  <si>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</si>
  <si>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</si>
  <si>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</si>
  <si>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</si>
  <si>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</si>
  <si>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</si>
  <si>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</si>
  <si>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</si>
  <si>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</si>
  <si>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</si>
  <si>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</si>
  <si>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</si>
  <si>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</si>
  <si>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</si>
  <si>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</si>
  <si>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</si>
  <si>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</si>
  <si>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</si>
  <si>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</si>
  <si>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</si>
  <si>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</si>
  <si>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</si>
  <si>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</si>
  <si>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</si>
  <si>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</si>
  <si>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</si>
  <si>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</si>
  <si>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</si>
  <si>
    <t>Número de Programas implementados para la protección de las mujeres gestantes en el Departamento del Quindío.</t>
  </si>
  <si>
    <t>Sistema de monitoreo y seguimiento a las denuncias operando</t>
  </si>
  <si>
    <t>Número de Municipios con programa de promoción, prevención y atención para la erradicación del maltrato, la explotación y el abuso sexual implementado.</t>
  </si>
  <si>
    <t>Número de Conmemoraciones realizadas</t>
  </si>
  <si>
    <t>Número de Comités Departamental y Municipales en funcionamiento y fortalecidos.</t>
  </si>
  <si>
    <t>Número de municipios con estrategia RBC como instrumento de participación implementado y mantenido</t>
  </si>
  <si>
    <t>Número de Instituciones Educativas capacitadas y formadas en Educación Inclusiva.</t>
  </si>
  <si>
    <t>Número de Proyectos Pedagógicos bajo modelos flexibles que faciliten el aprendizaje y permanencia de Niños y Niñas con Discapacidad en el Departamento del Quindío.</t>
  </si>
  <si>
    <t>Número de metodologías flexibles implementadas en los 12 muncipios del Departamento.</t>
  </si>
  <si>
    <t>Número de Proyectos Pedagógicos para detección temprana de Necesidades Educativas Especiales en el Departamento del Quindío</t>
  </si>
  <si>
    <t>Número de Investigaciones en Prevalencia de la Discapacidad realizadas.</t>
  </si>
  <si>
    <t>Programa implementado a personas con discapacidad, Víctimas del Conflicto Armado en el Departamento del Quindío.</t>
  </si>
  <si>
    <t>Red de apoyo para la discapacidad fortalecida y funcionando</t>
  </si>
  <si>
    <t>Número de Municipios con programas municipales de fomento y protección de patrones alimentarios para NNA con Discapacidad</t>
  </si>
  <si>
    <t>Número de ESE con ruta de atención integral en salud  implementando la estrategia RBC en el Departamento del Quindío</t>
  </si>
  <si>
    <t>Número de municipios con Estrategia RBC operando</t>
  </si>
  <si>
    <t>Número de Microempresas Asociativas creadas y apoyadas conformadas por PCD, Cuidadores y Familias</t>
  </si>
  <si>
    <t>Número de Investigaciones realizadas para detección temprana</t>
  </si>
  <si>
    <t>Número de Campañas en contra de la homfobia y la discriminación</t>
  </si>
  <si>
    <t>Número de campañas ejecutadas en Trabajo Decente y Digno</t>
  </si>
  <si>
    <t>Número de Escenarios Deportivos y Recreativos adecuados con criterios de accesibilidad en el Departamento del Quindío</t>
  </si>
  <si>
    <t>Nùmero de Gestores formados y vinculados a procesos culturales en los 12 municipios</t>
  </si>
  <si>
    <t>Gestores Culturales formados en enfoque de discapacidad y legislación artística y cultural para personas con discapacidad. 
En el Municipio de Quimbaya: Se realizaron talleres de sensibilización con enfoque de discapacidad e inclusión "Atrévete ver más allá".</t>
  </si>
  <si>
    <t>N{umero de Espacios y Escenarios Culturales adecuados con criterios de accesibilidad en el Departamento del Quindío.</t>
  </si>
  <si>
    <t>Número de Sitios Virtuales públicos operando</t>
  </si>
  <si>
    <t xml:space="preserve">Las entidades responsables no reportaron información en este periodo.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</si>
  <si>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</si>
  <si>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 xml:space="preserve">Número de organizaciones conformadas y fortalecidas  trabajando con y para PCD,  cuidadores y sus familias </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</si>
  <si>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</si>
  <si>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</si>
  <si>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Armenia 100.000.000
Secretaría del interior:3.560.000                                         ICBF: $337.659.731</t>
  </si>
  <si>
    <t>INDEPORTES 6600000</t>
  </si>
  <si>
    <t>INDEPORTES $26220000</t>
  </si>
  <si>
    <t>INDEPORTES $1380000</t>
  </si>
  <si>
    <t>Armenia $980000000</t>
  </si>
  <si>
    <t>ICBF $985183594                                 Circasia $617000</t>
  </si>
  <si>
    <t>Secretaría del Interior  5.000.000                                                     Circasia $617000</t>
  </si>
  <si>
    <t>Secretaría del Int erior                 $ 5.000.000                                                 Armenia $980000000</t>
  </si>
  <si>
    <t>Secretaría del Interior 3.000.000                                                  Armenia $200000000                           Circasia $370000</t>
  </si>
  <si>
    <t>Armenia 412800000</t>
  </si>
  <si>
    <t>Secretaría de Turismo $3000000</t>
  </si>
  <si>
    <t>Secretaría de Turismo $4500000                                            Armenia $980000000                        Circasia $1850000</t>
  </si>
  <si>
    <t>Filandia 1400000             Circasia $617000</t>
  </si>
  <si>
    <t xml:space="preserve">Circasia $617000 </t>
  </si>
  <si>
    <t>INDEPORTES 6600000                    Circasia $617000               Armenia $700000000</t>
  </si>
  <si>
    <t>Filandia $4122000</t>
  </si>
  <si>
    <t xml:space="preserve">Armenia $50.000.000                </t>
  </si>
  <si>
    <t>Filandia $4122000         Armenia $980000000</t>
  </si>
  <si>
    <t>Filandia $183000</t>
  </si>
  <si>
    <t>Filandia $ 4122000                        Armenia $980000000</t>
  </si>
  <si>
    <t>Filandia $ 1647000</t>
  </si>
  <si>
    <t xml:space="preserve">INDEPORTES $57765000
Filandia $1197000
Salento $84000 x 1 jornada laboral
Armenia 50000000
</t>
  </si>
  <si>
    <t>Filandia $ 1197000
Montenegro Para el primer trimestre del 2022 se ejecutó el presupuesto de: En el proceso de formación en Chirimía $724.995. En el proceso de formación en Danza niños y jóvenes $1.788.321.
Secretaría de cultura 3090000</t>
  </si>
  <si>
    <t>Circasia $617000               Filandia $4122000</t>
  </si>
  <si>
    <t>Circasia $3700000         Filandia $183000</t>
  </si>
  <si>
    <t>Secretaría de Salud departamental $12000000   Armenia $15000000             Circasia $670000                Córdoba $5100000             Pijao $50.000            Quimbaya $3500000 Salento $500000</t>
  </si>
  <si>
    <t>Armenia 10000000          Salento $ 70000</t>
  </si>
  <si>
    <t>Circasia 492000        Quimbaya $250000</t>
  </si>
  <si>
    <t>Filandia 1400000
Salento (corresponde al pago del enlace)                                                                                                                         1.) $250.000 x mes.                                                     2.) $625.000 de mitad de julio, agosto y septiembrede marzo que se dio inicio       Génova $264000         Quimbaya$250000</t>
  </si>
  <si>
    <t>Quimbaya $750000
Filandia: 180000           Armenia $980000000                        Circasia $617000</t>
  </si>
  <si>
    <t>Quimbaya $750000
Filandia 
Circasia 246000                                 Armenia $980000000                   Circasia $617000</t>
  </si>
  <si>
    <t xml:space="preserve">Quimbaya  $ 350000                            Armenia $980000000 </t>
  </si>
  <si>
    <t>Secretaría de Salud 23080000
Salento: Actividades de gestión de los enlaces municipales y de la Secretaria de Familia departamental                                                   $280000 en promedio los dos enlaces                     Quimbaya $350000</t>
  </si>
  <si>
    <t>Secretaría del  Interior 2.800.000                                                         Circasia $640000                                Armenia $980000000        Quimbaya $350000</t>
  </si>
  <si>
    <t xml:space="preserve">Secretaría del Interior $5600000                                   Circasia $370000                                           Armenia $980000000     Quimbahya $350000           Salento $$ 63.000 X semana.                                                    $126000 X 3 mujeres, personas con discapacidad participantes </t>
  </si>
  <si>
    <t>Armenia $433082000        Génova $39400                      Pijao $500000                 Salento $$63.000 del enlace</t>
  </si>
  <si>
    <t>Montenegro 236533                         Armenia $980000000      Quimbaya $200000</t>
  </si>
  <si>
    <t>Armenia $980000000      Quimbaya $350000</t>
  </si>
  <si>
    <t>Circasia $1850000        Quimbaya $200000</t>
  </si>
  <si>
    <t>Secretaría de Turismo $3000000                             Armenia $980000000
Filandia  $4122000         Circasia $1850000       Quimbaya $350000</t>
  </si>
  <si>
    <t>Quimbaya $200000
Armenia $980000000                  Circasia $1850000              Filandia $4122000</t>
  </si>
  <si>
    <t>INDEPORTES 6600000   Quimbaya  $1800000</t>
  </si>
  <si>
    <t>Quimbaya $750000</t>
  </si>
  <si>
    <t>Sep Cultura 918000000
Quimbaya  $200000</t>
  </si>
  <si>
    <t>Quimbaya  $200000
Armenia 138760000                   Filandia $183000</t>
  </si>
  <si>
    <t>Quimbaya  $350000   Circasia $617000</t>
  </si>
  <si>
    <t>Circasia $617000     Quimbaya $1500000</t>
  </si>
  <si>
    <t>Quimbaya $100000     Circasia $617000     Montenegro $140000              Filandia $183000</t>
  </si>
  <si>
    <t>Filandia $183000     Quimbaya $200000</t>
  </si>
  <si>
    <t>Circasia $3700000                Armenia $980000000    Filandia $183000       Quimbaya $200000</t>
  </si>
  <si>
    <t>Circasia $ 617000          Filandia $183000           Quimbaya $200000</t>
  </si>
  <si>
    <t>Circasia $617000        Montenegro $200000      Filandia$4122000         Quimbaya $ 200000</t>
  </si>
  <si>
    <t>Montenegro $618000                   Secretaría TIC $18023380</t>
  </si>
  <si>
    <t>1-24 EJE 1</t>
  </si>
  <si>
    <t>41-55 EJE 3</t>
  </si>
  <si>
    <t>25-40 EJE 2</t>
  </si>
  <si>
    <t>56- 135   EJE 4</t>
  </si>
  <si>
    <t>136-163 EJE 5</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</si>
  <si>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</si>
  <si>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</si>
  <si>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</si>
  <si>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</si>
  <si>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t>La Secretaría  Jurídica  indica que estas acciones no son  de su competencia      En Armenia: La Secretaria de Desarrollo Social ha contado  dentro del programa de discapacidad  con dos asesores jurídicos para asuntos de derecho de petición y tutelas.</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</si>
  <si>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</si>
  <si>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</si>
  <si>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</si>
  <si>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</si>
  <si>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</si>
  <si>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</si>
  <si>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</si>
  <si>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</si>
  <si>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</si>
  <si>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</si>
  <si>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 xml:space="preserve">Las entidades responsables no reportaron información en este periodo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</si>
  <si>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</si>
  <si>
    <t xml:space="preserve">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 </t>
  </si>
  <si>
    <t xml:space="preserve">Cordoba $300000           Quimbaya $350000               Circasia: $123000              </t>
  </si>
  <si>
    <t>Se brindó asistencia técnica en la actualización de la plataforma del certificado de discapacidad de acuerdo con la Resolución 1239 de 2022., por parte de la Secretaría de Salud Departamental a los doce (12) municipios del Departamento del Quindío.</t>
  </si>
  <si>
    <t>Desde la  Secretaria de Salud no se tiene como competencia formar y certificar interpretes de lengua de señas, pero  se hace de manera permanente  el seguimiento y vertificacion a la utilizacion de herramientas tecnologicas como es el servicio de interpretacion en linea en la red publaica hospitalaria y en los puntos de atencion de las EAPBS.</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</si>
  <si>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  Secretaría Jurídica efectuó en articulación con Secretaría de Familia, en el mes de diciembre una capacitación a representantes de discapacidad sobre elaboración de derechos de petición y mecanismos de acceso a la justicia.</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</si>
  <si>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Desde la Secretaría de Familia a traves de la Dirección Adva de Adulto Mayor y Discapacidad se entregaron las 125 ayudas técnicas programadas para el año 2022, cumpliendo así la meta propuesta para dicho año. </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</si>
  <si>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</si>
  <si>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.La secrtetaria de educación municipal cuenta con docentes de apoyo para la población con necesidades educativas especiales</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</si>
  <si>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Quindío".Con el convenio Interinstitucional número 2022-001 entre la Alcaldía de Armenia y la Universidad del Quindío, se entrega el día 23 de diciembre el documento  final de la actualización de la PP de discapacidad.</t>
  </si>
  <si>
    <t>Derechos promovidos de personas con discapacidad, para cuidadores, cuidadoras, familias y comunidad en general.
En el Municipio de Armenia: 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Córdoba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</si>
  <si>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Adicionalmente en Circasia:  En los comites  que se realizaron en los meses de septiembre, octubre y noviembre  se promovieron los derechos a participar en los diferentes  escenarios políticos con el fin de generar los espacios necesios para la formación política de las personas con discapacidad.
En el Municipio de Quimbaya: Se viene implementando la estrategia RBC enfocada en la formación de la población con discapacidad, cuidadores y sus familias en derechos humanos y derechos de las personas con discapacidad.  
 En Salento: Con mujeres con discapacidad y mujeres cuidadoras, se ha establecido un grupo de LIDERES en  whassap para establecer un vinculo y comunicacion directa con mujeres interesadas de las zonas urbanas y rurales para inicar hacia el 2023 estrategias de accion encaminadas a incrementar el trabajo de equipo de cara a fortalecer el trabajo de la mujer cuidadora y retomar directrices que fortalezcan la  asociatividad.</t>
  </si>
  <si>
    <t xml:space="preserve">Personal de transporte público sensibilizado y capacitado por enfoque de discapacidad.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En Córdoba: Se realizó capacitacion a la tiquetera de la empresa Coomoquin, con la cual se tiene un subsidio de transporte para las personas en condicion de discacidad a las citas medicas en la ciudad de Armenia </t>
  </si>
  <si>
    <t>Viviendas, edificios y espacios con parámetros de accesibilidad en el Departamento del Quindío. 
La Empresa para el Desarrollo Teritorial "Proyecta" realizó 102 caracterizaciones de condiciones de hogar de población con Discapacidad en los Municipios de Montenegro y La Tebaida, con el objetivo de realizar mejoramiento de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                                                           En Salento, se realizaron mejoras a vivienda con adaptaciones a personas con discapacidad, interviniendo 3 viviendas y beneficiando a 3 familias del municipio.</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</si>
  <si>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En Armenia: La Secretaria de Desarrollo Social y Corpocultura viene adelantando campañas en el manejo de la lengua de señas y del softwar Ios.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       Se han brindado estos cursos, pero no han generado certificación en lengua de señas para las personas que han participado de los mismos.</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</si>
  <si>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</si>
  <si>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En Circasia: en el mes de octubre se realizo la socializacion de la oferta institucional con los presidentes de accion comunal de los barrios del municipio.                 En el Departamento no se tiene un Plan de Incidencia formulado e implementado, sin embargo, se adelantan acciones en los diferentes municipios. </t>
  </si>
  <si>
    <t xml:space="preserve">7 Campañas </t>
  </si>
  <si>
    <t>En los municipios aunque no cuentan con un centro de apoyo y cuidado para personas con discapacidad, se les brinda la atención cuando alguien de esta población llega a centro de salud a solicitar servicios a algun tipo de atención que requieran. Hasta el momento, no se ha iniciado la construcción y puesta en marcha del Centro Social Departamental o Centro de apoyo para el cuidado de PcD creado y mantenido. Se tiene proyectada su construcción y puesta en marcha para el año 2023.</t>
  </si>
  <si>
    <t xml:space="preserve">14 Campañas </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</si>
  <si>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brindó asistencia técnica a los doce municipios en formulación, seguimiento, implementación  de las políticas  públicas y plan de acción para las personas con discapacidad.     
SECRETARIA ADMINISTRATIVA: Indica que se dá cumplimiento a lo expresado en el Decreto 2011 de 2017, en el cual indica que a 31 diciembre del año 2022, se requiere tener vinculado por lo menos el 2% de la planta de personal de personas con discapacidad.  De un total de 352 funcionarios de planta, se cuenta con 7 en condición de discapacidfad, dando cumplimiento a esta normativa, al finalizar el año 2022.</t>
  </si>
  <si>
    <t xml:space="preserve">       Quimbaya $350000</t>
  </si>
  <si>
    <t xml:space="preserve">Filandia 400000                </t>
  </si>
  <si>
    <t>0.02 P.P x debajo de la Tasa Nacional</t>
  </si>
  <si>
    <t>0.3P.P x debajo de la Tasa Nacional</t>
  </si>
  <si>
    <r>
      <t xml:space="preserve">Programa de Formación en educación inclusiva por condición:  </t>
    </r>
    <r>
      <rPr>
        <u/>
        <sz val="11"/>
        <rFont val="Arial"/>
        <family val="2"/>
      </rPr>
      <t xml:space="preserve"> </t>
    </r>
    <r>
      <rPr>
        <b/>
        <u/>
        <sz val="11"/>
        <rFont val="Arial"/>
        <family val="2"/>
      </rPr>
      <t>Secretaría de Educación</t>
    </r>
    <r>
      <rPr>
        <u/>
        <sz val="11"/>
        <rFont val="Arial"/>
        <family val="2"/>
      </rPr>
      <t>:</t>
    </r>
    <r>
      <rPr>
        <sz val="11"/>
        <rFont val="Arial"/>
        <family val="2"/>
      </rPr>
      <t xml:space="preserve"> 1 Programa de Formación Docente "Problemas de Aprendizaje" realizado durante la vigencia 2022, al cual asistieron 1300 docentes de las 54 Instituciones Educativas Oficiales.                       La </t>
    </r>
    <r>
      <rPr>
        <u/>
        <sz val="11"/>
        <rFont val="Arial"/>
        <family val="2"/>
      </rPr>
      <t>Universidad del Quindío</t>
    </r>
    <r>
      <rPr>
        <sz val="11"/>
        <rFont val="Arial"/>
        <family val="2"/>
      </rPr>
      <t xml:space="preserve">, ha ofrecido  contenido sobre educación inclusiva, discapacidad, grupos étnicos, entre otros.
</t>
    </r>
    <r>
      <rPr>
        <u/>
        <sz val="11"/>
        <rFont val="Arial"/>
        <family val="2"/>
      </rPr>
      <t>Municipio de Armenia</t>
    </r>
    <r>
      <rPr>
        <sz val="11"/>
        <rFont val="Arial"/>
        <family val="2"/>
      </rPr>
      <t xml:space="preserve">: Ha realizado la estrategia de formación y/o capacitación para personas con discapacidad a través de gestión de programas de formación, seminarios, diplomados, para fortalecer la garantía de derechos y la organización y participación de los actores. 
</t>
    </r>
  </si>
  <si>
    <r>
      <t xml:space="preserve">Instituciones Educativas capacitadas y formadas en educación inclusiva, en los siguientes Municipios, tales como: 
</t>
    </r>
    <r>
      <rPr>
        <b/>
        <u/>
        <sz val="11"/>
        <rFont val="Arial"/>
        <family val="2"/>
      </rPr>
      <t>Secretaría de Educación:</t>
    </r>
    <r>
      <rPr>
        <sz val="11"/>
        <rFont val="Arial"/>
        <family val="2"/>
      </rPr>
      <t xml:space="preserve"> Las 54 Instituciones Educativas del Departamento cuentan con docentes de apoyo  pedagógico para la atención educativa de la población con discapacidad.
</t>
    </r>
    <r>
      <rPr>
        <u/>
        <sz val="11"/>
        <rFont val="Arial"/>
        <family val="2"/>
      </rPr>
      <t>Municipio de Córdoba</t>
    </r>
    <r>
      <rPr>
        <sz val="11"/>
        <rFont val="Arial"/>
        <family val="2"/>
      </rPr>
      <t xml:space="preserve">: Contratación de la planta de personal de apoyo pedagógico profesor del aula de apoyo.
</t>
    </r>
    <r>
      <rPr>
        <u/>
        <sz val="11"/>
        <rFont val="Arial"/>
        <family val="2"/>
      </rPr>
      <t>Municipio de Armenia</t>
    </r>
    <r>
      <rPr>
        <sz val="11"/>
        <rFont val="Arial"/>
        <family val="2"/>
      </rPr>
      <t xml:space="preserve">: Acompañamientos a Centros Educativos sobre promoción y prevención de la discapacidad, con padres de familia y docentes, rutas para el acceso a derechos de personas con discapacidad y formación de personal en inclusión.
</t>
    </r>
    <r>
      <rPr>
        <u/>
        <sz val="11"/>
        <rFont val="Arial"/>
        <family val="2"/>
      </rPr>
      <t>Universidad del Quindío</t>
    </r>
    <r>
      <rPr>
        <sz val="11"/>
        <rFont val="Arial"/>
        <family val="2"/>
      </rPr>
      <t xml:space="preserve"> ha realizado por Bienestar Institucional,  charlas a docentes y estudiantes sobre: educación inclusiva y discapacidad, Inclusión en educación superior,  salud física y mental como bases del aprendizaje.  
</t>
    </r>
  </si>
  <si>
    <t>Armenia $980000000                 Sria Educación: $1229327252</t>
  </si>
  <si>
    <r>
      <t xml:space="preserve">Cobertura de Accesibilidad a la Educación Superior en el Departamento del Quindío.
</t>
    </r>
    <r>
      <rPr>
        <u/>
        <sz val="11"/>
        <rFont val="Arial"/>
        <family val="2"/>
      </rPr>
      <t xml:space="preserve">Secretaría de Educación: </t>
    </r>
    <r>
      <rPr>
        <sz val="11"/>
        <rFont val="Arial"/>
        <family val="2"/>
      </rPr>
      <t xml:space="preserve">Este indicador no pertenece a la Secretaría de Educación Departamental del Quindío, puesto que la misma rige a la educación básica y media en los 11 municipios no certificados en educación. 
Desde la </t>
    </r>
    <r>
      <rPr>
        <u/>
        <sz val="11"/>
        <rFont val="Arial"/>
        <family val="2"/>
      </rPr>
      <t>Secretaría de Educación Departamental</t>
    </r>
    <r>
      <rPr>
        <sz val="11"/>
        <rFont val="Arial"/>
        <family val="2"/>
      </rPr>
      <t xml:space="preserve"> del Quindío y a través del Plan de Desarrollo Departamental 2020 - 2023 "Tú y yo somos Quindío", se formulo dentro del Poyecto 2020003630096 - "Fortalecimiento de estrategias para el acceso y la permanencia  de los estudiantes egresados de los Establecimientos Educativos Oficiales a la educación superior o terciaria en el Departamento del Quindío." la meta producto 2202006 - "Servicio de apoyo para el acceso y la permanencia a la educación superior o terciaria"; se fomenta el acceso y la permannecia a la educación superior de los estudiantes egresados de dichas instituciones.
Dentro de la oferta se incluye la población con discapacidad entre otras.
En el   </t>
    </r>
    <r>
      <rPr>
        <u/>
        <sz val="11"/>
        <rFont val="Arial"/>
        <family val="2"/>
      </rPr>
      <t>Municipio de La Tebaida:</t>
    </r>
    <r>
      <rPr>
        <sz val="11"/>
        <rFont val="Arial"/>
        <family val="2"/>
      </rPr>
      <t xml:space="preserve">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r>
  </si>
  <si>
    <t xml:space="preserve">Secretaría de Educación: 1 Proyecto Pédagido ejecutado para la vigencia 2022, dentro del cual se cuenta con 8 modelos pedagógicos flexibles que facilitan el aprendizaje y permanencia de NNA con discapacidad, para lo cual, se realizaron las siguientes acciones:  
Se beneficiaron 2.031 estudiantes caracterizados en condición de discapacidad y/o talentos excepcionales con modelos educativos flexibles. Esta población se atiende en las 54 Instituciones Educativas Oficiales del Departamento, a través de la contratación de docentes de apoyo pedagógico (Intérpretes de LSC, Modelos Lingüísticos, Profesionales Biculturales y Tiflólogos). Se ha fortalecido mediante la articulación con las entidades (ICBF, Alcaldías, Comisarias de Familia, Policía de Infancia y Adolescencia, personerías e Instituciones Educativas), garantizando una trazabilidad en los procesos desarrollados por cada uno de ellos en aras de continuar garantizando sus derechos.
-Se realiza encuentro de docentes y profesionales de apoyo de las IE del Departamento, donde se abordó el tema de la categorización de los estudiantes en las diferentes discapacidades, ICBF informa sobre el proceso de transito armónico, la referente de salud nos socializa la Resolución 1239 del 21 de julio del 2022.
-Se realizaron actividades del 23 al 29 de septiembre, en cada una de las IE donde se encuentran estudiantes sordos en ocasión a la celebración del día de las personas con discapacidad auditiva- Sordos. 
-Se realizó alianza interinstitucional con la secretaria TIC en la activación de semillero de creación de aplicaciones para estudiantes con excepcionalidad con enfoque en tecnología.
-En el proceso de Talentos y Capacidades Excepcionales se realizó el contrato de compraventa N°015 de octubre del 2022 para la adquisición de instrumentos musicales y grabación de sonido para los estudiantes focalizados y Evaluados con Talentos en Música de 6 Instituciones Educativas: Pedacito de Cielo, Antonio Nariño, Luis Arango Cardona del Municipio de La Tebaida, Instituto Buenavista del Municipio de Buenavista y José María Córdoba del Municipio de Córdoba, Instituto Pijao del Municipio de Pijao.
En el Municipio de Salento: Proceso de formación de LÍDERES EN SALUD MENTAL orientado en el mes de septiembre al aprendizaje para el acompañamiento a personas con discapacidad, personas mayores, niños y jóvenes y demás poblaciones diversas y aportar al fortalecimiento y trasformación social. Temas. Proyecto de vida desde la lúdica y temático en población con discapacidad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</si>
  <si>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r>
      <t xml:space="preserve">Sistema de Seguimiento y Monitoreo en Proyecto Eduativo Institucional para personas con discapacidad creado y operando.
</t>
    </r>
    <r>
      <rPr>
        <u/>
        <sz val="11"/>
        <rFont val="Arial"/>
        <family val="2"/>
      </rPr>
      <t xml:space="preserve">Secretaría de Educación Departamental:  </t>
    </r>
    <r>
      <rPr>
        <sz val="11"/>
        <rFont val="Arial"/>
        <family val="2"/>
      </rPr>
      <t xml:space="preserve">Se cuenta con 1  Seguimiento y moniterio a los Proyectos Educativos Institucionales PEI para PCD, realizado por la Dirección de Cobertura Educativa a través de los docentes y profesioles de apoyo que atienden a la población con discapacidad.
En el Municipio de La Tebaida: Desde la Dirección Administrativa de Servicios Sociales, se realiza seguimiento y monitoreo al PAE, de manera permanente en todas las instituciones educativas del municipio de La Tebaida.  </t>
    </r>
  </si>
  <si>
    <r>
      <t xml:space="preserve">Cobertura de Educación Inclusiva en todos los niveles educativos: 
</t>
    </r>
    <r>
      <rPr>
        <u/>
        <sz val="11"/>
        <rFont val="Arial"/>
        <family val="2"/>
      </rPr>
      <t>Secretaría de Educación:</t>
    </r>
    <r>
      <rPr>
        <sz val="11"/>
        <rFont val="Arial"/>
        <family val="2"/>
      </rPr>
      <t xml:space="preserve"> Para  la vigencia 2022,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a la vigencia 2022, se atienden en promedio 1,977 estudiantes caracterizados con Discapacidad en las 54 I.E. Oficiales.
En el Municipio de Córdoba: Oferta de becas para apoyo educativo con la universidad del Quindío.
</t>
    </r>
  </si>
  <si>
    <r>
      <t xml:space="preserve">Escuelas de Iniciación y Formación Deportiva para personas con discapacidad creadas y mantenidas.
</t>
    </r>
    <r>
      <rPr>
        <u/>
        <sz val="11"/>
        <rFont val="Arial"/>
        <family val="2"/>
      </rPr>
      <t>Indeportes Quindío</t>
    </r>
    <r>
      <rPr>
        <sz val="11"/>
        <rFont val="Arial"/>
        <family val="2"/>
      </rPr>
      <t xml:space="preserve">:  5 organizaciones deportivas de formación con discapacidad mantenidas. En el periodo de octubre a diciembre de 2022, se fortalecieron  organizaciones deportivas para población con discapacidad tales como, liga de limitados visuales, liga de limitados cognitivos, Club Asorquin para Sordos,  y Club Tensirquin de tennis de campo en silla de ruedas , Club Inem José Celestino Mutis. El apoyo se realiza con asesoría metodológica, técnica, biomedica, jurídico y administrtivo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r>
  </si>
  <si>
    <t>INDEPORTES $26220000                         Filandia $500000</t>
  </si>
  <si>
    <t>Quimbaya  $350000
Filandia $ 1197000
INDEPORTES QUINDÍO $12000000                              Armenia $212299999</t>
  </si>
  <si>
    <r>
      <t xml:space="preserve">En la </t>
    </r>
    <r>
      <rPr>
        <u/>
        <sz val="11"/>
        <rFont val="Arial"/>
        <family val="2"/>
      </rPr>
      <t>Secretaría del Interior</t>
    </r>
    <r>
      <rPr>
        <sz val="11"/>
        <rFont val="Arial"/>
        <family val="2"/>
      </rPr>
      <t xml:space="preserve">: Para el programa de atención a victimas se brindaron asistencias técnicas para implementar los métodos de resolución pacifica de conflictos en los doce municipios del Departamento del Quindío. Se tiene establecido el PAT de Víctimas en el Departamento.
Municipio de Armenia: Existen servicios de atención integral, tales como:  Gestión para la promoción de los derechos de las personas con discapacidad y prevención de los riesgos, causantes de la discapacidad  para la población.   </t>
    </r>
  </si>
  <si>
    <t>El número de municipios con personas capacitadas (pcd,cuidadoras y sus  familias) por la Secretaría de Turismo, acumulado  al último trimestre de 2022 fueron cinco (05): Calraca  ( Barcelona)  Montenegro, Buenavista, Quimbaya y Armenia, ademas de 2 municipios que tambien reportaron acciones frente a este indicador como son: Genova y Filandia Para un total de 7 MUNICIPIOS.
Se realizó Taller de oferta institucional del sector trabajo, para la generación y formalización del empleo en el municipio de Montenegro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
Se realizó entrega de datafonos gratis, a un grupo de comerciantes, el día 11 de noviembre, en el salón de la Gobernación Antonio Valencia, donde se atendió una persona con discapacidad múltiple.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</si>
  <si>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Indeportes Quindío: No se ha identificado deportistas con discapacidad haciendo parte de escuelas deportivas en el Departamento.    En Quimbaya,  se participó en las competencias "SPECIAL OLYMPICS" fase departamental con clasificaciones a la fase nacional en la disciplina de atletismo. </t>
  </si>
  <si>
    <r>
      <t xml:space="preserve">Proyectos Productivos apoyados y ejecutados en 2022: Un total de 11 PROYECTOS PRODUCTIVOS APOYADOS Y EJECUTADOS.   ACUMULADO DESDE 2017 HASTA 2022: 41 Proyectos Productivos.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t>
    </r>
    <r>
      <rPr>
        <u/>
        <sz val="11"/>
        <rFont val="Arial"/>
        <family val="2"/>
      </rPr>
      <t>( 1  proyecto productivo).</t>
    </r>
    <r>
      <rPr>
        <sz val="11"/>
        <rFont val="Arial"/>
        <family val="2"/>
      </rPr>
      <t xml:space="preserve">
En el Municipio de Filandia: En articulación con Secretaria de Familia y Secretaria TIC, se realizó 1 feria incluyente, donde participaron personas con discapacidad y madres cuidadoras de personas con discapacidad, en este evento participaron 5 personas con 5 proyectos productivos participantes en la feria efectuada en 2022. </t>
    </r>
    <r>
      <rPr>
        <u/>
        <sz val="11"/>
        <rFont val="Arial"/>
        <family val="2"/>
      </rPr>
      <t xml:space="preserve">(5 proyectos productivos)
</t>
    </r>
    <r>
      <rPr>
        <sz val="11"/>
        <rFont val="Arial"/>
        <family val="2"/>
      </rPr>
      <t xml:space="preserve">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t>
    </r>
    <r>
      <rPr>
        <u/>
        <sz val="11"/>
        <rFont val="Arial"/>
        <family val="2"/>
      </rPr>
      <t>En la Secretaría de Familia: Actividades de fortalecimiento de 5 emprendimientos</t>
    </r>
    <r>
      <rPr>
        <sz val="11"/>
        <rFont val="Arial"/>
        <family val="2"/>
      </rPr>
      <t xml:space="preserve"> de organizaciones y personas con discapacidad en articulación con la Secretaría de  Turismo y las TICs.
</t>
    </r>
  </si>
  <si>
    <r>
      <t xml:space="preserve">Negocios Inclusivos apoyados y fortalecidos: </t>
    </r>
    <r>
      <rPr>
        <b/>
        <u/>
        <sz val="11"/>
        <rFont val="Arial"/>
        <family val="2"/>
      </rPr>
      <t xml:space="preserve">TOTAL AÑO 2022: 29 Negocios inclusivos de personas con discapacidad apoyados </t>
    </r>
    <r>
      <rPr>
        <sz val="11"/>
        <rFont val="Arial"/>
        <family val="2"/>
      </rPr>
      <t xml:space="preserve">mediante participación en ferias y eventos donde comercializaron sus productos, detallandose de la siguiente manera:                                 SECRETARIA DE FAMILIA APOYO A </t>
    </r>
    <r>
      <rPr>
        <u/>
        <sz val="11"/>
        <rFont val="Arial"/>
        <family val="2"/>
      </rPr>
      <t>17 EMPRENDIMIENTOS</t>
    </r>
    <r>
      <rPr>
        <sz val="11"/>
        <rFont val="Arial"/>
        <family val="2"/>
      </rPr>
      <t xml:space="preserve"> DE PERSONAS CON DISCAPACIDAD en Montenegro (Feria "Los Colores de la Igualdad") Secretaría de Turismo.  El 1 de septiembre en el municipio de Salento, se realizó Jornada de sensibilización a </t>
    </r>
    <r>
      <rPr>
        <u/>
        <sz val="11"/>
        <rFont val="Arial"/>
        <family val="2"/>
      </rPr>
      <t>7 estabelcimentos</t>
    </r>
    <r>
      <rPr>
        <sz val="11"/>
        <rFont val="Arial"/>
        <family val="2"/>
      </rPr>
      <t xml:space="preserve">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Tambien se ha impulsado un negocio de comercialización de crispetas en el cual participan </t>
    </r>
    <r>
      <rPr>
        <u/>
        <sz val="11"/>
        <rFont val="Arial"/>
        <family val="2"/>
      </rPr>
      <t xml:space="preserve">5 personas </t>
    </r>
    <r>
      <rPr>
        <sz val="11"/>
        <rFont val="Arial"/>
        <family val="2"/>
      </rPr>
      <t xml:space="preserve">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r>
  </si>
  <si>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Córdoba: Se realiza encuentro de casracterizacion laboral a las personas en condicion de discapacidad y se cuenta con el banco de información.
</t>
  </si>
  <si>
    <r>
      <t xml:space="preserve">Estrategia RBC con Eje de Emprendimiento implementado en el Departamento del Quindío: </t>
    </r>
    <r>
      <rPr>
        <b/>
        <u/>
        <sz val="11"/>
        <rFont val="Arial"/>
        <family val="2"/>
      </rPr>
      <t>Se cuenta con 1 Estratégia RBC,</t>
    </r>
    <r>
      <rPr>
        <sz val="11"/>
        <rFont val="Arial"/>
        <family val="2"/>
      </rPr>
      <t xml:space="preserve"> en la cual se desarrollaron las siguientes acciones en el Departamento: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De acuerdo a documento encontrado sobre administraciones pasadas la estrategia RBC fue gestada desde la Secretaria de Familia, como un estrategia multisectorial para atender a la comunidad y potencializar sus actividades. Actualmente el liderazgo de dicha estrategia no recae sobre la Secretaria de Turismo, Industria y Comercio, ni fue asignada en proceso de empalme.                                                             En Quimbaya: Se realizaron talleres de emprendimiento dirigido a cuidadores, cuidadoras, personas con discapacidad y sus familias por parte del SENA y la Secretaria de Cultura del departamento; cuyo seguimiento lo realiza la Secretaria de Familia a traves de la contratista encaragada de la estrategia RBC.</t>
    </r>
  </si>
  <si>
    <r>
      <t>TOTAL MICROEMPRESAS APOYADAS DURANTE LA VIGENCIA DE LA PRESENTE PP ACUMULADO HASTA EL AÑO 2022:</t>
    </r>
    <r>
      <rPr>
        <b/>
        <u/>
        <sz val="11"/>
        <rFont val="Arial"/>
        <family val="2"/>
      </rPr>
      <t xml:space="preserve"> 38.</t>
    </r>
    <r>
      <rPr>
        <sz val="11"/>
        <rFont val="Arial"/>
        <family val="2"/>
      </rPr>
      <t xml:space="preserve">
PARA EL AÑO 2022:  La Secretaría de Turismo: Se ha realizado asistencia técnica en el Centro de Innovación y Emprendimiento CINNE con el fin de realizar el acompañamiento respectivo a las iniciativas. De acuerdo a la población objeto se tienen identificados a </t>
    </r>
    <r>
      <rPr>
        <b/>
        <u/>
        <sz val="11"/>
        <rFont val="Arial"/>
        <family val="2"/>
      </rPr>
      <t xml:space="preserve">(11) emprendimientos apoyados </t>
    </r>
    <r>
      <rPr>
        <sz val="11"/>
        <rFont val="Arial"/>
        <family val="2"/>
      </rPr>
      <t xml:space="preserve">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r>
  </si>
  <si>
    <r>
      <t xml:space="preserve">
Programa de Participación y Fomento al Turismo para PCD, Cuidadores y sus Familias creado e implementado en el Departamento del Quindío. </t>
    </r>
    <r>
      <rPr>
        <b/>
        <u/>
        <sz val="11"/>
        <rFont val="Arial"/>
        <family val="2"/>
      </rPr>
      <t>Se cuenta con 1 PROGRAMA,</t>
    </r>
    <r>
      <rPr>
        <sz val="11"/>
        <rFont val="Arial"/>
        <family val="2"/>
      </rPr>
      <t xml:space="preserve"> dentro del cual se han desarrollado las siguientes acciones: 
</t>
    </r>
    <r>
      <rPr>
        <b/>
        <u/>
        <sz val="11"/>
        <rFont val="Arial"/>
        <family val="2"/>
      </rPr>
      <t>La Secretaria de Turismo</t>
    </r>
    <r>
      <rPr>
        <sz val="11"/>
        <rFont val="Arial"/>
        <family val="2"/>
      </rPr>
      <t>, Industria y Comercio socializó  ante el comité de discapacidad,  el manual de turismo para todos expedido por Mincit, el cual esta articulado al Plan Estratégico de Turismo (PET) 2022-2032 y que busca en su eje estratégico N° 2 ACOMPAÑAMIENTO A TODOS LOS PRESTADORES DE SERIVICIOS TURÍSTICOS E INSTITUCIONES EN LA GESTIÓN TURÍSTICA EFICIENTE el cual incluye el sub-programa 12: TURISMO ACCESIBLE E INCLUYENTE. Lo cual debe traducirse en el sector como una oportunidad de llegar a este segmento del mercado y atender las necesidades especiales que demandan los mismo, prestando un servicio digno, humano y de calidad. La Secretaría de turismo, industria y comercio debe socializar, gestionar y generar las condiciones en el sector empresarial del turismo para que estos implementen entre otras: 
- la mayor cantidad de ayudas de comunicación (escritas y audiovisuales) con el fin de garantizar la correcta interpretación de los espacios y servicios que presta el establecimiento.
- Diríjase siempre a la persona con discapacidad, no a su acompañante.
- Es importante permitir el ingreso de perros guías a las instalaciones de la edificación, sin ninguna restricción, siempre y cuando este cumpla con todos los requerimientos de ley.     
- Contar con un baño accesible; y no le dé un uso distinto; recuerde que, en cualquier momento, llegarán clientes con discapacidad.
De esta manera la Secretaria de turismo, industria y comercio articulado con el ente territorial y la policía ha realizado las siguientes visitas: 
El día 18 de agosto de 2022 se realizó una jornada de sensibilización del Manual de Turismo para Todos en el municipio de Circasia en los hoteles: Las Orquídeas, Casa Santa Circasia y Brisa del café   . Lo anterior con el fin de dar a conocer la importancia de la implementación de los diferentes lineamientos para prestar un servicio incluyente.  
El día 01 de septiembre de 2022 se realizó una jornada de sensibilización del Manual de Turismo para Todos en el municipio de Salento en los hoteles:  Balcones, Casa Boutique, hospedaje el buen descanso y mi buen descanso. Lo anterior con el fin de dar a conocer la importancia de la implementación de los diferentes lineamientos para prestar un servicio incluyente.  
EL 16 diciembre de 2022 se realizó en el municipio de Salento una jornada de sensibilización en el establecimiento Betel Salento Lodging acerca del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Quimbaya: Desde el programa ENAMORARTE del municipio de Quimbaya se realizo el primer FAM TRIP denominado la inclusion me incluye, dirigido a las agencias turisticas del departamento y el gremio del turismo.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r>
  </si>
  <si>
    <t xml:space="preserve">Desde Secretaría de Salud Departamental:  12 Municipios del departamento con asistencia tecnica, seguimiento  al proceso de certificacion y RLCPD,  4 IPS con asistencia tecnia y seguimiento a la implementacion de certificacion dando cumplimiento a la Resolucion 1239 de 2022, lo cual representa el 100% de cumplimiento de este indicador.
Los doce municipios han aportado para el proceso de certificación en el registro de las personas con discapacidad en los que se refiere a socialización, recepción de los documentos, la revisión y las autorizaciones para ser certificados con discapacidad.
</t>
  </si>
  <si>
    <r>
      <t xml:space="preserve">En la </t>
    </r>
    <r>
      <rPr>
        <u/>
        <sz val="11"/>
        <rFont val="Arial"/>
        <family val="2"/>
      </rPr>
      <t>Secretaría de Salud Departamental,</t>
    </r>
    <r>
      <rPr>
        <sz val="11"/>
        <rFont val="Arial"/>
        <family val="2"/>
      </rPr>
      <t xml:space="preserve"> Programa de maternidad segura: Se adelantaron las siguientes actividades,  Atencion diferencial integral  e integrada para la poblacion gestante ademas se conto con programas de atencion para personas con cualquier tipo de discapacidad asegurando el acceso en el sitio donde reside en una forma integral 
 La atención integral y diferencial para este grupo de población gestantes,se realiza con base a la parte legal de nuestro Estado colombiano . </t>
    </r>
  </si>
  <si>
    <t>Cobertura en  promoción, prevención y atención en Salud: 
En la Secretaría de Salud Departamental. Se cuenta con una cobertura de atencion en salud para el departamento del Quindio del 96%</t>
  </si>
  <si>
    <t xml:space="preserve">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los dias 21 y 28 de octubre, 2 y 11 de noviembre, ademas se realizaron 4 jornadas educativas del talento humano en los hospitales Unidad intermedia del Sur, San Juan de Dios (2) Armenia, San Vicente de Paul Génova, con un total de 49 asistentes.  DURANTE EL AÑO 2022, se capacitó al personal de la red de salud de 11 municipios en el tema, lo que representa mas del 80% del cumplimiento de esta meta. </t>
  </si>
  <si>
    <r>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t>
    </r>
    <r>
      <rPr>
        <u/>
        <sz val="11"/>
        <rFont val="Arial"/>
        <family val="2"/>
      </rPr>
      <t>Acciones de IVC a las 7 EAPBS que hacen presencia en el departamento y a 7 IPS de la red publica del departamento ( ESES), representa un 70% de cumplimiento en la ejecución de esta acción.</t>
    </r>
    <r>
      <rPr>
        <sz val="11"/>
        <rFont val="Arial"/>
        <family val="2"/>
      </rPr>
      <t xml:space="preserve">
Hospital Pio X La Tebaida, ESE Hospital San Vicente de Paul Circasia, ESE Hospital, ESE Hospital Santa Ana Pijao y ESE Hospital San Camilo Buenavista,  realiza  verificación a los servicios de rehabilitación, donde se identificaron las debilidades y fortalezas.
</t>
    </r>
  </si>
  <si>
    <t xml:space="preserve"> En Secretaría de Salud, desde el programa de discapacidad , PQR RECEPCIONADAS DURANTE EL TERCER TRIMESTRE DEL AÑO 2022
Total: 17
Solucionadas: 10
En trámite: 7
Nueva EPS 
Total: 3 
Trámite:3
Sura
Total: 1 
Asmet Salud
Total: 9
Trámite: 4
Sanitas
Total: 4
60% de quejas resuletas                                                                                                                                                                                             En Armenia,  La alcaldía municipal cuenta con su pagina web totalmente accesible y su correo institucional servicioalcliente@armenia.gov.co</t>
  </si>
  <si>
    <t>Programa de estilos de vida saludable para personas con discapacidad, creado e implementado en los 12 municipios. 
En la Secretaría de Salud Departamental. Estrategia 4*4 del orden nacional implementada en 11 Muicipios del departamento a traves de las siguientes actividades capacitaciones de vida saludable para cuidadores y adultos mayores de CBA y centro vida donde se incluye poblacion con discapacicad.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</si>
  <si>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 xml:space="preserve">Programa de promoción y prevención en salud sexual y reproductiva creado e implementado en los 12 municipios para personas con discapacidad. SECRETARIA DE SALUD DEPARTAMENTAL:     A traves del programa de salud sexual y reproductiva se se realizaron en el 2022 formaciones  virtuales en Resolucion 1904  dirigida a las IPS de la red publica y privada y EAPBS.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ICBF, Atención en los siguientes programas:  Adolescencia y Juventud, e Infancia   Para el fortalecimiento de capacidades de los NNA con discapacidad y sus familas.
196 CUPOS  Contratados en las diferentes modalidades de fortalecimiento de capacidades de NNA  con discapcidad y sus familias, </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</si>
  <si>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IEn el Municipio de Salento:  Participo del diplomado Intervención MhGap, en el proceso formativo indispensable para la prevencion y atención en el primer nivel de salud que se ofrece desde la secretaria de Salud para atencion a principales componentes   del proceso como son salud, educacion y fortalecimiento comunitario lo refernte a prevencion  primaria.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</si>
  <si>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discapacidad)En el Municipio de Filandia: Se realizó seguimiento al cumplimiento de la normatividad laboral en relación a la higiene ocupacional en la Asociación Abriendo Caminos con Amor.      </t>
  </si>
  <si>
    <t xml:space="preserve">Red de servicios de habilitación y rehabilitación creada y mantenida: 
En la Secretaría de Salud:  En el departamento del Quindio se cuenta con red de servicios de habilitación y rehabilitación conformada a la que se la Secretaria hace las acciones de Inspeccion, vigilancia y control a la prestacion y calidad del servicio.
En La Tebaida: El 13 de septiembre, se realizó en el teatro municipal taller de socialización de la oferta institucional y mecanismos de particpacion donde la poblacion tiene voz y voto, en la cual asistieron 15 familias. </t>
  </si>
  <si>
    <t xml:space="preserve">Secretaría de Salud $1.000.000                        </t>
  </si>
  <si>
    <t>Secretaría de Salud Departamental:  No se ha implementado un plan de accidentes, pero se generan acciones de promoción y prevención en enfermedades laborales y articulación con ARL para prevencion de accidentes y enfermedades laborales.  En Filandia, se ha realizado examen ocupacional de ingreso a funcioanrios; se han llevado a cabo  jornadas de bienestar y capacitaciones a los funcionarios de la alcaldía.</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</si>
  <si>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Armenia:  Se realizaron 7 intervenciones dentro del marco "La  Alcaldía en la comuna"                                                                                                                                       Cumplir este indicador,  no es competencia de la Secretaria de Salud,  pues la Secretaria de Salud departamental es un ente de control, asistencia tecnica pero no prestador de servicios
</t>
  </si>
  <si>
    <t>Investigaciones realizadas para detección temprana:
En la Secretaría de Salud.: Se realizó una (1) investigación sobre la prevalencia del paladar hendido  en el departamento del Quindío.  Para el año 2022, esta dependencia  recalca que se debe aclarar que no es competencia y no esta dentro de su mision realizar investigaciones, se debe desde quien impulsa la politica publica realzar alanzas con la academia pues son ellos quienes tienen esta competencia.</t>
  </si>
  <si>
    <t xml:space="preserve">Municipios con programas municipales de fomento y protección de patrones alimentarios para Niños, Niñas y Adolescentes con Discapacidad:  
En la Secretaría de Salud Se desarrolla el plan de trabajo con 3 campañas para el  fortalecimiento de condiciones nutricionales de la población vulnerable acogiendo los lineamientos nacionales en los 11  Municipios del departamento incluida la población con discapacidad    ( Se excluye Armenia por ser descentralizado).  Se cumple este indicador en el total de municipios de su competencia.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</si>
  <si>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Secretaría de Salud           $ 2.000.000                          Armenia   $2000000      Quimbaya $750000</t>
  </si>
  <si>
    <t>Secretaría de Salud      $ 2.000.000</t>
  </si>
  <si>
    <t xml:space="preserve">
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</si>
  <si>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Secretaría de Salud             $ 2.000.000                                                 </t>
  </si>
  <si>
    <t xml:space="preserve">Secretaria de Salud $2.000.000.                                      </t>
  </si>
  <si>
    <t>En  la Secretaría de Salud Departamental,  Las 11  ESES  del Departamento cuentan con la ruta de atención integral desde la RBC para la identificación y canalización de la población con discapacidad.</t>
  </si>
  <si>
    <t xml:space="preserve">Secretaría de Salud $1000000                          </t>
  </si>
  <si>
    <r>
      <rPr>
        <u/>
        <sz val="11"/>
        <rFont val="Arial"/>
        <family val="2"/>
      </rPr>
      <t xml:space="preserve">Conforme a la información reportada por las Secretarías responsables y los municipios, del 65%  proyectado como meta en este indicador, se establece que se cumple ese porcentaje durante el año 2022, lo que constituye cumplimiento del 100%.   </t>
    </r>
    <r>
      <rPr>
        <sz val="1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</si>
  <si>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Para dar cumplimiento a este indicador conforme a lo establecido en el Plan Decenal de Discapacidad proyectado a 2024 , se ha requerido cumplir con un porcentaje del 25% de funcionarios de empresa privada formados en legislación o normatividad de discapacidad.  Conforme a las acciones descritas a continuación y lo reportado por Secretarías y municipios responsables de su ejecución, se estima cumplido al finalizar el año 2022 este indicador en un 100%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</si>
  <si>
    <t>Para dar respuesta a este indicador, según el Plan Decenal proyectado a 2024 en Discapacidad, la estratégia propuesta a realizar para su cumplimiento es la de: Aumentar las oportunidades y fortalecer la participacion política y ciudadana de las personas con discapacidad.   Al respecto, 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Dado lo anterior, se estima cumplido este indicador en el año 2022 al 100%</t>
  </si>
  <si>
    <t xml:space="preserve">Para la vigencia 2022 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t>
  </si>
  <si>
    <r>
      <rPr>
        <b/>
        <u/>
        <sz val="11"/>
        <rFont val="Arial"/>
        <family val="2"/>
      </rPr>
      <t>Secretaría de Salud,</t>
    </r>
    <r>
      <rPr>
        <sz val="11"/>
        <rFont val="Arial"/>
        <family val="2"/>
      </rPr>
      <t xml:space="preserve"> La actiivdad se realiza de manera permanente desde  la oficina de Participación Social en Salud se promueve la conformación de veedurías ciudadanas para los temas de salud, sin embargo nosotros no hacemos parte ni conformamos dichas instancias de participación, estas surgen a partir del interés de una persona o un grupo de personas que consideran se debe ejercer vigilancia sobre un tema en específico, teniendo en cuenta lo anterior, nosotros contamos con una base de datos consolidada a partir de la información enviada por las personerías de los Municipios del Departamento de las veedurías ciudadanas que se encuentran activas, esta información podemos enviarla a su correo electrónico para los fines pertinentes.   EN EL AÑO 2021 SECRETARIA DE SALUD,  REPORTO LA EXISTENCIA DE UNA VEEDURIA LIDERADA POR UNA PERSONA CON DISCAPACIDAD.  Con lo anterior, se cita como cumplido este indicador dando cuenta de la meta de 1 veeduría para tal fin.</t>
    </r>
  </si>
  <si>
    <t>100</t>
  </si>
  <si>
    <r>
      <t xml:space="preserve">Programa de Promoción y Difusión de Inclusión y Permanencia Laboral para personas con discapacidad creado e implementado:  </t>
    </r>
    <r>
      <rPr>
        <u/>
        <sz val="11"/>
        <rFont val="Arial"/>
        <family val="2"/>
      </rPr>
      <t>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r>
    <r>
      <rPr>
        <sz val="11"/>
        <rFont val="Arial"/>
        <family val="2"/>
      </rPr>
      <t xml:space="preserve">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Municipio de Quimbaya: Se ha vinculado una persona con discapacidad del programa ENAMORARTE a la empresa Cafeteria Hojaldre</t>
    </r>
  </si>
  <si>
    <r>
      <t xml:space="preserve">Total de deportistas, personas con discapacidad  con logros deportivos apoyados: 100 deportistas en el 2022. de una meta de 165 para el año 2022. 
</t>
    </r>
    <r>
      <rPr>
        <u/>
        <sz val="11"/>
        <rFont val="Arial"/>
        <family val="2"/>
      </rPr>
      <t>Indeportes Quindío</t>
    </r>
    <r>
      <rPr>
        <sz val="11"/>
        <rFont val="Arial"/>
        <family val="2"/>
      </rPr>
      <t xml:space="preserve">, 69 deportistas apoyados con estímulos. En el periodo octubre a diciembre de 2022, se apoyó economicamente mediante resoluciones a  58 deportistas con discapacidad para que participaran de eventos federados nacionales e internacionales, y  11 deportistas con apoyos económicos mensuales por su rendimiento deportivo.  (el valor corresponde al apoyo metodológico, a los apoyos para eventos y a las mensualidades)  </t>
    </r>
    <r>
      <rPr>
        <u/>
        <sz val="11"/>
        <rFont val="Arial"/>
        <family val="2"/>
      </rPr>
      <t xml:space="preserve">En total en el año 2022 fueron apoyados 96 deportistas en este aspecto. por Indeportes Quindío. </t>
    </r>
    <r>
      <rPr>
        <sz val="11"/>
        <rFont val="Arial"/>
        <family val="2"/>
      </rPr>
      <t xml:space="preserve">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r>
  </si>
  <si>
    <t>Funcionarios Deportivos formados en enfoque de discapacidad y legislación deportiva para personas con discapacidad:: Del 70% que deberían estar capacitados para el año 2022, se capacitó el 50%  lo que indica un cumplimiento del 60% frente a la meta para el año 2022.
De un total de 60 funcionarios que hacen parte de Indeportes, se han capacitado 15 funcionarios.en temas atinentes a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</si>
  <si>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Muestras Artísticas Artísticas y  Culturales con personas con discapacidad.
En la Secretaría de Cultura: Se han realizado actividades y muestras culturales de diversa índole  en los 12 municipios del Departamento durante el año 2022., Lo que representa un 70%. de cumplimiento de este indicador.                                                                                                                                          En la casa de la cultura  de los municipios, se realizaron actividades de formación artística para toda la población de música, danza, teatro y artes plásticas, en las que se logró impactar de esta población a 1608  personas en el  año 2022.                                                                                        Buenavista: Las personas con discapacidad que hacen parte de la chirimia, participan en las peñas culturales del municipio. El municipio de Génova cuenta con Chirimía y participan en encuentros municipales y departamentales de chirimías.
En Córdoba: El 10 de diciembre se realizó una muestra cultural para el cierre de eventos culturales de 2022.</t>
  </si>
  <si>
    <t xml:space="preserve">Campañas permanentes sobre imaginarios de la discapacidad: Desde 2016 a 2022 se han realizado 8 campañas de las 8 programadas a esta altura del decenio, logrando un cumplimiento del 100% en la ejecución acumuativa de este indicador.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</si>
  <si>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</si>
  <si>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Campañas anuales y permanentes en contra del Estigma y la Discriminación:  En 5 municipios se realizaron estas campañas en 2022: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</si>
  <si>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Plan de Igualdad de Oportunidades para la equidad de género y la diversidad sexual ejecutado anualmente: Desde la Secretaría de Familia, a traves de la Jefatura de Mujer y Género, se han implementado acciones de forma contínua para promover la igualdad de oportunidades y la equidad de género y diversidad sexual, a través de sus Políticas Públicas establecidas para tal fin, dando inclusión a todas las poblaciones, incluida la discapacidad.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</si>
  <si>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En los municipios se realizaron dos campañas virtuales  contra la homofóbia y la no discriminacion por sexo.   En Secretaría de Familia a traves de la Jefatura de Mujer se han realizado actividades y campañas en este aspecto en todo el Departamento.</t>
  </si>
  <si>
    <t>Campañas para la disminución de la homofobia y la discriminación por enfoque étnico y condición especial.   Desde la Secretaría de Familia se han venido adelantando campañas en los 12 municipios referentes a este indicador.
La Tebaida: El 09 de septiembre, se llevó a cabo la conmemoración del día Nacional de los derechos humanos en donde se contó con una exhibición de cultura por parte de la comunidad indígena embera chami, grupo de jóvenes de buenaventura de la población NARP. También se contó con el grupo de canto de la casa de la cultura, ruta de salud mental y vacunación.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   En Armenia: alleres de capacitación del programa de sensibilización de evidencias basadas en genero.</t>
  </si>
  <si>
    <t xml:space="preserve">Programas implementados con enfoque diferencial:  Desde Secretaría de Familia, se han implementado actividades conducentes al cumplimiento de este indicador durante el año 2022. 
En el Municipio de Buenavista:  Se realizó capacitación a docentes de la Institución Educativa del municipio,  en lo relacionado a la ruta antidiscriminación y enfoque diferencial.
Municipio de Quimbaya: Se realizo un taller de sensibilizacion con los servidores publicos de la alcaldia de Quimbaya sobre enfoque diferencial, derechos y de inclusion; a traves de la secretaria de salud del departamento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</si>
  <si>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 xml:space="preserve">Transporte de uso público construido y acondicionado con parámetros de accesibilidad: En el Plan Decenal proyectado a 2024, no se programaron metas en ninguno de los años que permitan hacer una medición de avance en el cumplimiento de este indicador. 
En el Municipio de Armenia,  cuenta con buses con  parámetros de accesibilidad para personas con discapacidad.                                                                          </t>
  </si>
  <si>
    <t xml:space="preserve">Número de sitios virtuales públicos operando.  En los 12 municipios se cuenta con puntos Vive Digital, dando cubrimiento a todo el Departamento.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</si>
  <si>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 xml:space="preserve">Para el periodo informado, no se adelantaron acciones al cumplimiento del indicador. </t>
  </si>
  <si>
    <t xml:space="preserve">Un Programa para la garantía del debido proceso y no victimización de las mujeres con discapacidad: 
SECRETARIA DE FAMILIA: Se brinda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</si>
  <si>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r>
      <t xml:space="preserve">Tomando como dato preliminar el Boletín epidemiológico del SIVIGILA </t>
    </r>
    <r>
      <rPr>
        <u/>
        <sz val="11"/>
        <rFont val="Arial"/>
        <family val="2"/>
      </rPr>
      <t>año 2021</t>
    </r>
    <r>
      <rPr>
        <sz val="11"/>
        <rFont val="Arial"/>
        <family val="2"/>
      </rPr>
      <t xml:space="preserve"> emitido por la Secretaría de Salud del Departamento, </t>
    </r>
    <r>
      <rPr>
        <u/>
        <sz val="11"/>
        <rFont val="Arial"/>
        <family val="2"/>
      </rPr>
      <t>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r>
    <r>
      <rPr>
        <sz val="11"/>
        <rFont val="Arial"/>
        <family val="2"/>
      </rPr>
      <t xml:space="preserve">      Por lo anterior se programó para la vigencia 2022 una meta de 224,5 PP (225,3-0,8).                                                                                                                                                                                                                                                                                                      Se requiere continuar haciendo esfuerzos para que este alto indice por encima del promedio nacional, se pueda reducir significativamente en el año 2023 y al finalizar la presente Política Pública. Para ello, se han efectuado las siguientes acciones de parte de los actores responsables del presente indicador:                                                                                                                                                                                                              En La Secretaría de Salud Departamental, se  realizó  una  depuración de la base de datos SIVIGILA  de Violencia intrafamiliar y se continua con las acciones a  través del programa Convivencia Social y Salud Mental se realizan campañas de gestión del riesgo acompañadas de mesas de trabajo y asistencias técnicas con Entidades Prestadoras de Servicios de Salud e instituciones que tienen a cargo la atención de víctimas de violencia intrafamiliar incluyendo el manejo de personas con discapacidad, donde se capacita en cómo se están llevando a cabo la activación de rutas y todos los procesos que garanticen los derechos.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    En Armenia: Conmemoración de la no violencia contra la mujer                                                                      </t>
    </r>
  </si>
  <si>
    <t xml:space="preserve">Metodologías flexibles implementadas en los 12 municipios del Departamento.
La Secretaría de Educación Departamental del Quindío, oferta 8 modelos educativos flexibles para la atención de la población en situación vulnerable y con necesidades educativas especiales:
* A crecer.
* Escuela Nueva 
* Programa para Jóvenes en Extra Edad y Adultos
* Post Primaria 
* Pensar 
* Media Rural 
* Tejiendo Saberes 
* Aceleración del Aprendizaje
Sumado a esto, desde la dirección de cobertura educativa y desde el área de poblaciones se viene desarrollando diferentes acciones para la atención de la Población en Condición de Discapacidad, Talentos Excepcionales, Población Afro, Población Indígena, Población SRPA.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</si>
  <si>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37% de Instituciones Educativas con NTICs para PCD: La meta para 2022 es del 50% de instituciones educativas con NTIC para PcD, de las cuales se entregaron en 10 IE, del Departamento, lo cual representa un 37% de avance en 2022.
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</si>
  <si>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t>41.5%</t>
  </si>
  <si>
    <t>Número de Campañas para la disminución de la Homofobia y la discriminación por enfoque étnico y condición especil.</t>
  </si>
  <si>
    <t xml:space="preserve">SECRETARIA DE FAMILIA: Realizó una capacitación de enfoque diferencia e interseccionaliddad y sencibilización a medios del Departamento sobre discapacidad, en el cual asistieron 3 medios y se realizó un Facebook live en el cual se hizo sencibilización a medios y a la comunidad del Departamento. 
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</si>
  <si>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r>
      <t xml:space="preserve">Existen </t>
    </r>
    <r>
      <rPr>
        <u/>
        <sz val="11"/>
        <rFont val="Arial"/>
        <family val="2"/>
      </rPr>
      <t>80 medios de comunicación en el Departamento</t>
    </r>
    <r>
      <rPr>
        <sz val="11"/>
        <rFont val="Arial"/>
        <family val="2"/>
      </rPr>
      <t xml:space="preserve">,  de los cuales se han realizado actividades de formación por enfoque diferencial de Discapacidad en:  </t>
    </r>
    <r>
      <rPr>
        <u/>
        <sz val="11"/>
        <rFont val="Arial"/>
        <family val="2"/>
      </rPr>
      <t>2022 (4 medios intervenidos</t>
    </r>
    <r>
      <rPr>
        <sz val="11"/>
        <rFont val="Arial"/>
        <family val="2"/>
      </rPr>
      <t xml:space="preserve">);  En total </t>
    </r>
    <r>
      <rPr>
        <u/>
        <sz val="11"/>
        <rFont val="Arial"/>
        <family val="2"/>
      </rPr>
      <t>en lo corrido del Decenio se han intervenido 14 medios entre 2016 a 2021,</t>
    </r>
    <r>
      <rPr>
        <sz val="11"/>
        <rFont val="Arial"/>
        <family val="2"/>
      </rPr>
      <t xml:space="preserve"> para un </t>
    </r>
    <r>
      <rPr>
        <b/>
        <u/>
        <sz val="11"/>
        <rFont val="Arial"/>
        <family val="2"/>
      </rPr>
      <t>TOTAL DE 18 MEDIOS DE COMUNICACION</t>
    </r>
    <r>
      <rPr>
        <sz val="11"/>
        <rFont val="Arial"/>
        <family val="2"/>
      </rPr>
      <t xml:space="preserve"> sencibilizados en enfoque diferencial de Discapacidad, lo cual equivale al 90% de la meta propuesta en este indicador. 
En 2022 se destacaron estas actividades: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r>
  </si>
  <si>
    <t xml:space="preserve">9  Organizaciones con estrategia de medios de Comunicación </t>
  </si>
  <si>
    <t xml:space="preserve">MUNICIPIO DE QUIMBAYA  Se apoya en la asistencia a la emisora  a la Asociación municipal ASODISQUIM 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</si>
  <si>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r>
      <rPr>
        <b/>
        <u/>
        <sz val="11"/>
        <rFont val="Arial"/>
        <family val="2"/>
      </rPr>
      <t xml:space="preserve">31  Medios de Comunicación de Organizaciones de base apoyadas y fortalecidas en el Departamento del Quindío en lo corrido del decenio desde 2016 a 2022. 
</t>
    </r>
    <r>
      <rPr>
        <sz val="11"/>
        <rFont val="Arial"/>
        <family val="2"/>
      </rPr>
      <t xml:space="preserve">TOTAL 2022 (3  organizaciones de base con medios apoyados): Número de Medios de Comunicación de Organizaciones de base apoyadas y fortalecidas en el Departamento del Quindío.:  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r>
  </si>
  <si>
    <t>2 PLANES DE INCIDENCIA POLITICA IMPLEMENTADOS en el decenio desde 2017 hasta la fecha los cuales han sido ejecutados por:   SECRETARIA DE FAMILIA: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</si>
  <si>
    <r>
      <rPr>
        <b/>
        <u/>
        <sz val="11"/>
        <rFont val="Arial"/>
        <family val="2"/>
      </rPr>
      <t>Red de apoyo para la discapacidad fortalecida y funcionando</t>
    </r>
    <r>
      <rPr>
        <sz val="11"/>
        <rFont val="Arial"/>
        <family val="2"/>
      </rPr>
      <t xml:space="preserve">:     Durante el decenio y en el año 2022, se ha venido apoyando la conformación de nuevas organizaciones de perssonas con discapacidad, familiares y cuidadores.  Igualmente, en 2022, desde Secretaría de Familia, se ha brindado apoyo a las nuevas organizaciones "Sembrando Esperanza" de Montenegro, Asopecodis en programas de emprendimiento y formación en alfabetización digital, marketing digital, entre otras areas que les ha permitdo estructurar sus proyectos productivos o acceder a diversas formas de comunicación digital entre otros beneficios.  </t>
    </r>
  </si>
  <si>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territoriales.(2)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</si>
  <si>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r>
      <rPr>
        <b/>
        <u/>
        <sz val="11"/>
        <rFont val="Arial"/>
        <family val="2"/>
      </rPr>
      <t xml:space="preserve">TOTAL ORGANIZACIONES APOYADAS EN EL DECENIO DESDE 2017 HASTA DIC. 31 DE 2022: 32 ORGANIZACIONES.       </t>
    </r>
    <r>
      <rPr>
        <sz val="11"/>
        <rFont val="Arial"/>
        <family val="2"/>
      </rPr>
      <t xml:space="preserve">
Año 2022: 7 organizaciones conformadas y fortalecidas.
SECRETARIA DE FAMILIA: Se ha apoyado en el proceso de conformación y puesta en marcha de 2 organizaciones de discapacidad, como son: "Sembrando Esperanza" (Montenegro) y "Esfuerzo creativo" (La Tebaida) 
En el Municipio de Córdoba: Se bridó apoyo a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Circasia:En el mes de  noviembre se realizo capacitacion sobre construccion y consolidacion de paz en la Fundacion Amar y Vivir 
En el Municipio de Salento: El proyecto zonas de escucha e intervención denominado zonas de vida Z.E.I. SALENTO se inserta dentro de acciones encaminadas al desarrollo integral de las personas involucradas dentro de una propuesta de convivencia y salud comunitaria para la población mayor con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(Asopecodis)
</t>
    </r>
  </si>
  <si>
    <t xml:space="preserve">27 UNIDADES PRODUCTIVAS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</si>
  <si>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</si>
  <si>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r>
      <rPr>
        <u/>
        <sz val="11"/>
        <rFont val="Arial"/>
        <family val="2"/>
      </rPr>
      <t>92 UNIDADES PRODUCTIVAS CONFORMADAS Y FORTALECIDAS EN EL ACUMULADO DEL DECENIO A 2022 mientras que en el presente año se brindó apoyo a  un TOTAL DE 8 Unidades Productivas conformadas y fortalecidas en 2022 (Sec Turismo 3 y Sria Familia 5)</t>
    </r>
    <r>
      <rPr>
        <sz val="11"/>
        <rFont val="Arial"/>
        <family val="2"/>
      </rPr>
      <t xml:space="preserve">: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Desde la Secretaría de Familia, se fortalecieron las 5 unidades productivas de personas con discapacidad, que se habian programado para su apoyo y fortalecimiento en el año 2022. Cumpliendo la meta anual al 100%
Municipio de Filandia: Se realizaron ferias de emprendimiento incluyentes en donde participaron madres de personas con discapacidad y personas con discapacidad.
Municipio de Circasia:En el mes de octubre se realizo en articulacion con el Ministerrio de las TIC  el taller de Alfabetizacion digital que tuvo como duracion (8) horas.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En Quimbaya: Se realizaron talleres de emprendimiento dirigido a cuidadores, cuidadoras, personas con discapacidad y sus familias por parte del SENA y la secretaria de cultura del departamento. </t>
    </r>
  </si>
  <si>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</si>
  <si>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 xml:space="preserve">5 Campañas </t>
  </si>
  <si>
    <t xml:space="preserve">14 Campañas ejecutadas en Trabajo Decente y Digno, efectuadas entre 2017 y 2022 en el Departamento. Con lo anterior,se cumplió la meta de minimo 7 campañas como lo expresa el indicador.  
En 2022: En el Municipio de Filandia: La asociación Abriendo Caminos con Amor ha realizado  capacitaciones mensuales a 15 personas con discapacidad en edad adulta en relación a los beneficios tributarios de las empresas y  demás actualizaciones en temas normativos </t>
  </si>
  <si>
    <r>
      <rPr>
        <b/>
        <u/>
        <sz val="11"/>
        <rFont val="Arial"/>
        <family val="2"/>
      </rPr>
      <t xml:space="preserve">Gestores Deportivos formados y vinculados a procesos deportivos en los 12 municipios: EN EL ACUMULADO A 2022, SOLO SE REPORTAN 13 GESTORES DEPORTIVOS FORMADOS Y VINCULADOS A PROCESOS DEPORTIVOS EN LOS 12 MUNICIPIOS </t>
    </r>
    <r>
      <rPr>
        <sz val="11"/>
        <rFont val="Arial"/>
        <family val="2"/>
      </rPr>
      <t xml:space="preserve">debido a que al revisar lo reportado por las entidades responsables, aunque reportan acciones realizadas de actividades deportivas vinculando a personas con discapacidad, no indicaron claramente cuantas personas recibieron esta formación, por lo cual no es posible obtener un dato presciso de cuantos gestores deportivos fueron formados en el decenio.
 En 2022:  INDEPORTES Quindìo:  3 gestores depotivos formados y vinculados a procesos deportivos en los 12 Municipios. Para el Cuarto Trimestre de 2022 se dispuso de 3 personas con discapacidad como gestores   deportivos (gestor recreativo -Adulto mayor, gestor administrativo-deporte asociado, gestor deportivo parabowling).                 En Indeportes manifiestan que NO ES POSIBLE CUMPLIR CON UNA META DE 350 GESTORES FORMADOS COMO QUEDÓ ESTABLECIDO EN ESTE INDICADOR, Lo cual hace imposible cumplir estas metas al respecto.                                                                                                                                                                                                                               En Filandia, se han vinculado 10 personas con discapacidad en actividades físicas, recreación y deporte.                                                     TOTAL: 13 GESTORES DEPORTIVOS FORMADOS Y VINCULADOS A PROCESOS DEPORTIVOS EN LOS 12 MUNICIPIOS.                                                                                                                                                                                                                    </t>
    </r>
  </si>
  <si>
    <r>
      <t xml:space="preserve">
</t>
    </r>
    <r>
      <rPr>
        <b/>
        <u/>
        <sz val="11"/>
        <rFont val="Arial"/>
        <family val="2"/>
      </rPr>
      <t xml:space="preserve">31 Gestores formados y vinculados a procesos culturales en los 12 municipios en el decenio (desde 2017 hasta 2022): 
</t>
    </r>
    <r>
      <rPr>
        <sz val="11"/>
        <rFont val="Arial"/>
        <family val="2"/>
      </rPr>
      <t xml:space="preserve">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r>
  </si>
  <si>
    <t xml:space="preserve">2  Organizaciones </t>
  </si>
  <si>
    <t xml:space="preserve">EN EL MUNICIPIO DE  CORDOBA; 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</si>
  <si>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r>
      <rPr>
        <b/>
        <u/>
        <sz val="11"/>
        <rFont val="Arial"/>
        <family val="2"/>
      </rPr>
      <t>16 Organizaciones de base con actividades culturales y artísticas se cuantificaron desde 2017 hasta 2022</t>
    </r>
    <r>
      <rPr>
        <sz val="11"/>
        <rFont val="Arial"/>
        <family val="2"/>
      </rPr>
      <t xml:space="preserve">.  Pero en algunos reportes de algunos años, aunque se reportaron actividades, no fueron cuantificadas ni mencionadas las organizaciones apoyadas en las mismas, solo se hace mención en términos generales, lo que no permitió ubicar un número mayor de ellas para dar cuenta del cumplimiento del indicador. 
En 2022: En la Secretaría de Cultura:   En la ejecución del  programa de concertación , con la fundacion Semillas del Arte ganadora de la convocatoria ,  se realizaron actividades con  poblacion en condición de discapacidad con una totalidad de 50 personas en todas las edades y en el municipio de Armenia.
En el municipio de Quimbaya: Se sensibilizó a las organizaciones encargadas de los procesos culturales y artísticos para la inclusión y acceso de las personas con discapacidad, padres y/o cuidadores.
Se cuenta con Chirimía, Danza, artes plásticas y teatro
</t>
    </r>
  </si>
  <si>
    <t xml:space="preserve">en el MUNICIPIO DE CIRCASIA; se cuenta con el grupo de chirimias de la fundacion amar y vivir del municipio de circasia, la cual no se ha podido convocar por la contingencia que se  presento  por el  Covid 19          EN EL MUNICIPIO DE  CORDOBA; 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</si>
  <si>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r>
      <rPr>
        <b/>
        <u/>
        <sz val="11"/>
        <rFont val="Arial"/>
        <family val="2"/>
      </rPr>
      <t>28 Eventos Culturales y Artísticos realizados para el reconocimiento de las capacidades y habilidades de las personas con discapacidad en el decenio (periodo comprendido entre el año 2017 y 2022 en el Departamento).</t>
    </r>
    <r>
      <rPr>
        <sz val="11"/>
        <rFont val="Arial"/>
        <family val="2"/>
      </rPr>
      <t xml:space="preserve">
En 2022: El Municipio de Quimbaya se ha contado desde la Subsecretaria de educación, cultura, deporte y recreación con instructores para fomentar la participación de las organizaciones culturales que trabajan con y para la discapacidad.</t>
    </r>
  </si>
  <si>
    <t xml:space="preserve">EN EL MUNICIPIO DE CORDOBA;    en la casa de la cultura espacios con acceso de ramplas para la formacion en cultura y de facil acceso para la poblacion con discapacidad </t>
  </si>
  <si>
    <r>
      <t xml:space="preserve">% de Apoyos asignados a PCD severa y en condiciones de pobreza extrema:  </t>
    </r>
    <r>
      <rPr>
        <sz val="11"/>
        <rFont val="Arial"/>
        <family val="2"/>
      </rPr>
      <t>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r>
  </si>
  <si>
    <r>
      <rPr>
        <u/>
        <sz val="11"/>
        <rFont val="Arial"/>
        <family val="2"/>
      </rP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t>
    </r>
    <r>
      <rPr>
        <sz val="11"/>
        <rFont val="Arial"/>
        <family val="2"/>
      </rPr>
      <t xml:space="preserve">   Las entidades que han reportado en el decenio, solo dan cuenta de algunas acciones realizadas en algunos espacios publicos del departamento. </t>
    </r>
    <r>
      <rPr>
        <u/>
        <sz val="11"/>
        <rFont val="Arial"/>
        <family val="2"/>
      </rPr>
      <t xml:space="preserve">Sin embargo,  se han dado unos porcentajes aproximados que oscilan entre el 7% y el 22% en los respectivos reportes. </t>
    </r>
    <r>
      <rPr>
        <sz val="11"/>
        <rFont val="Arial"/>
        <family val="2"/>
      </rPr>
      <t xml:space="preserve">
En 2022:   En el Municipio de Buenavista: Se ha buscado garantizar a las personas con discapacidad, espacios públicos adaptados y con las condiciones para tránsito y movilización, espacios con señalización, rampas y andenes construidos y en buen estado.
IDTQ:  Contando con el Programa de señalización y demarcación debidamente formulado y adoptado por parte de la entidad, se han realizado aplicación e implementación de la señalizacion horizontal de la siguiente manera.
La intervención de señalizacion se ha realizado en señalizacion horizontal y en los cascos urbanos de los municipios, las vías departamentales objeto del estudio no se a incluido en intervención actualmente.
CIRCASIA: 168 SEÑALES EN METRO CUADRADO
124 METROS LINEALES
SALENTO: 88 SEÑALES EN METRO CUADRADO
0 METROS LINEALES
CÓRDOBA: 79 SEÑALES EN METRO CUADRADO
0 METROS LINEALES
RIO VERDE: 64 SEÑALES EN METRO CUADRADO
0 METROS LINEALES
PIJAO: 28 SEÑALES EN METRO CUADRADO
0 METROS LINEALES     
En La Tebaida se cuenta con 12 espacio de señalizacion de lineas azules de estacionamiento para personas con discapcidad.                                         </t>
    </r>
  </si>
  <si>
    <r>
      <rPr>
        <sz val="11"/>
        <rFont val="Arial"/>
        <family val="2"/>
      </rPr>
      <t>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sz val="11"/>
        <rFont val="Calibri"/>
        <family val="2"/>
        <scheme val="minor"/>
      </rPr>
      <t xml:space="preserve">
</t>
    </r>
  </si>
  <si>
    <r>
      <rPr>
        <b/>
        <u/>
        <sz val="11"/>
        <rFont val="Arial"/>
        <family val="2"/>
      </rPr>
      <t>17 Instituciones Educativas con Programa de actividades deportivas, culturales y recreativas  bajo la estrategia RBC reportadas a lo largo del decenio (entre 2017 y 2022).</t>
    </r>
    <r>
      <rPr>
        <sz val="11"/>
        <rFont val="Arial"/>
        <family val="2"/>
      </rPr>
      <t xml:space="preserve">    
A pesar de que  no se han articulado estas acciones para que desde la Estratégia RBC se implemente en instituciones educativas,  Indeportes y 7 municipios reportan acciones de actividades deportivas y culturales efectuadas en dichas Instituciones para población con discapacidad.      </t>
    </r>
    <r>
      <rPr>
        <u/>
        <sz val="11"/>
        <rFont val="Arial"/>
        <family val="2"/>
      </rPr>
      <t xml:space="preserve">
Secretaría de Educación Departamental: </t>
    </r>
    <r>
      <rPr>
        <sz val="11"/>
        <rFont val="Arial"/>
        <family val="2"/>
      </rPr>
      <t xml:space="preserve">  A  2022 no contamos con el reporte por parte de las Instituciones Educativas que implementan actividades deportivas, culturales y recreativas bajo la estratégia RBC.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r>
  </si>
  <si>
    <r>
      <t xml:space="preserve">NO SE TIENE UN PORCENTAJE EXACTO DE RUTAS DE TRANSPORTE  Municipal e Intermunicipal con diseño universal de Información para personas con discapacidad operado y mantenido:  Pero </t>
    </r>
    <r>
      <rPr>
        <b/>
        <u/>
        <sz val="11"/>
        <rFont val="Arial"/>
        <family val="2"/>
      </rPr>
      <t xml:space="preserve">se evidencian acciones respecto a este indicador durante el decenio, que dan cuenta de un 40% aproximado de cumplimiento en 6 municipios que han reportado información al respecto. 
</t>
    </r>
    <r>
      <rPr>
        <sz val="11"/>
        <rFont val="Arial"/>
        <family val="2"/>
      </rPr>
      <t xml:space="preserve">
Para el IV Trimestre IDTQ, no reportó información sobre este indicador, manifestando que no es de su competencia su ejecución.
En el Municipio de Filandia: La información de las rutas de transporte se ha difundido por medios de comunicación accesibles para las personas con discapacidad .</t>
    </r>
  </si>
  <si>
    <t>verde</t>
  </si>
  <si>
    <t>oliva</t>
  </si>
  <si>
    <t>amarillo</t>
  </si>
  <si>
    <t>café</t>
  </si>
  <si>
    <t>rojo</t>
  </si>
  <si>
    <t xml:space="preserve">En el acumulado del decenio desde 2017 hasta 2022, se registraron algunas acciones de seguimiento a la Política Pública, en algunos municipios, las cuales promedian un avance aproximado de 30%.   Se requiere articular mas acciones para darle forma e implementar el Observatorio de dicha Política Pública. </t>
  </si>
  <si>
    <t>El número de conmemoraciones realizadas por la Secretaría de Familia, con el rubro dispuesto para tal fin , es de una (1) conmemoración para del día nacional de las personas con discapacidad.  La conmemoración se realizó el mes de diciembre a nivel departamental liderada por la Secretaría de Familia.      A lo largo del periodo de ejecución de la Política se han ejecutado 8 conmemoraciones correspondientes a los años 2016 a  2022  Se realiza una sola Conmemoración anual .</t>
  </si>
  <si>
    <t>13 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</si>
  <si>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r>
      <t xml:space="preserve">AVANCE  2022. </t>
    </r>
    <r>
      <rPr>
        <b/>
        <sz val="11"/>
        <color rgb="FFFF0000"/>
        <rFont val="Tahoma"/>
        <family val="2"/>
      </rPr>
      <t xml:space="preserve">  </t>
    </r>
  </si>
  <si>
    <t>SEGUIMIENTO DECENIO</t>
  </si>
  <si>
    <t>META PROGRAMADA</t>
  </si>
  <si>
    <t>META ACUMULADA</t>
  </si>
  <si>
    <t>OBSERVACIONES CUMPLIMIENTO POLITICA.</t>
  </si>
  <si>
    <t xml:space="preserve">AVANCE I TRIMESTRE 2023 </t>
  </si>
  <si>
    <t>Esta programada para realizarse en el mes de diciembre de 2023.</t>
  </si>
  <si>
    <t xml:space="preserve">Se han ejecutado 8 conmemoraciones del Dia de Discapacidad. Realizadas desde el año 2015 hasta el año 2022. Las cuales se han efectuado 1 anual. </t>
  </si>
  <si>
    <t xml:space="preserve">Se cuenta con un documento de oferta institucional para la población con discapacidad y su familia implementada del orden Departamental </t>
  </si>
  <si>
    <t xml:space="preserve">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t>
  </si>
  <si>
    <t>0.9 P.P x debajo de la Tasa Nacional</t>
  </si>
  <si>
    <t>0,6</t>
  </si>
  <si>
    <t xml:space="preserve">En la Secretaría del Interior: Para el programa de atención a victimas se brindaron asistencias técnicas para implementar los métodos de resolución pacifica de conflictos en los doce municipios del Departamento del Quindío. Se tiene establecido el PAT de Víctimas en el Departamento.
</t>
  </si>
  <si>
    <t xml:space="preserve">8% de la Linea Base </t>
  </si>
  <si>
    <t xml:space="preserve">Red de apoyo para la discapacidad fortalecida y funcionando en el departamento del Quindío.      </t>
  </si>
  <si>
    <t xml:space="preserve">TOTAL ORGANIZACIONES APOYADAS EN EL DECENIO DESDE 2017 HASTA la fecha, 30 ORGANIZACIONES.       
De y para las personas con discapacidad. </t>
  </si>
  <si>
    <t xml:space="preserve">Sistema de Seguimiento y Monitoreo en Proyecto educativo Institucional para personas con discapacidad creado y operando.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</si>
  <si>
    <t>90% ESE, 55% IPS Privadas y Mixtas 100% de Entidades Administradoras de Planes de Beneficio EAPB subsidiadas y contributivas.</t>
  </si>
  <si>
    <t>Montenegro: 45 personas con discapacidad vinculadas a actividades de formación deportiva.</t>
  </si>
  <si>
    <t xml:space="preserve">Montenegro:  21 personas vinculada a la actividad cultural de la chirimía. </t>
  </si>
  <si>
    <t xml:space="preserve">Quimbaya: 1 evento cultural y artistico realizado mediante el programa Enamorarte. </t>
  </si>
  <si>
    <t>Quimbaya: 1 Campaña  y videos en la pagina de la alcaldia y facebook contra el estigma y la discriminación para el trato igualitario.</t>
  </si>
  <si>
    <r>
      <rPr>
        <u/>
        <sz val="11"/>
        <rFont val="Arial"/>
        <family val="2"/>
      </rPr>
      <t>Investigaciones Prevalencia de la Discapacidad realizadas</t>
    </r>
    <r>
      <rPr>
        <sz val="11"/>
        <rFont val="Arial"/>
        <family val="2"/>
      </rPr>
      <t>:  1 Informe de diagnostico presentado por la universidad del Quindío en el marco de la actualización de la PPDD</t>
    </r>
  </si>
  <si>
    <t>Calarca 1354500</t>
  </si>
  <si>
    <t>calarca $677250</t>
  </si>
  <si>
    <t xml:space="preserve">Número de organizaciones conformadas y fortalecidas  trabajando con y para PCD,  cuidadores y sus familias.
En el municipio de Calarca,se realiza  Orientacion y apoyo de la Poblacion para la creacion de organziaciones de discapacidad para su proceso de participacion.
en el municipio de Circasia.En el mes de  marzo se realizo caracterización de la Fundación Amar y Vivir.   Armenia: 6 organizaciones apoyadas y fortalecidas.  </t>
  </si>
  <si>
    <t xml:space="preserve">13 Comité Departamental y Comités Municipales en funcionamiento y fortalecidos,  en el departamento del Quindío. </t>
  </si>
  <si>
    <t>12 Número de municipios con estrategia RBC como instrumento de participación implementado y mantenido.
En el municipio de Calarca,se han realizado valoraciones psicosociales , intervenciones familiares , orientaciones a la poblacion con discapacidad y talleres de habilidades para vida</t>
  </si>
  <si>
    <t xml:space="preserve">12 Municipios con estrategia RBC como instrumento de participación implementado y mantenido. Oferta de Servicios con enfoque diferencial. 
</t>
  </si>
  <si>
    <t xml:space="preserve">Banco de Datos para el inventario y entrega de ayudas técnicas creado y operando.
En el municipio de Circasia, El municipio realiza la recepcion de documentos y en articulacion con la Secretaria de Familia se realiza la entrega de ayudas tecnicas  </t>
  </si>
  <si>
    <t>1 Plan de Igualdad de Oportunidades para la equidad de género y la diversidad sexual ejecutado anualmente en el Departamento del Quindío.
En el municipio de Buenavista:  Esta inclusión de la mujer se trabaja desde la política pública para la igualdad de oportunidad y la equidad de género.</t>
  </si>
  <si>
    <t>Número de sitios virtuales públicos operando.  En los 12 municipios se cuenta con puntos Vive Digital, dando cubrimiento a todo el Departamento.</t>
  </si>
  <si>
    <t xml:space="preserve">13 Páginas Web institucionales con criterios de accesibilidad operando en el departamento del Quindío.  </t>
  </si>
  <si>
    <t>% de Estructura Administrativa operando en el marco del CONPES 166 /2013 .
En el municipio de Córdoba cuenta con una Politica para las personas con discapacidad y tiene una persona contratada para la atención de las personas con discapacidad al igual que en los municipios de Buenavista, Circasia,Calarca, Génova y la Tebaida. 
El municipio de La Tebaida: En este trimestre la Dirección de servicios sociales designo recursos de 2,500.000 para la contratación de una profesional que apoyara con la construcción de la adopción de la política pública de la POBLACION CON DISCAPCIDAD. La profesional contratada, creó una FICHA de caracterización la cual permita identificar a las personas con DISCAPCIDAD que vive en el municipio.                                                               SECRETARIA ADMINISTRATIVA: De acuerdo a lo establecido en esta acción, la Secretaría Administrativa en la vigencia 2022, solicito modificar el alcance  debido a que la estrategia cuenta con una finalidad muy amplia y no está directamente relacionada con el Modelo Integrado de Planeación y Gestión MIPG, el cual determina los parámetros para dirigir, planear, ejecutar, hacer seguimiento, evaluar y controlar la gestión de las entidades públicas con el fin de generar resultados que atiendan a los planes de desarrollo . Se sugiere que la acción este asociada al cumplimiento de la Vinculación de personal en condición de discapacidad de conformidad al Decreto  2011 de 2017.                                                                                              La Secretaría Administrativa, ha venido implemetando estrategias para ser garantes de las personas en condición de discapacidad que se vincularan en la Administración Central Departamental durante la vigencia 2023.</t>
  </si>
  <si>
    <t>31 Gestores formados y vinculados a procesos culturales en los 12 municipios en el decenio (desde 2017 hasta 2023)</t>
  </si>
  <si>
    <t>19 Organizaciones de base con actividades culturales y artísticas se cuantificaron desde 2017 hasta el I Trimestre de 2023.</t>
  </si>
  <si>
    <t xml:space="preserve"> Se manfiene el dato acumulado en el I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</si>
  <si>
    <t>Para el programa de atención a victimas se brindaron asistencias técnicas para implementar los métodos de resolución pacifica de conflictos en los doce municipios del Departamento del Quindío. Se tiene establecido el PAT de Víctimas en el Departamento</t>
  </si>
  <si>
    <t xml:space="preserve">Dentro del Programa de formación y participación se llevaron a cabo estas acciones en el I trimestre de 2023:  Mesa de reacción rápida para activación de rutas de protección a líderes sociales y defensores de derechos humanos amenazados. </t>
  </si>
  <si>
    <t xml:space="preserve">1 programa de Formación y Participación implementado en el departamento. 
En la Secretaría del Interior:Se  han seguido realizando actividades, con el fin de empoderar a los líderes y lideresas en la Garantía de los Derechos de la Población,  </t>
  </si>
  <si>
    <t>SECRETARIA JURIDICA:  Hasta el 3er trimestre de 2023, se han programado actividades formativas en protección y garantía de derechos a la población con discapacidd.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Apoyo y acompañamiento para la inclusión y la participación de las personas con discapacidad y sus cuidadores en las actividades de atención integral en especial este trimestre se enfatizo en el cumplimiento del proyecto cuidando al cuidador; una estrategia de salud mental psico-terapeutica.                                                                                                                                                                                                                                                                      ICBF: Atención en los siguientes programas a población con discapacidad:  Adolescencia y Juventud,  Infancia ,  Protección en restablecimiento de derechos.</t>
  </si>
  <si>
    <r>
      <rPr>
        <b/>
        <sz val="11"/>
        <color theme="1"/>
        <rFont val="Arial"/>
        <family val="2"/>
      </rPr>
      <t xml:space="preserve">Tasa de Instituciones Públicas y Privadas con Software y Hardware para personas con discapacidad operando : 60% acumulado a primer trimestre de 2023.   </t>
    </r>
    <r>
      <rPr>
        <sz val="11"/>
        <color theme="1"/>
        <rFont val="Arial"/>
        <family val="2"/>
      </rPr>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r>
  </si>
  <si>
    <t>1.</t>
  </si>
  <si>
    <t xml:space="preserve">Se cuenta con acciones  para dar cumplimiento a este indicador implementandose en  las IE donde se encuenteran caracterizados estudiantes con baja vision irreversible o seguera. 35 </t>
  </si>
  <si>
    <t>Secretaría de Educación: Las 54 Instituciones Educativas del Departamento cuentan con docentes de apoyo  pedagógico para la atención educativa de la población con discapacidad</t>
  </si>
  <si>
    <r>
      <rPr>
        <b/>
        <u/>
        <sz val="11"/>
        <color theme="1"/>
        <rFont val="Arial"/>
        <family val="2"/>
      </rPr>
      <t>Secretaría de Educación</t>
    </r>
    <r>
      <rPr>
        <sz val="11"/>
        <color theme="1"/>
        <rFont val="Arial"/>
        <family val="2"/>
      </rPr>
      <t xml:space="preserve">: Las 54 Instituciones Educativas del Departamento cuentan con docentes de apoyo  pedagógico para la atención educativa de la población con discapacidad.   Instituciones Educativas capacitadas y formadas en educación inclusiva, en los once Municipios.                                 </t>
    </r>
  </si>
  <si>
    <t>Talleres a docentes en temas relacionados con estrategias pedagogicas para estudiantes con discapacidad (DUA), Sensibilizacion de la politica publica de discapacidad vigente y lineamientos del MEN,  en discapacidad mental Psicxosocial</t>
  </si>
  <si>
    <t>Secretaría de Educación: Se realiza un proceso de formacion y sensibilizacion a traves de talleres a la comunidad educativa.</t>
  </si>
  <si>
    <t>Secretaría de Educación: 1 Proyecto Pedagogico ejecutado dentro del cual se cuenta con 8 modelos pedagógicos flexibles que facilitan el aprendizaje y permanencia de NNA con discapacidad,  Con ello se cumple la meta de los 3 proyectos pedagógicos bajo modelos flexibles como lo expresa el indicador.</t>
  </si>
  <si>
    <t xml:space="preserve">Se ejecutan acciones en cumplimiento del indicador, sin embargo, la tasa de cobertura de accesibilidad a la educacion superior en el departamento, no se mide desde la Secretaría de Educación, ni tampoco se encuentran datos en fuentes oficiales. </t>
  </si>
  <si>
    <t xml:space="preserve">Dentro de la oferta educativa en las 54 I.E s eencuentra omplementados  5 modelos educativos  flexibles como Pensar - 1,2,3, Aceleración del aprendizaje, Escuela Nueva, Educación de Adultos. (Alfabetización) </t>
  </si>
  <si>
    <t xml:space="preserve">Dentro de la oferta educativa en las 54 I.E s eencuentra omplementados  5 modelos educativos  flexibles como Pensar - 1,2,3, Aceleración del aprendizaje, Escuela Nueva, Educación de Adultos. (Alfabetización)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</si>
  <si>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</si>
  <si>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</si>
  <si>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Secretaría de Educación: Para el I trimestre de 2023,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</si>
  <si>
    <t xml:space="preserve">Las 54  I.E atienden las ofertas culturales, deportivas y recreativas de los diferentes actores entre ellos INDEPORTES Y Secretaría de  Cultura. </t>
  </si>
  <si>
    <t xml:space="preserve">
SECRETARIA DE SALUD DEPARTAMENTAL: 12 Municipios del departamento con asistencia técnica, seguimiento  al proceso de certificación y RLCPD,  5 IPS con asistencia técnica y seguimiento a la implementación de certificación dando cumplimiento a la Resolución 1239 de 2022 las IPS son Abrazar, Policlínico del Café, Hospital Sagrado Corazón de Jesús, Hospital San Vicente de Paul, Red Salud ArmeniaSeis municipios (Buenavista, Calarca, Circasia, Cordoba, Genova y la Tebaida      han aportado para el proceso de certificación en el registro de las personas con discapacidad en los que se refiere a socialización, recepción de los documentos, la revisión para ser certificados con discapacidad.
Se brindó asistencia técnica en la actualización de la plataforma del certificado de discapacidad de acuerdo con la Resolución 1239 de 2022., por parte de la Secretaría de Salud Departamental a los seis municipios del Departamento del Quindío.
</t>
  </si>
  <si>
    <t xml:space="preserve">SECRETARIA DE SALUD DEPARTAMENTAL:   12 Municipios del departamento con asistencia técnica, seguimiento  al proceso de certificación y RLCPD lo que representa el 100% del cumplimiento de ete indicador.
Se brindó asistencia técnica en la actualización de la plataforma del certificado de discapacidad de acuerdo con la Resolución 1239 de 2022., por parte de la Secretaría de Salud Departamental a los doce (12) municipios del Departamento del Quindío.  </t>
  </si>
  <si>
    <r>
      <t xml:space="preserve">1 PROGRAMA IMPLEMENTADO PARA LA PROTECCION DE LAS MUJERES GESTANTES EN EL QUINDIO:    </t>
    </r>
    <r>
      <rPr>
        <u/>
        <sz val="11"/>
        <rFont val="Arial"/>
        <family val="2"/>
      </rPr>
      <t>Secretaría de Salud</t>
    </r>
    <r>
      <rPr>
        <sz val="11"/>
        <rFont val="Arial"/>
        <family val="2"/>
      </rPr>
      <t>: Programa de maternidad segura se adelantaròn las siguientes actividades,  Atención diferencial integral  e integrada para la población gestante además se contó con programas de atención para personas con cualquier tipo de discapacidad asegurando el acceso en el sitio donde reside en una forma integral</t>
    </r>
  </si>
  <si>
    <t>SECRETARIA DE SALUD DEPARTAMENTAL: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</si>
  <si>
    <r>
      <t xml:space="preserve">TASA DE COBERTURA EN PROMOCIÓN, PREVENCIÓN Y ATENCIÓN EN SALUD 96%.     </t>
    </r>
    <r>
      <rPr>
        <u/>
        <sz val="11"/>
        <rFont val="Arial"/>
        <family val="2"/>
      </rPr>
      <t>Secretaria de Salud Departamental:</t>
    </r>
    <r>
      <rPr>
        <sz val="11"/>
        <rFont val="Arial"/>
        <family val="2"/>
      </rPr>
      <t xml:space="preserve">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r>
  </si>
  <si>
    <t>Desde la Secretaría de Salud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</si>
  <si>
    <r>
      <rPr>
        <b/>
        <sz val="11"/>
        <color theme="1"/>
        <rFont val="Arial"/>
        <family val="2"/>
      </rPr>
      <t xml:space="preserve">% de Profesionales y Auxiliares de Enfermería capacitados en detección temprana, manejo y atención de PCD:80% </t>
    </r>
    <r>
      <rPr>
        <sz val="11"/>
        <color theme="1"/>
        <rFont val="Arial"/>
        <family val="2"/>
      </rPr>
      <t xml:space="preserve">        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t>
    </r>
  </si>
  <si>
    <t>Secretaria de salud continuó  con el plan de capacitación a 80% del personal vinculado al sector salud en todo el departamento del Quindío durante el I trimestre de 2023.</t>
  </si>
  <si>
    <t>Acciones de IVC a las 7 EAPBS que hacen presencia en el departamento y a 7 IPS de la red publica del departamento ( ESES), representa un 70% de cumplimiento en la ejecución de esta acción.</t>
  </si>
  <si>
    <t>SECRETARIA DE SALUD,  REPORTO LA EXISTENCIA DE UNA VEEDURIA LIDERADA POR UNA PERSONA CON DISCAPACIDAD.  Con lo anterior, se cita como cumplido este indicador dando cuenta de la meta de 1 veeduría para tal fin.</t>
  </si>
  <si>
    <t xml:space="preserve">SECRETARIA DE SALUD,  REPORTO LA EXISTENCIA DE UNA VEEDURIA LIDERADA POR UNA PERSONA CON DISCAPACIDAD.  Con lo anterior, se cita como cumplido este indicador dando cuenta de la meta de 1 veeduría para tal fin.                                                                               En Secretaría de Salud,  la actividad se realiza de manera permanente desde  la oficina de Participación Social en Salud se promueve la conformación de veedurías ciudadanas para los temas de salud   de personas con discapacidad. </t>
  </si>
  <si>
    <r>
      <rPr>
        <u/>
        <sz val="11"/>
        <rFont val="Arial"/>
        <family val="2"/>
      </rPr>
      <t>Investigaciones Prevalencia de la Discapacidad realizadas</t>
    </r>
    <r>
      <rPr>
        <sz val="11"/>
        <rFont val="Arial"/>
        <family val="2"/>
      </rPr>
      <t>:  1 Informe de diagnostico presentado por la universidad del Quindío en el marco de la actualización de la PPDD, para un 50% de cumolimiento.</t>
    </r>
  </si>
  <si>
    <t>PQR RECEPCIONADAS DURANTE EL PRIMER TRIMESTRE DEL AÑO 2023
Total: 17
Solucionadas: 13
En trámite: 4
76,47% de quejas resueltas</t>
  </si>
  <si>
    <t xml:space="preserve">Programa de estilos de vida saludable para PCD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En el municipio de Cordoba. se realizo un taller de estilos de vida saludable  para personas con discapacidad y su familia. </t>
  </si>
  <si>
    <t>Programa de estilos de vida saludable para personas con discapacidad,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CUMPLIMIENTO 100%  de este indicador.</t>
  </si>
  <si>
    <t>1 PROGRAMA DE PROMOCION Y PREVENCION DE SALUD SEXUAL Y REPRODUCTIVA IMPLEMENTADO EN EL DEPARTAMENTO.    Desde Secretaría de Salud Departamental, a través del programa de salud sexual y reproductiva se  continua en el proceso de formación de la   Resolución 1904  dirigida a las IPS de la red pública y privada y EAPBS</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</si>
  <si>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t>
  </si>
  <si>
    <t>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t>
  </si>
  <si>
    <r>
      <t xml:space="preserve">Implementación  del 100% de un  plan para la prevención de accidentes. 
En el municipio de </t>
    </r>
    <r>
      <rPr>
        <b/>
        <u/>
        <sz val="11"/>
        <rFont val="Arial"/>
        <family val="2"/>
      </rPr>
      <t>Buenavista</t>
    </r>
    <r>
      <rPr>
        <sz val="11"/>
        <rFont val="Arial"/>
        <family val="2"/>
      </rPr>
      <t xml:space="preserve">, la administración municipal cuenta con el profesional de seguridad y salud en el trabajo, el cual una de sus funciones es prevenir la enfermedad y los accidentes laborales.           </t>
    </r>
    <r>
      <rPr>
        <b/>
        <u/>
        <sz val="11"/>
        <rFont val="Arial"/>
        <family val="2"/>
      </rPr>
      <t>Secretaría de Salud Departamental</t>
    </r>
    <r>
      <rPr>
        <sz val="11"/>
        <rFont val="Arial"/>
        <family val="2"/>
      </rPr>
      <t xml:space="preserve">:  No se ha implementado un plan de accidentes, pero se generan acciones de promoción y prevención en enfermedades laborales y articulación con ARL para prevencion de accidentes y enfermedades laborales. Lo anterior representa un 90% de cumplimiento del indicador. </t>
    </r>
  </si>
  <si>
    <r>
      <rPr>
        <u/>
        <sz val="11"/>
        <rFont val="Arial"/>
        <family val="2"/>
      </rPr>
      <t>Implementación  del 100% de un  plan para la prevención de accidentes</t>
    </r>
    <r>
      <rPr>
        <sz val="11"/>
        <rFont val="Arial"/>
        <family val="2"/>
      </rPr>
      <t xml:space="preserve"> :                                      Secretaría de Salud Departamental:  No se ha implementado un plan de accidentes, pero se generan acciones de promoción y prevención en enfermedades laborales y articulación con ARL para prevencion de accidentes y enfermedades laborales. Lo anterior representa un </t>
    </r>
    <r>
      <rPr>
        <b/>
        <sz val="11"/>
        <rFont val="Arial"/>
        <family val="2"/>
      </rPr>
      <t xml:space="preserve">90% de cumplimiento del indicador. </t>
    </r>
  </si>
  <si>
    <t>SECRETARIA DE SALUD: En el Departamento del Quindío se cuenta con red de servicios de habilitación y rehabilitación conformada a la que se la secretaria hace las acciones de Inspección, vigilancia y control a la prestación y calidad del servicio.                                                                          Municipios: (Quimbaya): Se efectuó seguimiento a las EPS por parte del enlace de discapacidad para la accesibilidad y prestacion de los servicios de salud a las personas con discapacidad.                                        En el municipio de Circasia. las entidades prestadoras de servicio de salud del municipio como el Hospital San Vicente de Paul e IDIME  tienen instalaciones actas (accesibles)  para personas con discapacidad</t>
  </si>
  <si>
    <t xml:space="preserve">Numero de Diagnósticos realizados en Comunidad sobre detección temprana y cauas de la Discapacidad.:      Se han venido realizando diagnosticos en Municipios de Circasia, Montenegro y Armenia.   
En en municipio de Circasia, Durante los meses de febrero y marzo de inicio la construcción del documento técnico del Diagnostico del Municipio mucha de la información recopilada se extrajo del aplicativo RLCPD – SISPRO, y se realizaron preguntas para efectuar mesas de trabajo con la población </t>
  </si>
  <si>
    <r>
      <t xml:space="preserve">Numero de Municipios con programas municipales de fomento y protección de patrones alimentarios para NNA con Discapacidad.                           SECRETARIA DE SALUD DEPARTAMENTAL:                                         </t>
    </r>
    <r>
      <rPr>
        <u/>
        <sz val="11"/>
        <rFont val="Arial"/>
        <family val="2"/>
      </rPr>
      <t xml:space="preserve">Se ha desarrollado el plan de trabajo con 3 campañas para el fortalecimiento de condiciones nutricionales de la población vulnerable acogiendo los lineamientos nacionales en los 11 Municipios del departamento incluida la población con discapacidad ( se excluye Armenia por ser descentralizado).          </t>
    </r>
    <r>
      <rPr>
        <sz val="11"/>
        <rFont val="Arial"/>
        <family val="2"/>
      </rPr>
      <t xml:space="preserve">                          en el municipio de la Tebaida, 
se cuenta con un comité nutricional el cual ejecuta actividades que permitan apoyar las acciones que se desarrolla en el municipio en cuanto a las condiciones de nutricion de los niños y niñas con discapacidad. </t>
    </r>
  </si>
  <si>
    <r>
      <t xml:space="preserve">Se ha desarrollado el plan de trabajo con 3 campañas para el fortalecimiento de condiciones nutricionales de la población vulnerable acogiendo los lineamientos nacionales en los </t>
    </r>
    <r>
      <rPr>
        <u/>
        <sz val="11"/>
        <color theme="1"/>
        <rFont val="Arial"/>
        <family val="2"/>
      </rPr>
      <t>11 Municipios del departamento</t>
    </r>
    <r>
      <rPr>
        <sz val="11"/>
        <color theme="1"/>
        <rFont val="Arial"/>
        <family val="2"/>
      </rPr>
      <t xml:space="preserve"> incluida la población con discapacidad (</t>
    </r>
    <r>
      <rPr>
        <u/>
        <sz val="11"/>
        <color theme="1"/>
        <rFont val="Arial"/>
        <family val="2"/>
      </rPr>
      <t xml:space="preserve"> se excluye Armenia por ser descentralizado</t>
    </r>
    <r>
      <rPr>
        <sz val="11"/>
        <color theme="1"/>
        <rFont val="Arial"/>
        <family val="2"/>
      </rPr>
      <t xml:space="preserve">).          </t>
    </r>
  </si>
  <si>
    <t xml:space="preserve">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</si>
  <si>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r>
      <t xml:space="preserve">Municipios con Estrategia RBC operando:
En la </t>
    </r>
    <r>
      <rPr>
        <b/>
        <sz val="11"/>
        <color theme="1"/>
        <rFont val="Arial"/>
        <family val="2"/>
      </rPr>
      <t>Secretaría de Familia</t>
    </r>
    <r>
      <rPr>
        <sz val="11"/>
        <color theme="1"/>
        <rFont val="Arial"/>
        <family val="2"/>
      </rPr>
      <t>: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SECRETARIA DE SALUD:  Implementación y fortalecimiento de la estrategia de RBC en los Municipios de Buenavista, Quimbaya, Salento, Circasia y La Tebaida</t>
    </r>
  </si>
  <si>
    <t>La 11 ESES del departamento cuenta con la ruta de atención integral desde la RBC para la identificación y canalización de la población con discapacidad.</t>
  </si>
  <si>
    <t>Secretaría de Salud Departamental:                              La 11 ESES del departamento cuenta con la ruta de atención integral desde la RBC para la identificación y canalización de la población con discapacidad.</t>
  </si>
  <si>
    <t xml:space="preserve">En el acumulado del decenio desde 2017 hasta 2023, se registraron algunas acciones de seguimiento a la Política Pública, en algunos municipios, las cuales promedian un avance aproximado de 30%.   Se requiere articular mas acciones para darle forma e implementar el Observatorio de dicha Política Pública. </t>
  </si>
  <si>
    <t>37% de Instituciones Educativas con NTICs para PCD: La meta para 2023 es del 60% de instituciones educativas con NTIC para PcD, de las cuales se entregaron en 10 IE, del Departamento, lo cual representa un 37% de avance en 2023.</t>
  </si>
  <si>
    <r>
      <rPr>
        <b/>
        <u/>
        <sz val="11"/>
        <rFont val="Arial"/>
        <family val="2"/>
      </rPr>
      <t xml:space="preserve">Número de municipios con el programa de capacitación integral para  el empleo de PCD, cuidadores, cuidadoras y sus Familias: 5 Municipios </t>
    </r>
    <r>
      <rPr>
        <sz val="11"/>
        <rFont val="Arial"/>
        <family val="2"/>
      </rPr>
      <t xml:space="preserve">implementado:  SECRETARIA DE TURISMO: 3 Municipios impactados: Armenia, Montenegro y Filandia, mediante con personas capacitadas y/o participantes en eventos (pcd, cuidadoras y sus familias)                                                                         Quimbaya: Programas de formación en artes plasticas y talleres para el diseño y elaboracion de faroles articulado con los monitores del municipio e instructor de la Secretaria de Cultura del Departammento.                                                                    En el municipio de Córdoba se actualiza la base de datos del banco de hojas de vida de las personas en condicion de discapacidad </t>
    </r>
  </si>
  <si>
    <t xml:space="preserve">Número de municipios con el programa de capacitación integral para  el empleo de PCD, cuidadores, cuidadoras y sus Familias: 7  Municipios en el acumulado hasta el I trimestre de 2023. </t>
  </si>
  <si>
    <t>92 UNIDADES PRODUCTIVAS CONFORMADAS Y FORTALECIDAS EN EL ACUMULADO DEL DECENIO A 2023</t>
  </si>
  <si>
    <t>Desde Secretaría de Turismo no se reportaron acciones en este indicador en el I trimestre de 2023.</t>
  </si>
  <si>
    <t>TOTAL ACUMULADO EN EL DECENIO HASTA EL PRESENTE PERIODO REPORTADO: : 43 Negocios inclusivos de personas con discapacidad apoyados</t>
  </si>
  <si>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t>
  </si>
  <si>
    <t xml:space="preserve">Estrategia RBC con Eje de Emprendimiento implementado en el Departamento del Quindío: Se cuenta con 1 Estratégia RBC se viene desarrollando desde Secretaría de Familia (Dirección Adulto Mayor y Discapacidad), mediante la cual se brinda fortalecimiento a emprendimientos de personas con discapacidad.  </t>
  </si>
  <si>
    <r>
      <t xml:space="preserve">Estrategia RBC con Eje de Emprendimiento implementado en el Departamento del Quindío.
</t>
    </r>
    <r>
      <rPr>
        <u/>
        <sz val="11"/>
        <rFont val="Arial"/>
        <family val="2"/>
      </rPr>
      <t xml:space="preserve">Se cuenta con 1 Estratégia RBC se viene desarrollando desde Secretaría de Familia (Dirección Adulto Mayor y Discapacidad), mediante la cual se brinda fortalecimiento a emprendimientos de personas con discapacidad.  </t>
    </r>
    <r>
      <rPr>
        <sz val="11"/>
        <rFont val="Arial"/>
        <family val="2"/>
      </rPr>
      <t xml:space="preserve">
En el municipio de Córdoba, inicio de la estrategia RBC en el municipio  </t>
    </r>
  </si>
  <si>
    <t>TOTAL MICROEMPRESAS APOYADAS DURANTE LA VIGENCIA DE LA PRESENTE PP ACUMULADO HASTA EL AÑO 2023: 38.</t>
  </si>
  <si>
    <t>Diecinueve (19) Proyectos y/o emprendimientos en desarrollo, de personas con discapacidad (Cognitiva, motriz y visual) en los municipios de Armenia y Calarcá, que reciben asesoría técnica en el CINNE (Centro de Innovación Empresarial), financiado por medio del proyecto de inversión de: "Fortalecimiento del ecosistema de emprendimiento mediante el acompañamiento técnico y servicio de apoyo financiero para emprendedores en el departamento del Quindío.                 SECRETARIA DE FAMILIA: Se brindó asistencia técnica y apoyo a 3 emprendimientos de personas con discapacidad. en el I trimestre de 2023</t>
  </si>
  <si>
    <t>ACUMULADO DESDE 2017 HASTA 2023:: 44  mas 19 Proyectos Productivos del I trimestre de 2023, para un total acumulado de 63 proyectos productivos.. 
La Secretaría de Turismo: brindó asistencia técnica, realizando diagnostico preliminar</t>
  </si>
  <si>
    <t xml:space="preserve">Programa de Participación y Fomento al Turismo para PCD, Cuidadores y sus Familias creado e implementado en el Departamento del Quindío. Se cuenta con 1 PROGRAMA, </t>
  </si>
  <si>
    <t>Secretaría del Interior, Se brindaron asistencias técnicas para implementar los métodos de resolución pacifica de conflictos en los doce municipios del Departamento del Quindío, mediante la implementación y actualización de los manuales de convivencia.  Se ha continuado la labor para este I trimestre de 2023.  ICBF: 1  programa implementado de prevención y erradicación de toda forma de maltrato a niños, niñas y adolescentes en los 12 municipios del deaprtamento.</t>
  </si>
  <si>
    <r>
      <rPr>
        <u/>
        <sz val="11"/>
        <rFont val="Arial"/>
        <family val="2"/>
      </rPr>
      <t>Secretaría de Educación</t>
    </r>
    <r>
      <rPr>
        <sz val="11"/>
        <rFont val="Arial"/>
        <family val="2"/>
      </rPr>
      <t xml:space="preserve">:   Se ha asistido a 11 Institicuiones educativas y 7 instituciones privadas con juntas de acción comunal en 10 municiipios del departamento.                                                               </t>
    </r>
    <r>
      <rPr>
        <u/>
        <sz val="11"/>
        <rFont val="Arial"/>
        <family val="2"/>
      </rPr>
      <t>Secretaría del Interior</t>
    </r>
    <r>
      <rPr>
        <sz val="11"/>
        <rFont val="Arial"/>
        <family val="2"/>
      </rPr>
      <t xml:space="preserve">, Se brindaron asistencias técnicas para implementar los métodos de resolución pacifica de conflictos en los doce municipios del Departamento del Quindío, mediante la implementación y actualización de los manuales de convivencia.  Se ha continuado la labor para este I trimestre de 2023.                                                           </t>
    </r>
    <r>
      <rPr>
        <u/>
        <sz val="11"/>
        <rFont val="Arial"/>
        <family val="2"/>
      </rPr>
      <t>ICBF</t>
    </r>
    <r>
      <rPr>
        <sz val="11"/>
        <rFont val="Arial"/>
        <family val="2"/>
      </rPr>
      <t>: 1  programa implementado de prevención y erradicación de toda forma de maltrato a niños, niñas y adolescentes en los 12 municipios del deaprtamento</t>
    </r>
  </si>
  <si>
    <r>
      <rPr>
        <b/>
        <u/>
        <sz val="11"/>
        <rFont val="Arial"/>
        <family val="2"/>
      </rPr>
      <t>IDTQ</t>
    </r>
    <r>
      <rPr>
        <sz val="11"/>
        <rFont val="Arial"/>
        <family val="2"/>
      </rPr>
      <t>:   No es competencia de esta entidad puesto que la meta referente a Transporte de uso público construido y acondicionado con parámetros de accesibilidad. No se encuentra relacionada de ninguna manera con la Odenanza 029 de 2009, que establece las funciones del IDTQ. Dejando lo referente a la Construccion para la secretaría de Infraestructura.</t>
    </r>
  </si>
  <si>
    <r>
      <t xml:space="preserve">Transporte de uso público construido y acondicionado con parámetros de accesibilidad: </t>
    </r>
    <r>
      <rPr>
        <u/>
        <sz val="11"/>
        <rFont val="Arial"/>
        <family val="2"/>
      </rPr>
      <t xml:space="preserve">En el Plan Decenal proyectado a 2024, no se programaron metas en ninguno de los años que permitan hacer una medición de avance en el cumplimiento de este indicador. </t>
    </r>
  </si>
  <si>
    <t>Durante el decenio,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t>
  </si>
  <si>
    <t xml:space="preserve">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</si>
  <si>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r>
      <t xml:space="preserve">SECRETARIA DE AGUAS E INFRAESTRUCTURA:    </t>
    </r>
    <r>
      <rPr>
        <u/>
        <sz val="11"/>
        <rFont val="Arial"/>
        <family val="2"/>
      </rPr>
      <t xml:space="preserve">Se cuenta con 1 Plan Maestro de Equipamientos educativos diseñado el cual se está implementando. </t>
    </r>
    <r>
      <rPr>
        <sz val="11"/>
        <rFont val="Arial"/>
        <family val="2"/>
      </rPr>
      <t>Entre 2017 y 2022 se intervinieron 27 instituciones educativas .                                                                                     Para la vigencia 2023, la Secretaria de Aguas e Infraetsructura a traves de la jefatura social va realizar mejoramiento en escenarios deportivos   en los siguientes:
- GIMANCIOS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t>
    </r>
  </si>
  <si>
    <r>
      <t xml:space="preserve">Hasta 2022, se habian adecuado 15 escenarios en el Departamento, los cuales son accesibles para población con discapacidad.  En 2023, se adicionan 3 escenarios reportados en los municipios de Génova, Buenavista y la Tebaida. </t>
    </r>
    <r>
      <rPr>
        <u/>
        <sz val="11"/>
        <color theme="1"/>
        <rFont val="Arial"/>
        <family val="2"/>
      </rPr>
      <t xml:space="preserve"> Para un total de 18 escenarios.</t>
    </r>
  </si>
  <si>
    <t xml:space="preserve">Numero de Escenarios Deportivos y Recreativos adecuados con criterios de accesibilidad en el Departamento del Quindío.
En los municipios de Buenavista, Génova  y La Tebaida. Los escenarios en donde se llevan a cabo eventos culturales cuenta con ramplas para el acceso y zonas seguras para la asistencia de personas con discapacidad.  
SECRETARIA DE AGUAS E INFRAESTRUCTURA, ha diseñado un nuevo plan de ejecución de nuevas obras de adecuación de escenarios deportivos, el cual se ejecutará en los proximos trimestres de 2023.. </t>
  </si>
  <si>
    <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t>
    </r>
    <r>
      <rPr>
        <u/>
        <sz val="11"/>
        <color theme="1"/>
        <rFont val="Arial"/>
        <family val="2"/>
      </rPr>
      <t xml:space="preserve">Sin embargo,  se han dado unos porcentajes aproximados que oscilan entre el 20 y el 22% en los respectivos reportes.  </t>
    </r>
  </si>
  <si>
    <r>
      <rPr>
        <b/>
        <u/>
        <sz val="11"/>
        <rFont val="Arial"/>
        <family val="2"/>
      </rPr>
      <t xml:space="preserve">Quimbaya: </t>
    </r>
    <r>
      <rPr>
        <sz val="11"/>
        <rFont val="Arial"/>
        <family val="2"/>
      </rPr>
      <t xml:space="preserve"> 1  Escuela de formacion deportiva de atletismo para personas con discapacidad, a traves del programa ENAMORATE, monitor municipal y departamental (INDEPORTES).                                       </t>
    </r>
    <r>
      <rPr>
        <b/>
        <u/>
        <sz val="11"/>
        <rFont val="Arial"/>
        <family val="2"/>
      </rPr>
      <t>INDEPORTES</t>
    </r>
    <r>
      <rPr>
        <sz val="11"/>
        <rFont val="Arial"/>
        <family val="2"/>
      </rPr>
      <t>: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</si>
  <si>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r>
      <rPr>
        <b/>
        <sz val="11"/>
        <color theme="1"/>
        <rFont val="Arial"/>
        <family val="2"/>
      </rPr>
      <t xml:space="preserve">6 Escuelas de Iniciación y Formación Deportiva para PCD creadas y mantenidas. </t>
    </r>
    <r>
      <rPr>
        <sz val="11"/>
        <color theme="1"/>
        <rFont val="Arial"/>
        <family val="2"/>
      </rPr>
      <t xml:space="preserve">                                                                       Quimbaya:  1  Escuela de formacion deportiva de atletismo para personas con discapacidad, a traves del programa ENAMORATE, con apoyo de Indeportes.                            INDEPORTES: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</si>
  <si>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r>
      <t xml:space="preserve">INDEPORTES: </t>
    </r>
    <r>
      <rPr>
        <u/>
        <sz val="11"/>
        <rFont val="Arial"/>
        <family val="2"/>
      </rPr>
      <t>Total de deportistas, personas con discapacidad  con logros deportivos apoyados: 15 deportistas en el periodo de enero a marzo de 2023 con</t>
    </r>
    <r>
      <rPr>
        <sz val="11"/>
        <rFont val="Arial"/>
        <family val="2"/>
      </rPr>
      <t xml:space="preserve"> apoyos económicos mensuales por su rendimiento deportivo.  (el valor corresponde al apoyo metodológico, a los apoyos para eventos y a las mensualidades)</t>
    </r>
  </si>
  <si>
    <r>
      <t xml:space="preserve">
En</t>
    </r>
    <r>
      <rPr>
        <u/>
        <sz val="11"/>
        <rFont val="Arial"/>
        <family val="2"/>
      </rPr>
      <t xml:space="preserve"> Indeportes Quindío:</t>
    </r>
    <r>
      <rPr>
        <sz val="11"/>
        <rFont val="Arial"/>
        <family val="2"/>
      </rPr>
      <t xml:space="preserve">  1 juegos Intercolegiados realizados y apoyados en 2022 para un </t>
    </r>
    <r>
      <rPr>
        <b/>
        <u/>
        <sz val="11"/>
        <rFont val="Arial"/>
        <family val="2"/>
      </rPr>
      <t xml:space="preserve">total de 8 juegos en la vigencia de la presente PP de Discapacidad. </t>
    </r>
    <r>
      <rPr>
        <sz val="11"/>
        <rFont val="Arial"/>
        <family val="2"/>
      </rPr>
      <t xml:space="preserve"> Los Juegos fueron liderados por el Ministerio de Deporte y apoyados por Indeprtes Quindío, en ellos participaron 3 estudiantes deportistas con discapacidad auditiva en paraatletismo. 
Se han realizado 8 Juegos Intercolegiados apoyados para niños, niñas y adolescentes con discapacidad, de un total de 17 programados en el decenio.
</t>
    </r>
    <r>
      <rPr>
        <u/>
        <sz val="11"/>
        <rFont val="Arial"/>
        <family val="2"/>
      </rPr>
      <t>Municipio de Quimbaya</t>
    </r>
    <r>
      <rPr>
        <sz val="11"/>
        <rFont val="Arial"/>
        <family val="2"/>
      </rPr>
      <t>: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r>
  </si>
  <si>
    <t>Total de 9 juegos en la vigencia de la presente PP de Discapacidad.   En 2022 habia un acumulado de 8 juegos apoyados y en 2023 I trimestre, 1 Juegos apoyados en el municipio de Quimbaya.</t>
  </si>
  <si>
    <t xml:space="preserve">Indeportes Quindío: No se han identificado deportistas con discapacidad haciendo parte de escuelas deportivas en el Departamento. </t>
  </si>
  <si>
    <t xml:space="preserve">Aunque en el decenio se han reportado número de personas beneficiadas, al no reportar por porcentaje o tasa, no ha sido posible la cuantificación porcentual de este indicador. </t>
  </si>
  <si>
    <t>% Funcionarios Deportivos formados en enfoque de discapacidad y legislación deportiva para personas con discapacidad:: Del 90% que deberían estar capacitados a I trimestre de 2023, se capacitó el 50%  lo que indica un cumplimiento del 56% frente a la meta para el año 2022.</t>
  </si>
  <si>
    <t xml:space="preserve">En el primer trimestre de 2023 no se han realizado acciones para divulgar el nuevo enfoque de discapacidad y legislación con los funcionarios </t>
  </si>
  <si>
    <t xml:space="preserve">NO SE TIENE DATO DE UN PORCENTAJE DE VIVIENTAS ADECUADAS O CONSTRUIDAS CON CRITERIOS DE ACCESIBILIDAD PARA PERSONAS CON DISCAPACIDAD en el Departamento, toda vez que han reportado siempre en número de caracterizaciones realizadas o adecuaciones las cuales suman mas de 110 en el acumulado, pero no permiten generar un porcentaje para este indicador.                                                                            PROYECTA: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t>
  </si>
  <si>
    <t xml:space="preserve">% de Viviendas, Edificios y Espacios con parametros de accesibilidad en el Departamento del Quindío.
En el municipio de Buenavista. para el primer trimestre del año, se inicio con un proyecto de mejoramiento de vivienda que esta beneficiando a 10 personas con discapacidad de la zona urbana del municipio,no osbtante, este poyecto iniociara su ejecución en el mes de Mayo.
En el municipio de Cordoba. entrega de 5 viviendas de interes social para 5 familias en condicion de discapacidad en el barrio el Jardin del municipio de Córdoba.          PROYECTA:  Realizó 10 caracterizaciones de condiciones de hogares, dentro de  los cuales se en cuentran  17 personas con Discapacidad en los Municipios de Armenia y Buenavista, con el objetivo de realizar mejoramientos de vivienda, a través de convenios que se logren adelantar con el Municipio. </t>
  </si>
  <si>
    <t>Se aclara que ninguna de las entidades responsables señaladas en la política pública tiene la competencia de certificar en lenguaje de señas colombiana.</t>
  </si>
  <si>
    <t>La Secretaría de Familia cuenta con un contratista que brinda el servicio de interpretación a la comunidad sorda del departamento.
Quimbaya:  Mediante el programa Enamorarte, se han capacitado mas de 20 personas en lengua de señas colombiana.                                                                                          Es importante aclarar que ningunas de las entidades responsables señaladas en la política pública tiene la competencia de certificar en lenguaje de señas colombiana.</t>
  </si>
  <si>
    <t xml:space="preserve">Existen 80 medios de comunicación en el Departamento,  de los cuales se han realizado actividades de formación por enfoque diferencial de Discapacidad a I trimestre de 2023, (2 medios intervenidos);  En total en lo corrido del Decenio se han intervenido 20 medios entre 2016 a 2023, para un TOTAL DE 20 MEDIOS DE COMUNICACION sencibilizados en enfoque diferencial de Discapacidad, lo cual equivale al 90% de la meta propuesta en este indicador, ya que se cumplió en un 50% de los 55% de meta programada. </t>
  </si>
  <si>
    <t xml:space="preserve">el 75% equivale a 60 medios con Estratégia de comunicación implementada. Se han intervenido 20 medios de comunicación en el departamento, lo cual equivale a 33% del cumplimiento </t>
  </si>
  <si>
    <t>En el primer trimestre de 2023 no se han realizado acciones para dar cumplimiento a este indicador.</t>
  </si>
  <si>
    <t>No se reportó información del I trimestre de 2023 de este indicador</t>
  </si>
  <si>
    <t>31  Medios de Comunicación de Organizaciones de base apoyadas y fortalecidas en el Departamento del Quindío en lo corrido del decenio desde 2016 a I trimestre de 2023. Lo cual equivale al 100% con respecto a la meta.</t>
  </si>
  <si>
    <t xml:space="preserve">1  Programa implementados en formación para el acceso a la Justicia en el Departamento del Quindío: Este consiste en brindar información y actividades de capacitación o formación sobre el acceso a la justicia en el Departamento, mediante actividades articuladas entre Secretaría Jurídica y Secretaría de Familia. </t>
  </si>
  <si>
    <t xml:space="preserve">En el I trimestre de 2023, no se reportaron actividades relacionadas con este indicador </t>
  </si>
  <si>
    <t>Se promueve la totalidad de derechos a personas con discapacidad mediante la Estratégia RBC a lideres, personal de la salud, cuidadores y a las personas con discapacidad que son visitadas por las profesionales en el area.   CUMPLIMIENTO DEL 100%</t>
  </si>
  <si>
    <t>Secretaría de Familia y Secretaría del Interior, han contiunado actividades a partir de los espacios dados desde estas 2 dependencias para personas con discapacidad, familias y cuidadores. Los 2 planes de Incidencia Política se encuentran funcionando.</t>
  </si>
  <si>
    <t>Ya se encuentra en funcionamiento el Banco de Ayudas Técnicas desde la Secretaría de Famila, Dirección Adva de Adulto Mayor y Discapacidad, mediante el cual se han entregado mas de 130 ayudas técnicas a cerca de 85 beneficiarios en todo el Departamento del Quindío.</t>
  </si>
  <si>
    <t xml:space="preserve">14 Campañas ejecutadas en Trabajo Decente y Digno, efectuadas entre 2017 y 2023 en el Departamento. Con lo anterior,se cumplió la meta de minimo 10 campañas como lo expresa el indicador.  </t>
  </si>
  <si>
    <t>Para el I trimestre de 2023, no se reportaron acciones de este indicador, sin embargo, ya se ha cumplido la meta establecida para el mismo desde el trimestre anterior.</t>
  </si>
  <si>
    <t>Desde 2017 Se inició el Proyecto Primaria Artística para 10 instituciones educativas que han incorporado a su plan de estudios áreas artistícas como música danza y teatro generando asi un modelo de educacion artística, se ha buscado incluir en esta cátedra a personas con discapacidad.     En 2022 y en 2023 no se han reportado nuevas acciones sobre este indicador.</t>
  </si>
  <si>
    <t xml:space="preserve">Numero de Espacios y Escenarios Culturales adecuados con criterios de accesibilidad en el Departamento del Quindío: En cada municipio se cuenta con la Casa de la Cultura y espacios o escenarios culturales en los cuales se desarrollan diferentes actividades de índole cultural y artística en el Departamento, para un total de 13 escenarios identificados.
En el municipio de Circasia. El parque principal y el coliseo cubierto son establecimientos con accesilibidad para personas con  discapacidad para temas culturales.                                                       SECRETARIA DE CULTURA: Se abrieron  las convocatorias de concertación y estímulos departamental, en las ONG y artistas independientes, proponen proyectos para ejecutar con desde las diferentes áreas culturales que coayuden a la conservación del paisaje cultural cafetero. Aun están en  proceso de ejecución y de resultados.Quimbaya: 1 escenario cultural   o teatro del centro cultural de artistas del municipio. </t>
  </si>
  <si>
    <r>
      <rPr>
        <b/>
        <u/>
        <sz val="11"/>
        <rFont val="Arial"/>
        <family val="2"/>
      </rPr>
      <t xml:space="preserve">En el decenio, (2017 a 2022) se contabilizaron 13 Espacios y Escenarios Culturales adecuados con criterios de accesibilidad en el Departamento del Quindío. </t>
    </r>
    <r>
      <rPr>
        <sz val="11"/>
        <rFont val="Arial"/>
        <family val="2"/>
      </rPr>
      <t xml:space="preserve">
</t>
    </r>
    <r>
      <rPr>
        <u/>
        <sz val="11"/>
        <rFont val="Arial"/>
        <family val="2"/>
      </rPr>
      <t>EN 2022, Se reportaron 8 Escenarios adecuados</t>
    </r>
    <r>
      <rPr>
        <sz val="11"/>
        <rFont val="Arial"/>
        <family val="2"/>
      </rPr>
      <t xml:space="preserve"> para personas con discapacidad asi: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r>
  </si>
  <si>
    <t>En el decenio, (2017 a 2022) se contabilizaron 13 Espacios y Escenarios Culturales adecuados con criterios de accesibilidad en el Departamento del Quindío.  En el I trimestre de 2023, se reporta 1 escenario intervenido en Quimbaya, para un total acumulado hasta la fecha de 13 escenarios culturales con accesibilidad para personas con discapacidad.</t>
  </si>
  <si>
    <t xml:space="preserve">No se han podido cuantificar ni establecer un porcentaje de Gestores Culturales capacitados o formados en Enfoque de Discapacidad.  </t>
  </si>
  <si>
    <t>Campañas permanentes sobre imaginarios de la discapacidad: Desde 2016 a 2023 se han realizado 8 campañas de las 10 programadas a esta altura del decenio, logrando un cumplimiento del 80% en la ejecución acumuativa de este indicador.</t>
  </si>
  <si>
    <t xml:space="preserve">29 Eventos Culturales y Artísticos realizados para el reconocimiento de las capacidades y habilidades de las personas con discapacidad en el decenio (periodo comprendido entre el año 2017 y 2023 en el Departamento).
</t>
  </si>
  <si>
    <t xml:space="preserve">El Centro social departamental está en proceso de ejecución para iniciar su construcción. </t>
  </si>
  <si>
    <t xml:space="preserve">Desde la Secretaria de Salud, y desde los 12 municipios se vienen recepcionando solicitudes que se han tramitado en seguridad social, y cuyas respuestas superan el porcentaje del 50%, lo cual evidencia el cumplimiento de este indicador en un 100% </t>
  </si>
  <si>
    <t>La Secretaría de Salud ni los municipios han reportado sobre este indicador en el I trimestre de 2023.</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</si>
  <si>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t>
  </si>
  <si>
    <t>% de Apoyos asignados a PCD severa y en condiciones de pobreza extrema:  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</si>
  <si>
    <t>1 Plan de Igualdad de Oportunidades para la equidad de género y la diversidad sexual ejecutado anualmente en el Departamento del Quindío, por parte de la Secretaría de Familia, a traves de la Jefatura de la Mujer y diversidad sexual.</t>
  </si>
  <si>
    <t>Campañas para la disminución de la homofobia y la discriminación por enfoque étnico y condición especial.   Desde la Secretaría de Familia se han venido adelantando campañas en los 12 municipios referentes a este indicador.</t>
  </si>
  <si>
    <t>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t>
  </si>
  <si>
    <t>Dentro de los POT, Planes parciales, etc, se han incluido criterios de discapacidad, los cuales se encuentran ejecutandose en mas del 50% en los 12 municipios del Departamento.</t>
  </si>
  <si>
    <t>Dentro de los POT, Planes parciales, etc, se han incluido criterios de discapacidad, los cuales se encuentran ejecutandose en mas del 60% en los 12 municipios del Departamento.</t>
  </si>
  <si>
    <t xml:space="preserve">El Subcomité Departamental de Discapacidad, opera de forma permanente,  siendo una instancia técnica del Comité Departamental de Discapacidad, de acuerdo a la Ordenanza 012 y 009  de 2020 y 2022, el cual es  precedido  por el gobernador o su delegado de rango directivo. </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</si>
  <si>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  Se ha realizado 1 en 2023.</t>
  </si>
  <si>
    <r>
      <rPr>
        <b/>
        <u/>
        <sz val="11"/>
        <color theme="1"/>
        <rFont val="Arial"/>
        <family val="2"/>
      </rPr>
      <t>% de Estructura Administrativa operando en el marco del CONPES 166 /2013 . Se está implementando este indicaador en 6 municipios y en la Gobernación del Quindío.  Con lo cual se completan 7 entidades, que equivvalen a 60% de entidades territoriales que cumplen esta meta</t>
    </r>
    <r>
      <rPr>
        <sz val="11"/>
        <color theme="1"/>
        <rFont val="Arial"/>
        <family val="2"/>
      </rPr>
      <t xml:space="preserve">. En la   Gobernación del Quindío, existe una estructura administrativa, la  Dirección de Adulto Mayor y Discapacidad,   atiende a  las  personas con   discapacidad  y   realizó  seguimiento e implementación de la  Politica  Pública de  Discapacidad 2014 - 2024 </t>
    </r>
  </si>
  <si>
    <t xml:space="preserve">Tasa de Instituciones Públicas y Privadas con Software y Hardware para personas con discapacidad operando : 60% acumulado a primer trimestre de 2023.     Ya que se ha implementado en las 54 IE  del Departamento. </t>
  </si>
  <si>
    <r>
      <rPr>
        <b/>
        <u/>
        <sz val="11"/>
        <color theme="1"/>
        <rFont val="Arial"/>
        <family val="2"/>
      </rPr>
      <t>Conforme a la información reportada por las Secretarías responsables y los municipios, del 76%  proyectado como meta en este indicador a 2023,  se establece que se cumple ese porcentaje a I trimestre de 2023, con un acumulado de 99%.</t>
    </r>
    <r>
      <rPr>
        <sz val="11"/>
        <color theme="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</si>
  <si>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r>
      <rPr>
        <b/>
        <u/>
        <sz val="11"/>
        <color theme="1"/>
        <rFont val="Arial"/>
        <family val="2"/>
      </rPr>
      <t>Se ha cumplido el 25% de un total de 28% programado a 2023, lo cual constituye un 89% de cumplimiento acumulado</t>
    </r>
    <r>
      <rPr>
        <sz val="11"/>
        <color theme="1"/>
        <rFont val="Arial"/>
        <family val="2"/>
      </rPr>
      <t>. Lo cual se expresa en las siguientes acciones: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con corte 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r>
  </si>
  <si>
    <r>
      <rPr>
        <u/>
        <sz val="11"/>
        <rFont val="Arial"/>
        <family val="2"/>
      </rPr>
      <t>EL PROGRAMA ESTA FUNCIONANDO EN UN 0,9% A 2023, DEBIDO A QUE SE HAN REPORTADO ACCIONES QUE DAN CUENTA DEL CUMPLIMIENTO E IMPLEMENTACIÓN DEL MIISMO:                                     Armenia</t>
    </r>
    <r>
      <rPr>
        <sz val="11"/>
        <rFont val="Arial"/>
        <family val="2"/>
      </rPr>
      <t xml:space="preserve">: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r>
    <r>
      <rPr>
        <u/>
        <sz val="11"/>
        <rFont val="Arial"/>
        <family val="2"/>
      </rPr>
      <t>Córdoba</t>
    </r>
    <r>
      <rPr>
        <sz val="11"/>
        <rFont val="Arial"/>
        <family val="2"/>
      </rPr>
      <t>.   Número de Programas implementados en protección, garantía y atención de derechos,acción que se realiza por medio de la personería del municipio de Córdoba                        ICBF: 1 programa implementado para Atención en los siguientes grupos: Adolescencia y Juventud,                                     Infancia      Protección en restablecimiento de derechos.</t>
    </r>
  </si>
  <si>
    <t>1 Programa implementado en formación para el acceso a la Justicia en el Departamento del Quindío, del cual se registran las siguientes acciones:
En el municipio de Córdoba registro de atencion a la poblacion con enfoque diferencial que se acercaron  a la personeria municipal</t>
  </si>
  <si>
    <t>Un Programa para la garantía del debido proceso y no victimización de las mujeres con discapacidad, implementado. Aunque en I trimestre de 2023, no se reportaron acciones sobre el mismo,</t>
  </si>
  <si>
    <t xml:space="preserve">Un Programa para la garantía del debido proceso y no victimización de las mujeres con discapacidad: 
SECRETARIA DE FAMILIA: Se ha brindado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</si>
  <si>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t>No se reporto información sobre este indicador a I trimestre 2023.</t>
  </si>
  <si>
    <t>No se reportaron acciones que den cuenta de este indicador a I trimestre de 2023.</t>
  </si>
  <si>
    <t xml:space="preserve">1 Programa implementado a personas con discapacidad, víctimas del conflicto armado en el Departamento del Quindío. </t>
  </si>
  <si>
    <t>En el I trimestre de 2023, Desde Secretaría de Familia, a traves de actividades de oferta institucional, RBC y Banco de Ayudas, se han promovido los derechos de personas con discapacidad, cuidadores y familiares, llevando al 75% el cumplimiento de esta meta durante el I trimestre de 2023.</t>
  </si>
  <si>
    <t>Consejos de Derechos Humanos fortalecidos para población con discpacidad,  en el departamento del Quindío, los lidera la Secretaria del Interior en los 12 municipios.</t>
  </si>
  <si>
    <t xml:space="preserve">1  Programa de Formación y Participación implementado y fortalecido en el departamento del Quindío para las personas con discapacidad y sus familias. </t>
  </si>
  <si>
    <t xml:space="preserve">Se aumentaron  las oportunidades y fortalecer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</si>
  <si>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t>Red de apoyo para la discapacidad fortalecida y funcionando en el departamento del Quindío.                   Se ha venido conformando redes de apoyo en 2023 a partir de la articulación de Secretaría de Familia, con Secretaría de Turismo y Secretaría de las Tic, para fortalecer emprendedores con discapacidad, familiares y cuidadores.  Tambien se han hecho articulación para que puedan acceder al Banco de Ayudas Técnicas.   Tambien se están conformando grupos de auto ayuda en el programa RBC en el cual se les brinda orientación y acompañamiento a PcD y sus familias.</t>
  </si>
  <si>
    <t>En el Departamento del Quindío se cuenta con  1 red de servicios de habilitación y rehabilitación conformada a la que se la secretaria hace las acciones de Inspección, vigilancia y control a la prestación y calidad del servicio, para un cumplimiento del 100%.</t>
  </si>
  <si>
    <t>Numero de Diagnósticos realizados en Comunidad sobre detección temprana y cauas de la Discapacidad.:      Se han venido realizando 3 diagnosticos en Municipios de Circasia, Montenegro y Armenia.</t>
  </si>
  <si>
    <r>
      <t xml:space="preserve">Línea base de Niños, Niñas, Adolescentes y Jóvenes identificados en peores formas de trabajo actualizada.   </t>
    </r>
    <r>
      <rPr>
        <u/>
        <sz val="11"/>
        <color theme="1"/>
        <rFont val="Arial"/>
        <family val="2"/>
      </rPr>
      <t xml:space="preserve">Pese a que no se tiene un porcenaje de linea de base, con estas acciones se han logrado avances con los cuales se ha trabajado desde MinTrabajo y los municipios acciones que han permitido tener avances que han permitido identificar a menores y personas con discapacidad en peores formas de trabajo identificadas.   Se han ponderado estos avances y acciones en un 70% de cumplimiento de este indicador. </t>
    </r>
    <r>
      <rPr>
        <sz val="11"/>
        <color theme="1"/>
        <rFont val="Arial"/>
        <family val="2"/>
      </rPr>
      <t xml:space="preserve">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r>
  </si>
  <si>
    <t>Programa de Promoción y Difusión de Inclusión y Permanencia Laboral para personas con discapacidad creado e implementado:      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</si>
  <si>
    <t>En la Secretaría de Cultura: Se han realizado 14 actividades y muestras culturales de diversa índole  en los 12 municipios del Departamento durante el año 2022., Lo que representa un 70%. de cumplimiento de este indicador.                                                                  Se continua con el mismo porcentaje de logro que el alcanzado hasta el año 2022.</t>
  </si>
  <si>
    <t xml:space="preserve"> Formacion de grupo de chirimia  en las fundaciones Enamortarte y Amar y Vivir  de los  municipio de Qumbaya y  Circasia ,  clases de banda musico marcial en  institucion educativa del municipio de Circasia.. PARA UN TOTAL DE 3 ORGANIZACINES DE BASE CON ACTIVIDADES CULTURALES Y ARTISTICAS.</t>
  </si>
  <si>
    <t>6 Campañas anuales y permanentes en contra del Estigma y la Discriminación:  En 6 municipios se realizaron estas campañas durante el decenio.</t>
  </si>
  <si>
    <t>Desde Secretaría de Familia a traves de la Jefatura de la Mujer, se realizan campañas periodicas en los 12 municipios  y en redes sociales, en contra de la homofobia y la discriminación.  Total 12 campañas</t>
  </si>
  <si>
    <t xml:space="preserve">En los municipios se realizaron dos campañas virtuales  contra la homofóbia y la no discriminacion por sexo.   En Secretaría de Familia a traves de la Jefatura de Mujer se han realizado actividades y campañas en este aspecto en todo el Departamento a nivel presencial y mediante redes sociales, superando 18 campañas programadas para el decenio. </t>
  </si>
  <si>
    <t xml:space="preserve">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t>
  </si>
  <si>
    <t>No hay una Cátedra implementada conforrme lo solicita el indicador.</t>
  </si>
  <si>
    <t xml:space="preserve">SECRETARIA DE TURISMO: 19 Negocios inclusivos apoyados en el I trimestre de 2023:        En Montenegro: En  lo corrido del 1 trimestre de la vigencia 2023 no se han realizado actividades de empredimientos de la poblacion con discapacidad.  En el mercado campesino del municipio de Genova se brinda espacio a las personas que tienen sus emprendimientos, para que sean comercializados sus productos </t>
  </si>
  <si>
    <t>SECRETARIA DE EDUCACIÓN: Se cuenta con acciones  para dar cumplimiento a este indicador implementandose en  las IE donde se encuenteran caracterizados estudiantes con baja vision irreversible o seguera. 35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Armenia: La Secretaría de Desarrollo Social cuenta con dos profesionales que realizan formación en lengua de señas y de braile .La secrtetaria de educación municipal cuenta con docentes de apoyo para la población con necesidades educativas especiales</t>
  </si>
  <si>
    <t>Para el peiodo reportado no se adelantaron acciones, sin embargo,  corresponde a Secretaría de Familia como instancia rectora de discapacidad, reportarle la iniciativa a Planeación sobre proyecto de cooperaicón .</t>
  </si>
  <si>
    <r>
      <rPr>
        <b/>
        <u/>
        <sz val="11"/>
        <rFont val="Arial"/>
        <family val="2"/>
      </rPr>
      <t>Desde Secretaría de las TIC:   Se adelantan procesos realcionados con el mantenimiento y funcionamiento de los centros de acceso comunitarios PVD (Puntos Viive Digital)  en el Deparatmento del Quindio. en los 12 municipios del departamento, lo que permite el acceso a información incluyente para personas con discapacidad.</t>
    </r>
    <r>
      <rPr>
        <sz val="11"/>
        <rFont val="Arial"/>
        <family val="2"/>
      </rPr>
      <t xml:space="preserve">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t>
    </r>
  </si>
  <si>
    <r>
      <rPr>
        <b/>
        <u/>
        <sz val="11"/>
        <rFont val="Arial"/>
        <family val="2"/>
      </rPr>
      <t>SECRETARIA TIC: Se adelantan procesos realcionados con el mantenimiento de los centros de acceso comunitarios PVD (Puntos Viive Digital)  en el Deparatmento del Quindio. en los 12 municipios del departamento</t>
    </r>
    <r>
      <rPr>
        <sz val="11"/>
        <rFont val="Arial"/>
        <family val="2"/>
      </rPr>
      <t xml:space="preserve">.Municipios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SECRETARIA DE EDUCACIÓN: Se cuenta con acciones  para dar cumplimiento a este indicador implementandose en  las IE donde se encuenteran caracterizados estudiantes con baja vision irreversible o seguera. 35                                 </t>
    </r>
  </si>
  <si>
    <t>10% de Servidores Públicos formados en Legislación y Normatividad de Discapacidad. 
En el municipio de Cordoba se realizo una reunion de socializacion de los deberes y derechos de las personas en condicion de discapacidad,  Lo que equivale un porcentaje de cumplimiento del I trimestre de 10%</t>
  </si>
  <si>
    <t xml:space="preserve">10% de Funcionarios de Empresa Privada formados en Legislación y Normatividad de Discapacidad::
En el municipio de Cordoba: se realizo una reunion de socializacion de los deberes y derechos de las personas en condicion de discapacidad, al igual la ruta de oferta institucional y departamental.  </t>
  </si>
  <si>
    <t>EL PROGRAMA ESTA FUNCIONANDO EN UN 0,9% A 2023, DEBIDO A QUE SE HAN REPORTADO ACCIONES QUE DAN CUENTA DEL CUMPLIMIENTO E IMPLEMENTACIÓN DEL MIISMO:           Desde el ICBF, algunos municipios y la Secretaría de Familia se estan implementando diferentes accones como parte del programa de protección, garantía y atención de derechos.   En ICBF: 1 programa implementado para Atención en los siguientes grupos: Adolescencia y Juventud,                                     Infancia      Protección en restablecimiento de derechos.</t>
  </si>
  <si>
    <t xml:space="preserve">1 Microempresa Asociativa creada y apoyada conformadas por PCD, Cuidadores y Familias.
.
El municipio de Córdoba:  Reunión con el SENA sobre el tema de creacion de micro empresas y apoyo del fondo emprender . </t>
  </si>
  <si>
    <r>
      <rPr>
        <b/>
        <u/>
        <sz val="11"/>
        <color theme="1"/>
        <rFont val="Arial"/>
        <family val="2"/>
      </rPr>
      <t xml:space="preserve">558 Gestores Deportivos formados y vinculados a procesos deportivos en los 12 municipios: EN EL ACUMULADO desde 2016 a 2023: </t>
    </r>
    <r>
      <rPr>
        <sz val="11"/>
        <color theme="1"/>
        <rFont val="Arial"/>
        <family val="2"/>
      </rPr>
      <t xml:space="preserve">              INDEPORTES en el  DECENIO:                  13 GESTORES DEPORTIVOS FORMADOS Y VINCULADOS A PROCESOS DEPORTIVOS EN LOS 12 MUNICIPIOS.   </t>
    </r>
    <r>
      <rPr>
        <b/>
        <u/>
        <sz val="11"/>
        <color theme="1"/>
        <rFont val="Arial"/>
        <family val="2"/>
      </rPr>
      <t>Montenegro</t>
    </r>
    <r>
      <rPr>
        <sz val="11"/>
        <color theme="1"/>
        <rFont val="Arial"/>
        <family val="2"/>
      </rPr>
      <t>: en 2023, reporta 45  gestores, lo cual suma un total acumulado de 57 GESTORES.                                                                                               Entre 2016 y 2021 se reportaron 500 gestores vinculados en el Departamento en procesos deportivos.</t>
    </r>
  </si>
  <si>
    <t>rojo a verde</t>
  </si>
  <si>
    <t>111   Total de deportistas PCD  con logros deportivos apoyados.:   96 acumulado hasta 2022 y 15 apoyados en el I trimestre de 2023 por Indeportes.</t>
  </si>
  <si>
    <t xml:space="preserve">INDEPORTES: En Indeportes Quindío: 0 juegos Intercolegiados realizados y apoyados en el periodo enero a marzo de 2023, se realizan gestiones y se permance en espera de programación del Ministerio del Deporte                      Quimbaya: 1 actividad de juegos intercolegiados para población con discapacidad.                                            </t>
  </si>
  <si>
    <t xml:space="preserve">10 %  Escenarios e Infraestructura de uso público. Construidos, señalizados y semaforizados con criterios de accesiblidad.
Buenavista: Las PCD del municipio cuentan con un espacio público adaptado y con las condiciones para tránsito y movilización, con señalización, ramplas y andenes construidos y en buen estado, no obstante, para este primer semestre del año no sehan realizado nuevas adecuaciones.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</si>
</sst>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164" formatCode="_(* #,##0.00_);_(* \(#,##0.00\);_(* &quot;-&quot;??_);_(@_)"/>
    <numFmt numFmtId="165" formatCode="_-* #,##0.00\ &quot;€&quot;_-;\-* #,##0.00\ &quot;€&quot;_-;_-* &quot;-&quot;??\ &quot;€&quot;_-;_-@_-"/>
    <numFmt numFmtId="166" formatCode="_-* #,##0.00\ _€_-;\-* #,##0.00\ _€_-;_-* &quot;-&quot;??\ _€_-;_-@_-"/>
    <numFmt numFmtId="167" formatCode="_-&quot;$&quot;* #,##0_-;\-&quot;$&quot;* #,##0_-;_-&quot;$&quot;* &quot;-&quot;_-;_-@_-"/>
    <numFmt numFmtId="168" formatCode="0.0"/>
    <numFmt numFmtId="169" formatCode="&quot;$&quot;\ #,##0.00"/>
    <numFmt numFmtId="170" formatCode="&quot;$&quot;\ #,##0"/>
    <numFmt numFmtId="171" formatCode="&quot;$&quot;\ #,##0.00000"/>
    <numFmt numFmtId="172" formatCode="_-* #,##0\ _€_-;\-* #,##0\ _€_-;_-* &quot;-&quot;??\ _€_-;_-@_-"/>
    <numFmt numFmtId="173" formatCode="0.0%"/>
  </numFmts>
  <fonts count="8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
      <b/>
      <sz val="11"/>
      <color rgb="FFFF0000"/>
      <name val="Tahoma"/>
      <family val="2"/>
    </font>
    <font>
      <sz val="11"/>
      <name val="Calibri"/>
      <family val="2"/>
      <scheme val="minor"/>
    </font>
    <font>
      <b/>
      <sz val="11"/>
      <name val="Tahoma"/>
      <family val="2"/>
    </font>
    <font>
      <b/>
      <u/>
      <sz val="11"/>
      <name val="Arial"/>
      <family val="2"/>
    </font>
    <font>
      <u/>
      <sz val="11"/>
      <name val="Arial"/>
      <family val="2"/>
    </font>
    <font>
      <sz val="11"/>
      <color rgb="FFFF0000"/>
      <name val="Calibri"/>
      <family val="2"/>
      <scheme val="minor"/>
    </font>
    <font>
      <sz val="11"/>
      <color rgb="FF00B050"/>
      <name val="Calibri"/>
      <family val="2"/>
      <scheme val="minor"/>
    </font>
    <font>
      <b/>
      <sz val="18"/>
      <color theme="1"/>
      <name val="Tahoma"/>
      <family val="2"/>
    </font>
    <font>
      <b/>
      <u/>
      <sz val="11"/>
      <color theme="1"/>
      <name val="Arial"/>
      <family val="2"/>
    </font>
    <font>
      <u/>
      <sz val="11"/>
      <color theme="1"/>
      <name val="Arial"/>
      <family val="2"/>
    </font>
    <font>
      <sz val="12"/>
      <name val="Arial"/>
      <family val="2"/>
    </font>
  </fonts>
  <fills count="33">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7030A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s>
  <cellStyleXfs count="11">
    <xf numFmtId="0" fontId="0" fillId="0" borderId="0"/>
    <xf numFmtId="164" fontId="26" fillId="0" borderId="0" applyFont="0" applyFill="0" applyBorder="0" applyAlignment="0" applyProtection="0"/>
    <xf numFmtId="167" fontId="25" fillId="0" borderId="0" applyFont="0" applyFill="0" applyBorder="0" applyAlignment="0" applyProtection="0"/>
    <xf numFmtId="164" fontId="25" fillId="0" borderId="0" applyFont="0" applyFill="0" applyBorder="0" applyAlignment="0" applyProtection="0"/>
    <xf numFmtId="165" fontId="26" fillId="0" borderId="0" applyFont="0" applyFill="0" applyBorder="0" applyAlignment="0" applyProtection="0"/>
    <xf numFmtId="9" fontId="25" fillId="0" borderId="0" applyFont="0" applyFill="0" applyBorder="0" applyAlignment="0" applyProtection="0"/>
    <xf numFmtId="0" fontId="47" fillId="21" borderId="0" applyNumberFormat="0" applyBorder="0" applyAlignment="0" applyProtection="0"/>
    <xf numFmtId="166" fontId="25" fillId="0" borderId="0" applyFont="0" applyFill="0" applyBorder="0" applyAlignment="0" applyProtection="0"/>
    <xf numFmtId="0" fontId="59" fillId="24" borderId="26">
      <alignment horizontal="center" vertical="center" wrapText="1"/>
    </xf>
    <xf numFmtId="0" fontId="63" fillId="25" borderId="27">
      <alignment horizontal="center" vertical="center" wrapText="1"/>
    </xf>
    <xf numFmtId="0" fontId="64" fillId="0" borderId="0"/>
  </cellStyleXfs>
  <cellXfs count="784">
    <xf numFmtId="0" fontId="0" fillId="0" borderId="0" xfId="0"/>
    <xf numFmtId="0" fontId="35" fillId="0" borderId="0" xfId="0" applyFont="1" applyAlignment="1">
      <alignment horizontal="center"/>
    </xf>
    <xf numFmtId="0" fontId="36" fillId="0" borderId="12" xfId="0" applyFont="1" applyBorder="1" applyAlignment="1">
      <alignment horizontal="center" vertical="center"/>
    </xf>
    <xf numFmtId="0" fontId="35" fillId="0" borderId="1" xfId="0" applyFont="1" applyBorder="1" applyAlignment="1">
      <alignment horizontal="center" vertical="center" wrapText="1"/>
    </xf>
    <xf numFmtId="0" fontId="36" fillId="0" borderId="15" xfId="0" applyFont="1" applyBorder="1" applyAlignment="1">
      <alignment horizontal="center" vertical="center"/>
    </xf>
    <xf numFmtId="0" fontId="35" fillId="0" borderId="2"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40" fillId="14" borderId="3" xfId="0" applyFont="1" applyFill="1" applyBorder="1" applyAlignment="1">
      <alignment horizontal="center" vertical="center"/>
    </xf>
    <xf numFmtId="0" fontId="40" fillId="9" borderId="3" xfId="0" applyFont="1" applyFill="1" applyBorder="1" applyAlignment="1">
      <alignment horizontal="center" vertical="center"/>
    </xf>
    <xf numFmtId="0" fontId="40" fillId="4" borderId="3" xfId="0" applyFont="1" applyFill="1" applyBorder="1" applyAlignment="1">
      <alignment horizontal="center" vertical="center"/>
    </xf>
    <xf numFmtId="0" fontId="40" fillId="13" borderId="3" xfId="0" applyFont="1" applyFill="1" applyBorder="1" applyAlignment="1">
      <alignment horizontal="center" vertical="center"/>
    </xf>
    <xf numFmtId="0" fontId="40" fillId="11" borderId="3" xfId="0" applyFont="1" applyFill="1" applyBorder="1" applyAlignment="1">
      <alignment horizontal="center" vertical="center"/>
    </xf>
    <xf numFmtId="0" fontId="40" fillId="14" borderId="1" xfId="0" applyFont="1" applyFill="1" applyBorder="1" applyAlignment="1">
      <alignment horizontal="center" vertical="center"/>
    </xf>
    <xf numFmtId="0" fontId="40" fillId="9" borderId="1" xfId="0" applyFont="1" applyFill="1" applyBorder="1" applyAlignment="1">
      <alignment horizontal="center" vertical="center"/>
    </xf>
    <xf numFmtId="0" fontId="40" fillId="4" borderId="1" xfId="0" applyFont="1" applyFill="1" applyBorder="1" applyAlignment="1">
      <alignment horizontal="center" vertical="center"/>
    </xf>
    <xf numFmtId="0" fontId="40" fillId="13" borderId="1" xfId="0" applyFont="1" applyFill="1" applyBorder="1" applyAlignment="1">
      <alignment horizontal="center" vertical="center"/>
    </xf>
    <xf numFmtId="0" fontId="40" fillId="11" borderId="1" xfId="0" applyFont="1" applyFill="1" applyBorder="1" applyAlignment="1">
      <alignment horizontal="center" vertical="center"/>
    </xf>
    <xf numFmtId="0" fontId="40" fillId="14" borderId="4" xfId="0" applyFont="1" applyFill="1" applyBorder="1" applyAlignment="1">
      <alignment horizontal="center" vertical="center"/>
    </xf>
    <xf numFmtId="0" fontId="40" fillId="9" borderId="4" xfId="0" applyFont="1" applyFill="1" applyBorder="1" applyAlignment="1">
      <alignment horizontal="center" vertical="center"/>
    </xf>
    <xf numFmtId="0" fontId="40" fillId="4" borderId="4" xfId="0" applyFont="1" applyFill="1" applyBorder="1" applyAlignment="1">
      <alignment horizontal="center" vertical="center"/>
    </xf>
    <xf numFmtId="0" fontId="40" fillId="13" borderId="4" xfId="0" applyFont="1" applyFill="1" applyBorder="1" applyAlignment="1">
      <alignment horizontal="center" vertical="center"/>
    </xf>
    <xf numFmtId="0" fontId="40" fillId="11" borderId="4" xfId="0" applyFont="1" applyFill="1" applyBorder="1" applyAlignment="1">
      <alignment horizontal="center" vertical="center"/>
    </xf>
    <xf numFmtId="0" fontId="55" fillId="18" borderId="13" xfId="0" applyFont="1" applyFill="1" applyBorder="1" applyAlignment="1">
      <alignment horizontal="center" vertical="center"/>
    </xf>
    <xf numFmtId="0" fontId="55" fillId="18" borderId="14" xfId="0" applyFont="1" applyFill="1" applyBorder="1" applyAlignment="1">
      <alignment horizontal="center" vertical="center"/>
    </xf>
    <xf numFmtId="0" fontId="55" fillId="18" borderId="16" xfId="0" applyFont="1" applyFill="1" applyBorder="1" applyAlignment="1">
      <alignment horizontal="center" vertical="center"/>
    </xf>
    <xf numFmtId="0" fontId="42" fillId="18" borderId="13" xfId="0" applyFont="1" applyFill="1" applyBorder="1" applyAlignment="1">
      <alignment horizontal="center" vertical="center"/>
    </xf>
    <xf numFmtId="0" fontId="42" fillId="18" borderId="14" xfId="0" applyFont="1" applyFill="1" applyBorder="1" applyAlignment="1">
      <alignment horizontal="center" vertical="center"/>
    </xf>
    <xf numFmtId="0" fontId="42" fillId="18" borderId="16" xfId="0" applyFont="1" applyFill="1" applyBorder="1" applyAlignment="1">
      <alignment horizontal="center" vertical="center"/>
    </xf>
    <xf numFmtId="0" fontId="68" fillId="14" borderId="3" xfId="0" applyFont="1" applyFill="1" applyBorder="1" applyAlignment="1">
      <alignment horizontal="center" vertical="center"/>
    </xf>
    <xf numFmtId="0" fontId="69" fillId="4" borderId="3" xfId="0" applyFont="1" applyFill="1" applyBorder="1" applyAlignment="1">
      <alignment horizontal="center" vertical="center"/>
    </xf>
    <xf numFmtId="0" fontId="69" fillId="13" borderId="3" xfId="0" applyFont="1" applyFill="1" applyBorder="1" applyAlignment="1">
      <alignment horizontal="center" vertical="center"/>
    </xf>
    <xf numFmtId="0" fontId="69" fillId="11" borderId="3" xfId="0" applyFont="1" applyFill="1" applyBorder="1" applyAlignment="1">
      <alignment horizontal="center" vertical="center"/>
    </xf>
    <xf numFmtId="0" fontId="68" fillId="14" borderId="1" xfId="0" applyFont="1" applyFill="1" applyBorder="1" applyAlignment="1">
      <alignment horizontal="center" vertical="center"/>
    </xf>
    <xf numFmtId="0" fontId="69" fillId="4" borderId="1" xfId="0" applyFont="1" applyFill="1" applyBorder="1" applyAlignment="1">
      <alignment horizontal="center" vertical="center"/>
    </xf>
    <xf numFmtId="0" fontId="69" fillId="13" borderId="1" xfId="0" applyFont="1" applyFill="1" applyBorder="1" applyAlignment="1">
      <alignment horizontal="center" vertical="center"/>
    </xf>
    <xf numFmtId="0" fontId="69" fillId="11" borderId="1" xfId="0" applyFont="1" applyFill="1" applyBorder="1" applyAlignment="1">
      <alignment horizontal="center" vertical="center"/>
    </xf>
    <xf numFmtId="0" fontId="68" fillId="14" borderId="4" xfId="0" applyFont="1" applyFill="1" applyBorder="1" applyAlignment="1">
      <alignment horizontal="center" vertical="center"/>
    </xf>
    <xf numFmtId="0" fontId="69" fillId="4" borderId="4" xfId="0" applyFont="1" applyFill="1" applyBorder="1" applyAlignment="1">
      <alignment horizontal="center" vertical="center"/>
    </xf>
    <xf numFmtId="0" fontId="69" fillId="13" borderId="4" xfId="0" applyFont="1" applyFill="1" applyBorder="1" applyAlignment="1">
      <alignment horizontal="center" vertical="center"/>
    </xf>
    <xf numFmtId="0" fontId="69" fillId="11" borderId="4" xfId="0" applyFont="1" applyFill="1" applyBorder="1" applyAlignment="1">
      <alignment horizontal="center" vertical="center"/>
    </xf>
    <xf numFmtId="0" fontId="55" fillId="26" borderId="13" xfId="0" applyFont="1" applyFill="1" applyBorder="1" applyAlignment="1">
      <alignment horizontal="center" vertical="center"/>
    </xf>
    <xf numFmtId="0" fontId="55" fillId="27" borderId="13" xfId="0" applyFont="1" applyFill="1" applyBorder="1" applyAlignment="1">
      <alignment horizontal="center" vertical="center"/>
    </xf>
    <xf numFmtId="0" fontId="35" fillId="19" borderId="0" xfId="0" applyFont="1" applyFill="1" applyAlignment="1">
      <alignment horizontal="center"/>
    </xf>
    <xf numFmtId="0" fontId="68" fillId="28" borderId="3" xfId="0" applyFont="1" applyFill="1" applyBorder="1" applyAlignment="1">
      <alignment horizontal="center" vertical="center"/>
    </xf>
    <xf numFmtId="0" fontId="68" fillId="28" borderId="1" xfId="0" applyFont="1" applyFill="1" applyBorder="1" applyAlignment="1">
      <alignment horizontal="center" vertical="center"/>
    </xf>
    <xf numFmtId="0" fontId="68" fillId="28" borderId="4" xfId="0" applyFont="1" applyFill="1" applyBorder="1" applyAlignment="1">
      <alignment horizontal="center" vertical="center"/>
    </xf>
    <xf numFmtId="0" fontId="69" fillId="6" borderId="3" xfId="0" applyFont="1" applyFill="1" applyBorder="1" applyAlignment="1">
      <alignment horizontal="center" vertical="center"/>
    </xf>
    <xf numFmtId="0" fontId="69" fillId="6" borderId="1" xfId="0" applyFont="1" applyFill="1" applyBorder="1" applyAlignment="1">
      <alignment horizontal="center" vertical="center"/>
    </xf>
    <xf numFmtId="0" fontId="69" fillId="6" borderId="4" xfId="0" applyFont="1" applyFill="1" applyBorder="1" applyAlignment="1">
      <alignment horizontal="center" vertical="center"/>
    </xf>
    <xf numFmtId="0" fontId="69" fillId="9" borderId="3" xfId="0" applyFont="1" applyFill="1" applyBorder="1" applyAlignment="1">
      <alignment horizontal="center" vertical="center"/>
    </xf>
    <xf numFmtId="0" fontId="69" fillId="9" borderId="1" xfId="0" applyFont="1" applyFill="1" applyBorder="1" applyAlignment="1">
      <alignment horizontal="center" vertical="center"/>
    </xf>
    <xf numFmtId="0" fontId="69" fillId="9" borderId="4" xfId="0" applyFont="1" applyFill="1" applyBorder="1" applyAlignment="1">
      <alignment horizontal="center" vertical="center"/>
    </xf>
    <xf numFmtId="0" fontId="69" fillId="12" borderId="3" xfId="0" applyFont="1" applyFill="1" applyBorder="1" applyAlignment="1">
      <alignment horizontal="center" vertical="center"/>
    </xf>
    <xf numFmtId="0" fontId="69" fillId="12" borderId="1" xfId="0" applyFont="1" applyFill="1" applyBorder="1" applyAlignment="1">
      <alignment horizontal="center" vertical="center"/>
    </xf>
    <xf numFmtId="0" fontId="69" fillId="12" borderId="4" xfId="0" applyFont="1" applyFill="1" applyBorder="1" applyAlignment="1">
      <alignment horizontal="center" vertical="center"/>
    </xf>
    <xf numFmtId="0" fontId="37" fillId="8" borderId="11" xfId="0" applyFont="1" applyFill="1" applyBorder="1" applyAlignment="1">
      <alignment horizontal="center" vertical="center" wrapText="1"/>
    </xf>
    <xf numFmtId="0" fontId="70" fillId="29" borderId="4" xfId="0" applyFont="1" applyFill="1" applyBorder="1" applyAlignment="1">
      <alignment horizontal="center" vertical="center"/>
    </xf>
    <xf numFmtId="0" fontId="38" fillId="8" borderId="11" xfId="0" applyFont="1" applyFill="1" applyBorder="1" applyAlignment="1">
      <alignment horizontal="center" vertical="center" wrapText="1"/>
    </xf>
    <xf numFmtId="0" fontId="53" fillId="29" borderId="17" xfId="0" applyFont="1" applyFill="1" applyBorder="1" applyAlignment="1">
      <alignment horizontal="center" vertical="center"/>
    </xf>
    <xf numFmtId="0" fontId="53" fillId="29" borderId="4" xfId="0" applyFont="1" applyFill="1" applyBorder="1" applyAlignment="1">
      <alignment horizontal="center" vertical="center"/>
    </xf>
    <xf numFmtId="0" fontId="41" fillId="29" borderId="17" xfId="0" applyFont="1" applyFill="1" applyBorder="1" applyAlignment="1">
      <alignment horizontal="center" vertical="center"/>
    </xf>
    <xf numFmtId="9" fontId="31" fillId="0" borderId="1" xfId="0" applyNumberFormat="1" applyFont="1" applyFill="1" applyBorder="1" applyAlignment="1">
      <alignment horizontal="justify" vertical="center" wrapText="1"/>
    </xf>
    <xf numFmtId="0" fontId="76" fillId="0" borderId="0" xfId="0" applyFont="1"/>
    <xf numFmtId="0" fontId="72" fillId="0" borderId="0" xfId="0" applyFont="1"/>
    <xf numFmtId="0" fontId="77" fillId="0" borderId="0" xfId="0" applyFont="1"/>
    <xf numFmtId="0" fontId="31" fillId="0" borderId="1" xfId="0" applyFont="1" applyFill="1" applyBorder="1" applyAlignment="1">
      <alignment horizontal="justify" vertical="center" wrapText="1"/>
    </xf>
    <xf numFmtId="0" fontId="31" fillId="0" borderId="3" xfId="0" applyFont="1" applyFill="1" applyBorder="1" applyAlignment="1">
      <alignment horizontal="justify" vertical="top"/>
    </xf>
    <xf numFmtId="0" fontId="31" fillId="0" borderId="1" xfId="0" applyFont="1" applyFill="1" applyBorder="1" applyAlignment="1">
      <alignment horizontal="justify" vertical="top" wrapText="1"/>
    </xf>
    <xf numFmtId="0" fontId="31" fillId="0" borderId="1"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31" fillId="0" borderId="1" xfId="0" applyFont="1" applyFill="1" applyBorder="1" applyAlignment="1">
      <alignment horizontal="justify" vertical="top" wrapText="1"/>
    </xf>
    <xf numFmtId="0" fontId="27" fillId="0" borderId="0" xfId="0" applyFont="1" applyAlignment="1">
      <alignment horizontal="center" vertical="top"/>
    </xf>
    <xf numFmtId="0" fontId="29" fillId="3" borderId="30" xfId="0" applyFont="1" applyFill="1" applyBorder="1" applyAlignment="1">
      <alignment horizontal="center" vertical="top"/>
    </xf>
    <xf numFmtId="0" fontId="57" fillId="3" borderId="6" xfId="0" applyFont="1" applyFill="1" applyBorder="1" applyAlignment="1">
      <alignment vertical="top" wrapText="1"/>
    </xf>
    <xf numFmtId="0" fontId="57" fillId="3" borderId="7" xfId="0" applyFont="1" applyFill="1" applyBorder="1" applyAlignment="1">
      <alignment vertical="top" wrapText="1"/>
    </xf>
    <xf numFmtId="0" fontId="29" fillId="0" borderId="0" xfId="0" applyFont="1" applyAlignment="1">
      <alignment horizontal="center" vertical="top"/>
    </xf>
    <xf numFmtId="0" fontId="57" fillId="3" borderId="10" xfId="0" applyFont="1" applyFill="1" applyBorder="1" applyAlignment="1">
      <alignment vertical="top" wrapText="1"/>
    </xf>
    <xf numFmtId="0" fontId="57" fillId="3" borderId="9" xfId="0" applyFont="1" applyFill="1" applyBorder="1" applyAlignment="1">
      <alignment vertical="top" wrapText="1"/>
    </xf>
    <xf numFmtId="0" fontId="34" fillId="2" borderId="1" xfId="0" applyFont="1" applyFill="1" applyBorder="1" applyAlignment="1">
      <alignment horizontal="center" vertical="top" wrapText="1"/>
    </xf>
    <xf numFmtId="0" fontId="33" fillId="23" borderId="1" xfId="0" applyNumberFormat="1" applyFont="1" applyFill="1" applyBorder="1" applyAlignment="1">
      <alignment horizontal="center" vertical="top" wrapText="1"/>
    </xf>
    <xf numFmtId="0" fontId="33" fillId="23" borderId="1" xfId="0" applyFont="1" applyFill="1" applyBorder="1" applyAlignment="1">
      <alignment horizontal="center" vertical="top" wrapText="1"/>
    </xf>
    <xf numFmtId="0" fontId="34" fillId="23" borderId="1" xfId="0" applyFont="1" applyFill="1" applyBorder="1" applyAlignment="1">
      <alignment horizontal="center" vertical="top" wrapText="1"/>
    </xf>
    <xf numFmtId="2" fontId="34" fillId="23" borderId="1" xfId="0" applyNumberFormat="1" applyFont="1" applyFill="1" applyBorder="1" applyAlignment="1">
      <alignment horizontal="center" vertical="top" wrapText="1"/>
    </xf>
    <xf numFmtId="0" fontId="57" fillId="23" borderId="1" xfId="0" applyFont="1" applyFill="1" applyBorder="1" applyAlignment="1">
      <alignment horizontal="center" vertical="top" wrapText="1"/>
    </xf>
    <xf numFmtId="0" fontId="57" fillId="23" borderId="1" xfId="0" applyNumberFormat="1" applyFont="1" applyFill="1" applyBorder="1" applyAlignment="1">
      <alignment horizontal="center" vertical="top" wrapText="1"/>
    </xf>
    <xf numFmtId="0" fontId="73" fillId="0" borderId="1" xfId="0" applyFont="1" applyFill="1" applyBorder="1" applyAlignment="1">
      <alignment horizontal="justify" vertical="top" wrapText="1"/>
    </xf>
    <xf numFmtId="0" fontId="73" fillId="31" borderId="1" xfId="0" applyFont="1" applyFill="1" applyBorder="1" applyAlignment="1">
      <alignment horizontal="center" vertical="top" wrapText="1"/>
    </xf>
    <xf numFmtId="0" fontId="57" fillId="31" borderId="32" xfId="0" applyNumberFormat="1" applyFont="1" applyFill="1" applyBorder="1" applyAlignment="1">
      <alignment vertical="top" wrapText="1"/>
    </xf>
    <xf numFmtId="0" fontId="33" fillId="0" borderId="0" xfId="0" applyFont="1" applyAlignment="1">
      <alignment horizontal="center" vertical="top"/>
    </xf>
    <xf numFmtId="0" fontId="3" fillId="3" borderId="1" xfId="0" applyFont="1" applyFill="1" applyBorder="1" applyAlignment="1">
      <alignment horizontal="center" vertical="top" wrapText="1"/>
    </xf>
    <xf numFmtId="0" fontId="44" fillId="3" borderId="1" xfId="0" applyFont="1" applyFill="1" applyBorder="1" applyAlignment="1">
      <alignment horizontal="justify" vertical="top" wrapText="1"/>
    </xf>
    <xf numFmtId="0" fontId="44" fillId="19" borderId="1" xfId="0" applyFont="1" applyFill="1" applyBorder="1" applyAlignment="1">
      <alignment horizontal="justify" vertical="top" wrapText="1"/>
    </xf>
    <xf numFmtId="0" fontId="21" fillId="0" borderId="1" xfId="0" applyFont="1" applyBorder="1" applyAlignment="1">
      <alignment horizontal="center" vertical="top" wrapText="1"/>
    </xf>
    <xf numFmtId="0" fontId="13" fillId="0" borderId="1" xfId="0" applyFont="1" applyBorder="1" applyAlignment="1">
      <alignment horizontal="center" vertical="top"/>
    </xf>
    <xf numFmtId="0" fontId="20" fillId="0" borderId="1" xfId="0" applyFont="1" applyBorder="1" applyAlignment="1">
      <alignment horizontal="center" vertical="top" wrapText="1"/>
    </xf>
    <xf numFmtId="0" fontId="19" fillId="0" borderId="1" xfId="0" applyFont="1" applyBorder="1" applyAlignment="1">
      <alignment horizontal="left" vertical="top" wrapText="1"/>
    </xf>
    <xf numFmtId="0" fontId="27" fillId="3" borderId="0" xfId="0" applyFont="1" applyFill="1" applyAlignment="1">
      <alignment horizontal="center" vertical="top"/>
    </xf>
    <xf numFmtId="0" fontId="3" fillId="0" borderId="1" xfId="0" applyFont="1" applyBorder="1" applyAlignment="1">
      <alignment horizontal="left" vertical="top" wrapText="1"/>
    </xf>
    <xf numFmtId="0" fontId="44" fillId="3" borderId="1" xfId="0" applyFont="1" applyFill="1" applyBorder="1" applyAlignment="1">
      <alignment horizontal="center" vertical="top" wrapText="1"/>
    </xf>
    <xf numFmtId="0" fontId="27" fillId="3" borderId="1" xfId="0"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9" fontId="35" fillId="0" borderId="1" xfId="5" applyFont="1" applyFill="1" applyBorder="1" applyAlignment="1">
      <alignment horizontal="center" vertical="top"/>
    </xf>
    <xf numFmtId="0" fontId="0" fillId="11" borderId="1" xfId="5" applyNumberFormat="1" applyFont="1" applyFill="1" applyBorder="1" applyAlignment="1">
      <alignment horizontal="center" vertical="top"/>
    </xf>
    <xf numFmtId="0" fontId="35" fillId="0" borderId="1" xfId="0" applyFont="1" applyFill="1" applyBorder="1" applyAlignment="1">
      <alignment horizontal="justify" vertical="top" wrapText="1"/>
    </xf>
    <xf numFmtId="9" fontId="27" fillId="3" borderId="1" xfId="0" applyNumberFormat="1" applyFont="1" applyFill="1" applyBorder="1" applyAlignment="1">
      <alignment horizontal="center" vertical="top" wrapText="1"/>
    </xf>
    <xf numFmtId="9" fontId="31" fillId="3" borderId="1" xfId="5" applyFont="1" applyFill="1" applyBorder="1" applyAlignment="1">
      <alignment horizontal="center" vertical="top" wrapText="1"/>
    </xf>
    <xf numFmtId="2" fontId="27" fillId="15" borderId="1" xfId="0" applyNumberFormat="1" applyFont="1" applyFill="1" applyBorder="1" applyAlignment="1">
      <alignment horizontal="center" vertical="top"/>
    </xf>
    <xf numFmtId="9" fontId="43" fillId="19" borderId="1" xfId="0" applyNumberFormat="1" applyFont="1" applyFill="1" applyBorder="1" applyAlignment="1">
      <alignment horizontal="center" vertical="top" wrapText="1"/>
    </xf>
    <xf numFmtId="0" fontId="24" fillId="3" borderId="1" xfId="0" applyFont="1" applyFill="1" applyBorder="1" applyAlignment="1">
      <alignment horizontal="center" vertical="top" wrapText="1"/>
    </xf>
    <xf numFmtId="0" fontId="23" fillId="19" borderId="1" xfId="0" applyFont="1" applyFill="1" applyBorder="1" applyAlignment="1">
      <alignment horizontal="center" vertical="top" wrapText="1"/>
    </xf>
    <xf numFmtId="1" fontId="22" fillId="3" borderId="1" xfId="0" applyNumberFormat="1" applyFont="1" applyFill="1" applyBorder="1" applyAlignment="1">
      <alignment horizontal="center" vertical="top" wrapText="1"/>
    </xf>
    <xf numFmtId="0" fontId="22" fillId="0" borderId="1" xfId="0" applyFont="1" applyBorder="1" applyAlignment="1">
      <alignment horizontal="center" vertical="top" wrapText="1"/>
    </xf>
    <xf numFmtId="0" fontId="61" fillId="0" borderId="1" xfId="0" applyFont="1" applyBorder="1" applyAlignment="1">
      <alignment horizontal="justify" vertical="top" wrapText="1"/>
    </xf>
    <xf numFmtId="0" fontId="62" fillId="0" borderId="1" xfId="0" applyFont="1" applyBorder="1" applyAlignment="1">
      <alignment horizontal="center" vertical="top" wrapText="1"/>
    </xf>
    <xf numFmtId="0" fontId="62" fillId="0" borderId="1" xfId="0" applyFont="1" applyBorder="1" applyAlignment="1">
      <alignment horizontal="justify" vertical="top" wrapText="1"/>
    </xf>
    <xf numFmtId="0" fontId="44" fillId="19"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10" fontId="19" fillId="3" borderId="1" xfId="0" applyNumberFormat="1" applyFont="1" applyFill="1" applyBorder="1" applyAlignment="1">
      <alignment horizontal="center" vertical="top" wrapText="1"/>
    </xf>
    <xf numFmtId="1" fontId="19" fillId="3" borderId="1" xfId="0" applyNumberFormat="1" applyFont="1" applyFill="1" applyBorder="1" applyAlignment="1">
      <alignment horizontal="center" vertical="top" wrapText="1"/>
    </xf>
    <xf numFmtId="1" fontId="44" fillId="3" borderId="1" xfId="0" applyNumberFormat="1" applyFont="1" applyFill="1" applyBorder="1" applyAlignment="1">
      <alignment horizontal="center" vertical="top" wrapText="1"/>
    </xf>
    <xf numFmtId="0" fontId="12" fillId="3" borderId="1" xfId="0" applyNumberFormat="1"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0" fontId="27" fillId="3" borderId="1" xfId="0" applyFont="1" applyFill="1" applyBorder="1" applyAlignment="1">
      <alignment horizontal="center" vertical="top"/>
    </xf>
    <xf numFmtId="0" fontId="31" fillId="0" borderId="1" xfId="0" applyFont="1" applyFill="1" applyBorder="1" applyAlignment="1">
      <alignment horizontal="center" vertical="top" wrapText="1"/>
    </xf>
    <xf numFmtId="0" fontId="3" fillId="3" borderId="21" xfId="0" applyNumberFormat="1" applyFont="1" applyFill="1" applyBorder="1" applyAlignment="1">
      <alignment horizontal="center" vertical="top"/>
    </xf>
    <xf numFmtId="0" fontId="35" fillId="0" borderId="1" xfId="0" applyFont="1" applyFill="1" applyBorder="1" applyAlignment="1">
      <alignment horizontal="center" vertical="top"/>
    </xf>
    <xf numFmtId="0" fontId="0" fillId="14" borderId="1" xfId="5" applyNumberFormat="1" applyFont="1" applyFill="1" applyBorder="1" applyAlignment="1">
      <alignment horizontal="center" vertical="top"/>
    </xf>
    <xf numFmtId="0" fontId="35" fillId="0" borderId="1" xfId="0" applyNumberFormat="1" applyFont="1" applyFill="1" applyBorder="1" applyAlignment="1">
      <alignment horizontal="justify" vertical="top" wrapText="1"/>
    </xf>
    <xf numFmtId="0" fontId="28" fillId="3"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61" fillId="0" borderId="1" xfId="9" applyFont="1" applyFill="1" applyBorder="1" applyAlignment="1">
      <alignment horizontal="center" vertical="top" wrapText="1"/>
    </xf>
    <xf numFmtId="0" fontId="61" fillId="0" borderId="1" xfId="0" applyFont="1" applyBorder="1" applyAlignment="1">
      <alignment horizontal="center" vertical="top" wrapText="1"/>
    </xf>
    <xf numFmtId="0" fontId="21" fillId="3" borderId="1" xfId="0" applyFont="1" applyFill="1" applyBorder="1" applyAlignment="1">
      <alignment horizontal="center" vertical="top" wrapText="1"/>
    </xf>
    <xf numFmtId="9" fontId="19" fillId="3" borderId="1" xfId="0" applyNumberFormat="1" applyFont="1" applyFill="1" applyBorder="1" applyAlignment="1">
      <alignment horizontal="center" vertical="top" wrapText="1"/>
    </xf>
    <xf numFmtId="0" fontId="19" fillId="3" borderId="1" xfId="0" applyFont="1" applyFill="1" applyBorder="1" applyAlignment="1">
      <alignment horizontal="left" vertical="top" wrapText="1"/>
    </xf>
    <xf numFmtId="0" fontId="18" fillId="3" borderId="1" xfId="0" applyNumberFormat="1" applyFont="1" applyFill="1" applyBorder="1" applyAlignment="1">
      <alignment horizontal="center" vertical="top" wrapText="1"/>
    </xf>
    <xf numFmtId="0" fontId="18" fillId="0" borderId="1" xfId="0" applyFont="1" applyBorder="1" applyAlignment="1">
      <alignment horizontal="left" vertical="top" wrapText="1"/>
    </xf>
    <xf numFmtId="0" fontId="27" fillId="19" borderId="1" xfId="0" applyFont="1" applyFill="1" applyBorder="1" applyAlignment="1">
      <alignment horizontal="center" vertical="top" wrapText="1"/>
    </xf>
    <xf numFmtId="9" fontId="44" fillId="3" borderId="1" xfId="0" applyNumberFormat="1" applyFont="1" applyFill="1" applyBorder="1" applyAlignment="1">
      <alignment horizontal="center" vertical="top" wrapText="1"/>
    </xf>
    <xf numFmtId="9" fontId="35" fillId="0" borderId="1" xfId="0" applyNumberFormat="1" applyFont="1" applyFill="1" applyBorder="1" applyAlignment="1">
      <alignment horizontal="center" vertical="top"/>
    </xf>
    <xf numFmtId="9" fontId="27" fillId="3" borderId="1" xfId="0" applyNumberFormat="1" applyFont="1" applyFill="1" applyBorder="1" applyAlignment="1">
      <alignment horizontal="center" vertical="top"/>
    </xf>
    <xf numFmtId="9" fontId="31" fillId="3" borderId="1" xfId="0" applyNumberFormat="1" applyFont="1" applyFill="1" applyBorder="1" applyAlignment="1">
      <alignment horizontal="center" vertical="top"/>
    </xf>
    <xf numFmtId="2" fontId="28" fillId="11" borderId="1" xfId="5" applyNumberFormat="1" applyFont="1" applyFill="1" applyBorder="1" applyAlignment="1">
      <alignment horizontal="center" vertical="top"/>
    </xf>
    <xf numFmtId="0" fontId="45" fillId="3" borderId="1" xfId="0" applyFont="1" applyFill="1" applyBorder="1" applyAlignment="1">
      <alignment horizontal="justify" vertical="top" wrapText="1"/>
    </xf>
    <xf numFmtId="9" fontId="24" fillId="3" borderId="1" xfId="0" applyNumberFormat="1" applyFont="1" applyFill="1" applyBorder="1" applyAlignment="1">
      <alignment horizontal="center" vertical="top" wrapText="1"/>
    </xf>
    <xf numFmtId="9" fontId="23" fillId="19" borderId="1" xfId="0" applyNumberFormat="1" applyFont="1" applyFill="1" applyBorder="1" applyAlignment="1">
      <alignment horizontal="center" vertical="top" wrapText="1"/>
    </xf>
    <xf numFmtId="9" fontId="44" fillId="19"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9" fontId="18" fillId="3" borderId="1" xfId="0" applyNumberFormat="1" applyFont="1" applyFill="1" applyBorder="1" applyAlignment="1">
      <alignment horizontal="center" vertical="top" wrapText="1"/>
    </xf>
    <xf numFmtId="0" fontId="12" fillId="0" borderId="1" xfId="0" applyFont="1" applyBorder="1" applyAlignment="1">
      <alignment horizontal="left" vertical="top" wrapText="1"/>
    </xf>
    <xf numFmtId="9" fontId="31" fillId="0" borderId="1" xfId="0"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9" fontId="28" fillId="11" borderId="1" xfId="5" applyNumberFormat="1" applyFont="1" applyFill="1" applyBorder="1" applyAlignment="1">
      <alignment horizontal="center" vertical="top"/>
    </xf>
    <xf numFmtId="0" fontId="24" fillId="19" borderId="1" xfId="0" applyFont="1" applyFill="1" applyBorder="1" applyAlignment="1">
      <alignment horizontal="center" vertical="top" wrapText="1"/>
    </xf>
    <xf numFmtId="1" fontId="22" fillId="19" borderId="1" xfId="0" applyNumberFormat="1" applyFont="1" applyFill="1" applyBorder="1" applyAlignment="1">
      <alignment horizontal="center" vertical="top" wrapText="1"/>
    </xf>
    <xf numFmtId="1" fontId="21" fillId="19" borderId="1" xfId="0" applyNumberFormat="1" applyFont="1" applyFill="1" applyBorder="1" applyAlignment="1">
      <alignment horizontal="center" vertical="top" wrapText="1"/>
    </xf>
    <xf numFmtId="1" fontId="19" fillId="19" borderId="1" xfId="0" applyNumberFormat="1" applyFont="1" applyFill="1" applyBorder="1" applyAlignment="1">
      <alignment horizontal="center" vertical="top" wrapText="1"/>
    </xf>
    <xf numFmtId="1" fontId="18" fillId="19" borderId="1" xfId="0" applyNumberFormat="1" applyFont="1" applyFill="1" applyBorder="1" applyAlignment="1">
      <alignment horizontal="center" vertical="top" wrapText="1"/>
    </xf>
    <xf numFmtId="0" fontId="44" fillId="3" borderId="1" xfId="0" applyNumberFormat="1" applyFont="1" applyFill="1" applyBorder="1" applyAlignment="1">
      <alignment horizontal="center" vertical="top" wrapText="1"/>
    </xf>
    <xf numFmtId="0" fontId="61" fillId="0" borderId="1" xfId="9" applyFont="1" applyFill="1" applyBorder="1" applyAlignment="1">
      <alignment horizontal="justify" vertical="top" wrapText="1"/>
    </xf>
    <xf numFmtId="0" fontId="61" fillId="0" borderId="1" xfId="7" applyNumberFormat="1" applyFont="1" applyFill="1" applyBorder="1" applyAlignment="1">
      <alignment horizontal="center" vertical="top" wrapText="1"/>
    </xf>
    <xf numFmtId="3" fontId="62" fillId="0" borderId="1" xfId="7" applyNumberFormat="1" applyFont="1" applyFill="1" applyBorder="1" applyAlignment="1">
      <alignment horizontal="center" vertical="top"/>
    </xf>
    <xf numFmtId="0" fontId="0" fillId="13" borderId="1" xfId="5" applyNumberFormat="1" applyFont="1" applyFill="1" applyBorder="1" applyAlignment="1">
      <alignment horizontal="center" vertical="top"/>
    </xf>
    <xf numFmtId="0" fontId="28" fillId="3" borderId="1" xfId="0" applyFont="1" applyFill="1" applyBorder="1" applyAlignment="1">
      <alignment horizontal="center" vertical="top"/>
    </xf>
    <xf numFmtId="2" fontId="28" fillId="4" borderId="1" xfId="5" applyNumberFormat="1" applyFont="1" applyFill="1" applyBorder="1" applyAlignment="1">
      <alignment horizontal="center" vertical="top"/>
    </xf>
    <xf numFmtId="9" fontId="27" fillId="19"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31" fillId="0" borderId="1" xfId="0" applyFont="1" applyFill="1" applyBorder="1" applyAlignment="1">
      <alignment vertical="top" wrapText="1"/>
    </xf>
    <xf numFmtId="0" fontId="3" fillId="0" borderId="1" xfId="0" applyFont="1" applyBorder="1" applyAlignment="1">
      <alignment horizontal="center" vertical="top" wrapText="1"/>
    </xf>
    <xf numFmtId="9" fontId="3" fillId="3" borderId="1" xfId="0" applyNumberFormat="1" applyFont="1" applyFill="1" applyBorder="1" applyAlignment="1">
      <alignment horizontal="center" vertical="top" wrapText="1"/>
    </xf>
    <xf numFmtId="10" fontId="31" fillId="3" borderId="1" xfId="5" applyNumberFormat="1" applyFont="1" applyFill="1" applyBorder="1" applyAlignment="1">
      <alignment horizontal="center" vertical="top" wrapText="1"/>
    </xf>
    <xf numFmtId="2" fontId="27" fillId="12" borderId="1" xfId="0" applyNumberFormat="1" applyFont="1" applyFill="1" applyBorder="1" applyAlignment="1">
      <alignment horizontal="center" vertical="top"/>
    </xf>
    <xf numFmtId="9" fontId="21" fillId="3" borderId="1" xfId="0" applyNumberFormat="1" applyFont="1" applyFill="1" applyBorder="1" applyAlignment="1">
      <alignment horizontal="center" vertical="top" wrapText="1"/>
    </xf>
    <xf numFmtId="0" fontId="3" fillId="3" borderId="0" xfId="0" applyFont="1" applyFill="1" applyAlignment="1">
      <alignment horizontal="center" vertical="top" wrapText="1"/>
    </xf>
    <xf numFmtId="9" fontId="27" fillId="12" borderId="1" xfId="0" applyNumberFormat="1" applyFont="1" applyFill="1" applyBorder="1" applyAlignment="1">
      <alignment horizontal="center" vertical="top"/>
    </xf>
    <xf numFmtId="10" fontId="22" fillId="3" borderId="1" xfId="0" applyNumberFormat="1" applyFont="1" applyFill="1" applyBorder="1" applyAlignment="1">
      <alignment horizontal="center" vertical="top" wrapText="1"/>
    </xf>
    <xf numFmtId="0" fontId="31" fillId="0" borderId="1"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1" fontId="27" fillId="3" borderId="1" xfId="0" applyNumberFormat="1" applyFont="1" applyFill="1" applyBorder="1" applyAlignment="1">
      <alignment horizontal="center" vertical="top" wrapText="1"/>
    </xf>
    <xf numFmtId="1" fontId="44" fillId="0" borderId="1" xfId="0" applyNumberFormat="1" applyFont="1" applyFill="1" applyBorder="1" applyAlignment="1">
      <alignment horizontal="center" vertical="top" wrapText="1"/>
    </xf>
    <xf numFmtId="1" fontId="35" fillId="0" borderId="1" xfId="0" applyNumberFormat="1" applyFont="1" applyFill="1" applyBorder="1" applyAlignment="1">
      <alignment horizontal="center" vertical="top"/>
    </xf>
    <xf numFmtId="1" fontId="0" fillId="14" borderId="1" xfId="5" applyNumberFormat="1" applyFont="1" applyFill="1" applyBorder="1" applyAlignment="1">
      <alignment horizontal="center" vertical="top"/>
    </xf>
    <xf numFmtId="1" fontId="35" fillId="0" borderId="1" xfId="0" applyNumberFormat="1" applyFont="1" applyFill="1" applyBorder="1" applyAlignment="1">
      <alignment horizontal="justify" vertical="top" wrapText="1"/>
    </xf>
    <xf numFmtId="1" fontId="27" fillId="3" borderId="1" xfId="0" applyNumberFormat="1" applyFont="1" applyFill="1" applyBorder="1" applyAlignment="1">
      <alignment horizontal="center" vertical="top"/>
    </xf>
    <xf numFmtId="1" fontId="31" fillId="3" borderId="1" xfId="0" applyNumberFormat="1" applyFont="1" applyFill="1" applyBorder="1" applyAlignment="1">
      <alignment horizontal="center" vertical="top"/>
    </xf>
    <xf numFmtId="1" fontId="44" fillId="3" borderId="1" xfId="0" applyNumberFormat="1" applyFont="1" applyFill="1" applyBorder="1" applyAlignment="1">
      <alignment horizontal="justify" vertical="top" wrapText="1"/>
    </xf>
    <xf numFmtId="1" fontId="44" fillId="19" borderId="1" xfId="0" applyNumberFormat="1" applyFont="1" applyFill="1" applyBorder="1" applyAlignment="1">
      <alignment horizontal="justify" vertical="top" wrapText="1"/>
    </xf>
    <xf numFmtId="1" fontId="24" fillId="3" borderId="1" xfId="0" applyNumberFormat="1" applyFont="1" applyFill="1" applyBorder="1" applyAlignment="1">
      <alignment horizontal="center" vertical="top" wrapText="1"/>
    </xf>
    <xf numFmtId="1" fontId="23" fillId="19" borderId="1" xfId="0" applyNumberFormat="1" applyFont="1" applyFill="1" applyBorder="1" applyAlignment="1">
      <alignment horizontal="center" vertical="top" wrapText="1"/>
    </xf>
    <xf numFmtId="1" fontId="3" fillId="0" borderId="1" xfId="0" applyNumberFormat="1" applyFont="1" applyBorder="1" applyAlignment="1">
      <alignment horizontal="center" vertical="top" wrapText="1"/>
    </xf>
    <xf numFmtId="1" fontId="13" fillId="0" borderId="1" xfId="0" applyNumberFormat="1" applyFont="1" applyBorder="1" applyAlignment="1">
      <alignment horizontal="center" vertical="top"/>
    </xf>
    <xf numFmtId="1" fontId="44" fillId="19" borderId="1" xfId="0" applyNumberFormat="1" applyFont="1" applyFill="1" applyBorder="1" applyAlignment="1">
      <alignment horizontal="center" vertical="top" wrapText="1"/>
    </xf>
    <xf numFmtId="10" fontId="21" fillId="3" borderId="1" xfId="0" applyNumberFormat="1" applyFont="1" applyFill="1" applyBorder="1" applyAlignment="1">
      <alignment horizontal="center" vertical="top" wrapText="1"/>
    </xf>
    <xf numFmtId="1" fontId="20" fillId="0" borderId="1" xfId="0" applyNumberFormat="1" applyFont="1" applyBorder="1" applyAlignment="1">
      <alignment horizontal="center" vertical="top" wrapText="1"/>
    </xf>
    <xf numFmtId="1" fontId="19" fillId="0" borderId="1" xfId="0" applyNumberFormat="1" applyFont="1" applyBorder="1" applyAlignment="1">
      <alignment horizontal="left" vertical="top" wrapText="1"/>
    </xf>
    <xf numFmtId="1" fontId="3" fillId="0" borderId="1" xfId="0" applyNumberFormat="1" applyFont="1" applyBorder="1" applyAlignment="1">
      <alignment horizontal="left" vertical="top" wrapText="1"/>
    </xf>
    <xf numFmtId="9" fontId="5" fillId="3" borderId="1" xfId="5" applyFont="1" applyFill="1" applyBorder="1" applyAlignment="1">
      <alignment horizontal="center" vertical="top" wrapText="1"/>
    </xf>
    <xf numFmtId="10" fontId="31" fillId="0" borderId="1" xfId="0" applyNumberFormat="1" applyFont="1" applyFill="1" applyBorder="1" applyAlignment="1">
      <alignment horizontal="justify" vertical="top" wrapText="1"/>
    </xf>
    <xf numFmtId="0" fontId="31" fillId="0" borderId="1" xfId="0" applyNumberFormat="1" applyFont="1" applyFill="1" applyBorder="1" applyAlignment="1">
      <alignment horizontal="center" vertical="top" wrapText="1"/>
    </xf>
    <xf numFmtId="2" fontId="5" fillId="3" borderId="1" xfId="5" applyNumberFormat="1" applyFont="1" applyFill="1" applyBorder="1" applyAlignment="1">
      <alignment horizontal="center" vertical="top" wrapText="1"/>
    </xf>
    <xf numFmtId="0" fontId="31" fillId="0" borderId="1" xfId="0" applyNumberFormat="1" applyFont="1" applyFill="1" applyBorder="1" applyAlignment="1">
      <alignment horizontal="justify" vertical="top" wrapText="1"/>
    </xf>
    <xf numFmtId="1" fontId="31" fillId="0" borderId="1" xfId="0" applyNumberFormat="1" applyFont="1" applyFill="1" applyBorder="1" applyAlignment="1">
      <alignment horizontal="center" vertical="top" wrapText="1"/>
    </xf>
    <xf numFmtId="1" fontId="27" fillId="3" borderId="0" xfId="0" applyNumberFormat="1" applyFont="1" applyFill="1" applyAlignment="1">
      <alignment horizontal="center" vertical="top"/>
    </xf>
    <xf numFmtId="1" fontId="3" fillId="3" borderId="0" xfId="0" applyNumberFormat="1" applyFont="1" applyFill="1" applyAlignment="1">
      <alignment horizontal="center" vertical="top" wrapText="1"/>
    </xf>
    <xf numFmtId="9" fontId="4" fillId="3" borderId="1" xfId="0" applyNumberFormat="1" applyFont="1" applyFill="1" applyBorder="1" applyAlignment="1">
      <alignment horizontal="center" vertical="top" wrapText="1"/>
    </xf>
    <xf numFmtId="9" fontId="44" fillId="0" borderId="1" xfId="0" applyNumberFormat="1" applyFont="1" applyFill="1" applyBorder="1" applyAlignment="1">
      <alignment horizontal="center" vertical="top" wrapText="1"/>
    </xf>
    <xf numFmtId="9" fontId="35" fillId="0" borderId="1" xfId="0" applyNumberFormat="1" applyFont="1" applyFill="1" applyBorder="1" applyAlignment="1">
      <alignment vertical="top" wrapText="1"/>
    </xf>
    <xf numFmtId="9" fontId="31" fillId="3" borderId="1" xfId="5" applyNumberFormat="1" applyFont="1" applyFill="1" applyBorder="1" applyAlignment="1">
      <alignment horizontal="center" vertical="top" wrapText="1"/>
    </xf>
    <xf numFmtId="9" fontId="44" fillId="3" borderId="1" xfId="0" applyNumberFormat="1" applyFont="1" applyFill="1" applyBorder="1" applyAlignment="1">
      <alignment horizontal="justify" vertical="top" wrapText="1"/>
    </xf>
    <xf numFmtId="9" fontId="44" fillId="19" borderId="1" xfId="0" applyNumberFormat="1" applyFont="1" applyFill="1" applyBorder="1" applyAlignment="1">
      <alignment horizontal="justify" vertical="top" wrapText="1"/>
    </xf>
    <xf numFmtId="9" fontId="22" fillId="3" borderId="1" xfId="0" applyNumberFormat="1" applyFont="1" applyFill="1" applyBorder="1" applyAlignment="1">
      <alignment horizontal="center" vertical="top" wrapText="1"/>
    </xf>
    <xf numFmtId="9" fontId="22" fillId="0" borderId="1" xfId="0" applyNumberFormat="1" applyFont="1" applyBorder="1" applyAlignment="1">
      <alignment horizontal="center" vertical="top" wrapText="1"/>
    </xf>
    <xf numFmtId="9" fontId="13" fillId="0" borderId="1" xfId="0" applyNumberFormat="1" applyFont="1" applyBorder="1" applyAlignment="1">
      <alignment horizontal="center" vertical="top"/>
    </xf>
    <xf numFmtId="9" fontId="20" fillId="0" borderId="1" xfId="0" applyNumberFormat="1" applyFont="1" applyBorder="1" applyAlignment="1">
      <alignment horizontal="center" vertical="top" wrapText="1"/>
    </xf>
    <xf numFmtId="9" fontId="21" fillId="0" borderId="1" xfId="0" applyNumberFormat="1" applyFont="1" applyBorder="1" applyAlignment="1">
      <alignment horizontal="center" vertical="top" wrapText="1"/>
    </xf>
    <xf numFmtId="9" fontId="19" fillId="0" borderId="1" xfId="0" applyNumberFormat="1" applyFont="1" applyBorder="1" applyAlignment="1">
      <alignment horizontal="left" vertical="top" wrapText="1"/>
    </xf>
    <xf numFmtId="9" fontId="3" fillId="0" borderId="1" xfId="0" applyNumberFormat="1" applyFont="1" applyBorder="1" applyAlignment="1">
      <alignment horizontal="left" vertical="top" wrapText="1"/>
    </xf>
    <xf numFmtId="9" fontId="31" fillId="0" borderId="1" xfId="0" applyNumberFormat="1" applyFont="1" applyFill="1" applyBorder="1" applyAlignment="1">
      <alignment horizontal="justify" vertical="top" wrapText="1"/>
    </xf>
    <xf numFmtId="9" fontId="27" fillId="3" borderId="0" xfId="0" applyNumberFormat="1" applyFont="1" applyFill="1" applyAlignment="1">
      <alignment horizontal="center" vertical="top"/>
    </xf>
    <xf numFmtId="0" fontId="35" fillId="0" borderId="1" xfId="0" applyFont="1" applyFill="1" applyBorder="1" applyAlignment="1">
      <alignment vertical="top" wrapText="1"/>
    </xf>
    <xf numFmtId="9" fontId="31" fillId="3" borderId="1" xfId="0" applyNumberFormat="1" applyFont="1" applyFill="1" applyBorder="1" applyAlignment="1">
      <alignment horizontal="center" vertical="top" wrapText="1"/>
    </xf>
    <xf numFmtId="0" fontId="28" fillId="11" borderId="1" xfId="5" applyNumberFormat="1" applyFont="1" applyFill="1" applyBorder="1" applyAlignment="1">
      <alignment horizontal="center" vertical="top"/>
    </xf>
    <xf numFmtId="0" fontId="30" fillId="3" borderId="1" xfId="0" applyFont="1" applyFill="1" applyBorder="1" applyAlignment="1">
      <alignment horizontal="center" vertical="top" wrapText="1"/>
    </xf>
    <xf numFmtId="169" fontId="48" fillId="0" borderId="2" xfId="0" applyNumberFormat="1" applyFont="1" applyFill="1" applyBorder="1" applyAlignment="1">
      <alignment vertical="top" wrapText="1"/>
    </xf>
    <xf numFmtId="0" fontId="20" fillId="0" borderId="1" xfId="0" applyFont="1" applyBorder="1" applyAlignment="1">
      <alignment horizontal="center" vertical="top"/>
    </xf>
    <xf numFmtId="169" fontId="3" fillId="0" borderId="31" xfId="0" applyNumberFormat="1" applyFont="1" applyFill="1" applyBorder="1" applyAlignment="1">
      <alignment vertical="top" wrapText="1"/>
    </xf>
    <xf numFmtId="169" fontId="48" fillId="0" borderId="3" xfId="0" applyNumberFormat="1" applyFont="1" applyFill="1" applyBorder="1" applyAlignment="1">
      <alignment vertical="top" wrapText="1"/>
    </xf>
    <xf numFmtId="0" fontId="31" fillId="3" borderId="1" xfId="0" applyFont="1" applyFill="1" applyBorder="1" applyAlignment="1">
      <alignment horizontal="center" vertical="top"/>
    </xf>
    <xf numFmtId="2" fontId="28" fillId="11" borderId="2" xfId="5" applyNumberFormat="1" applyFont="1" applyFill="1" applyBorder="1" applyAlignment="1">
      <alignment vertical="top" wrapText="1"/>
    </xf>
    <xf numFmtId="0" fontId="3" fillId="3" borderId="1" xfId="0" applyNumberFormat="1" applyFont="1" applyFill="1" applyBorder="1" applyAlignment="1">
      <alignment horizontal="center" vertical="top" wrapText="1"/>
    </xf>
    <xf numFmtId="169" fontId="48" fillId="0" borderId="1" xfId="0" applyNumberFormat="1" applyFont="1" applyFill="1" applyBorder="1" applyAlignment="1">
      <alignment horizontal="center" vertical="top" wrapText="1"/>
    </xf>
    <xf numFmtId="9" fontId="44" fillId="0" borderId="1" xfId="5" applyNumberFormat="1" applyFont="1" applyFill="1" applyBorder="1" applyAlignment="1">
      <alignment horizontal="center" vertical="top" wrapText="1"/>
    </xf>
    <xf numFmtId="9" fontId="49" fillId="0" borderId="1" xfId="0" applyNumberFormat="1" applyFont="1" applyFill="1" applyBorder="1" applyAlignment="1">
      <alignment horizontal="justify" vertical="top" wrapText="1"/>
    </xf>
    <xf numFmtId="0" fontId="19" fillId="0" borderId="1" xfId="0" applyFont="1" applyBorder="1" applyAlignment="1">
      <alignment horizontal="left" vertical="top"/>
    </xf>
    <xf numFmtId="0" fontId="3" fillId="0" borderId="1" xfId="0" applyFont="1" applyBorder="1" applyAlignment="1">
      <alignment horizontal="left" vertical="top"/>
    </xf>
    <xf numFmtId="9" fontId="28" fillId="11" borderId="1" xfId="5" applyNumberFormat="1" applyFont="1" applyFill="1" applyBorder="1" applyAlignment="1">
      <alignment horizontal="center" vertical="top" wrapText="1"/>
    </xf>
    <xf numFmtId="0" fontId="29" fillId="19" borderId="1" xfId="0" applyFont="1" applyFill="1" applyBorder="1" applyAlignment="1">
      <alignment horizontal="center" vertical="top" wrapText="1"/>
    </xf>
    <xf numFmtId="2" fontId="28" fillId="14" borderId="1" xfId="5" applyNumberFormat="1" applyFont="1" applyFill="1" applyBorder="1" applyAlignment="1">
      <alignment horizontal="center" vertical="top" wrapText="1"/>
    </xf>
    <xf numFmtId="0" fontId="19" fillId="3" borderId="1" xfId="0" applyFont="1" applyFill="1" applyBorder="1" applyAlignment="1">
      <alignment horizontal="center" vertical="top" wrapText="1"/>
    </xf>
    <xf numFmtId="0" fontId="72" fillId="0" borderId="1" xfId="0" applyFont="1" applyFill="1" applyBorder="1" applyAlignment="1">
      <alignment horizontal="justify" vertical="top" wrapText="1"/>
    </xf>
    <xf numFmtId="0" fontId="72" fillId="0" borderId="1" xfId="0" applyFont="1" applyFill="1" applyBorder="1" applyAlignment="1">
      <alignment horizontal="center" vertical="top" wrapText="1"/>
    </xf>
    <xf numFmtId="2" fontId="28" fillId="11" borderId="1" xfId="5" applyNumberFormat="1" applyFont="1" applyFill="1" applyBorder="1" applyAlignment="1">
      <alignment horizontal="center" vertical="top" wrapText="1"/>
    </xf>
    <xf numFmtId="0" fontId="17" fillId="3" borderId="1" xfId="0" applyFont="1" applyFill="1" applyBorder="1" applyAlignment="1">
      <alignment horizontal="center" vertical="top" wrapText="1"/>
    </xf>
    <xf numFmtId="0" fontId="31" fillId="3" borderId="1" xfId="0" applyFont="1" applyFill="1" applyBorder="1" applyAlignment="1">
      <alignment horizontal="left" vertical="top" wrapText="1"/>
    </xf>
    <xf numFmtId="0" fontId="49" fillId="0" borderId="1" xfId="0" applyFont="1" applyFill="1" applyBorder="1" applyAlignment="1">
      <alignment horizontal="justify" vertical="top" wrapText="1"/>
    </xf>
    <xf numFmtId="2" fontId="28" fillId="14" borderId="1" xfId="5" applyNumberFormat="1" applyFont="1" applyFill="1" applyBorder="1" applyAlignment="1">
      <alignment horizontal="center" vertical="top"/>
    </xf>
    <xf numFmtId="0" fontId="0" fillId="22" borderId="1" xfId="5" applyNumberFormat="1" applyFont="1" applyFill="1" applyBorder="1" applyAlignment="1">
      <alignment horizontal="center" vertical="top"/>
    </xf>
    <xf numFmtId="0" fontId="44" fillId="3" borderId="1" xfId="0" applyFont="1" applyFill="1" applyBorder="1" applyAlignment="1">
      <alignment horizontal="justify" vertical="top"/>
    </xf>
    <xf numFmtId="0" fontId="27" fillId="3" borderId="1" xfId="0" applyNumberFormat="1" applyFont="1" applyFill="1" applyBorder="1" applyAlignment="1">
      <alignment horizontal="center" vertical="top"/>
    </xf>
    <xf numFmtId="49" fontId="65" fillId="0" borderId="1" xfId="10" applyNumberFormat="1" applyFont="1" applyBorder="1" applyAlignment="1">
      <alignment horizontal="justify" vertical="top" wrapText="1"/>
    </xf>
    <xf numFmtId="0" fontId="22" fillId="0" borderId="1" xfId="0" applyFont="1" applyBorder="1" applyAlignment="1">
      <alignment horizontal="center" vertical="top"/>
    </xf>
    <xf numFmtId="9" fontId="3" fillId="3" borderId="1" xfId="0" applyNumberFormat="1" applyFont="1" applyFill="1" applyBorder="1" applyAlignment="1">
      <alignment horizontal="center" vertical="top"/>
    </xf>
    <xf numFmtId="0" fontId="18" fillId="0" borderId="1" xfId="0" applyFont="1" applyBorder="1" applyAlignment="1">
      <alignment horizontal="left" vertical="top"/>
    </xf>
    <xf numFmtId="6" fontId="27" fillId="3" borderId="1" xfId="0" applyNumberFormat="1" applyFont="1" applyFill="1" applyBorder="1" applyAlignment="1">
      <alignment horizontal="center" vertical="top"/>
    </xf>
    <xf numFmtId="1" fontId="28" fillId="11" borderId="1" xfId="5" applyNumberFormat="1" applyFont="1" applyFill="1" applyBorder="1" applyAlignment="1">
      <alignment horizontal="center" vertical="top"/>
    </xf>
    <xf numFmtId="49" fontId="62" fillId="0" borderId="1" xfId="0" applyNumberFormat="1" applyFont="1" applyBorder="1" applyAlignment="1">
      <alignment horizontal="justify" vertical="top" wrapText="1"/>
    </xf>
    <xf numFmtId="0" fontId="62" fillId="0" borderId="1" xfId="0" applyFont="1" applyBorder="1" applyAlignment="1">
      <alignment horizontal="center" vertical="top"/>
    </xf>
    <xf numFmtId="0" fontId="31" fillId="0" borderId="1" xfId="0" applyFont="1" applyFill="1" applyBorder="1" applyAlignment="1">
      <alignment horizontal="justify" vertical="top"/>
    </xf>
    <xf numFmtId="0" fontId="31" fillId="0" borderId="1" xfId="0" applyFont="1" applyFill="1" applyBorder="1" applyAlignment="1">
      <alignment horizontal="center" vertical="top"/>
    </xf>
    <xf numFmtId="0" fontId="61" fillId="0" borderId="1" xfId="0" applyFont="1" applyBorder="1" applyAlignment="1">
      <alignment horizontal="justify" vertical="top"/>
    </xf>
    <xf numFmtId="0" fontId="62" fillId="0" borderId="1" xfId="0" applyFont="1" applyBorder="1" applyAlignment="1">
      <alignment horizontal="justify" vertical="top"/>
    </xf>
    <xf numFmtId="0" fontId="21" fillId="0" borderId="1" xfId="0" applyFont="1" applyBorder="1" applyAlignment="1">
      <alignment horizontal="center" vertical="top"/>
    </xf>
    <xf numFmtId="0" fontId="44" fillId="0" borderId="1" xfId="5" applyNumberFormat="1" applyFont="1" applyFill="1" applyBorder="1" applyAlignment="1">
      <alignment horizontal="center" vertical="top" wrapText="1"/>
    </xf>
    <xf numFmtId="0" fontId="44" fillId="11" borderId="1" xfId="5" applyNumberFormat="1" applyFont="1" applyFill="1" applyBorder="1" applyAlignment="1">
      <alignment horizontal="center" vertical="top" wrapText="1"/>
    </xf>
    <xf numFmtId="2" fontId="28" fillId="11" borderId="1" xfId="0" applyNumberFormat="1" applyFont="1" applyFill="1" applyBorder="1" applyAlignment="1">
      <alignment horizontal="center" vertical="top" wrapText="1"/>
    </xf>
    <xf numFmtId="0" fontId="44" fillId="16" borderId="1" xfId="5" applyNumberFormat="1" applyFont="1" applyFill="1" applyBorder="1" applyAlignment="1">
      <alignment horizontal="center" vertical="top" wrapText="1"/>
    </xf>
    <xf numFmtId="3" fontId="62" fillId="0" borderId="1" xfId="0" applyNumberFormat="1" applyFont="1" applyBorder="1" applyAlignment="1">
      <alignment horizontal="center" vertical="top"/>
    </xf>
    <xf numFmtId="0" fontId="27" fillId="3" borderId="1" xfId="0" applyFont="1" applyFill="1" applyBorder="1" applyAlignment="1">
      <alignment vertical="top" wrapText="1"/>
    </xf>
    <xf numFmtId="0" fontId="44" fillId="14" borderId="1" xfId="5" applyNumberFormat="1" applyFont="1" applyFill="1" applyBorder="1" applyAlignment="1">
      <alignment horizontal="center" vertical="top" wrapText="1"/>
    </xf>
    <xf numFmtId="0" fontId="27" fillId="3" borderId="1" xfId="0" applyNumberFormat="1" applyFont="1" applyFill="1" applyBorder="1" applyAlignment="1">
      <alignment horizontal="center" vertical="top" wrapText="1"/>
    </xf>
    <xf numFmtId="0" fontId="24" fillId="3" borderId="1" xfId="0" applyNumberFormat="1" applyFont="1" applyFill="1" applyBorder="1" applyAlignment="1">
      <alignment horizontal="center" vertical="top" wrapText="1"/>
    </xf>
    <xf numFmtId="0" fontId="23" fillId="19" borderId="1" xfId="0" applyNumberFormat="1" applyFont="1" applyFill="1" applyBorder="1" applyAlignment="1">
      <alignment horizontal="center" vertical="top" wrapText="1"/>
    </xf>
    <xf numFmtId="0" fontId="44" fillId="19" borderId="1" xfId="0" applyNumberFormat="1" applyFont="1" applyFill="1" applyBorder="1" applyAlignment="1">
      <alignment horizontal="center" vertical="top" wrapText="1"/>
    </xf>
    <xf numFmtId="0" fontId="44" fillId="0" borderId="1" xfId="0" applyFont="1" applyBorder="1" applyAlignment="1">
      <alignment horizontal="left" vertical="top" wrapText="1"/>
    </xf>
    <xf numFmtId="0" fontId="35" fillId="0" borderId="1" xfId="0" applyFont="1" applyFill="1" applyBorder="1" applyAlignment="1">
      <alignment vertical="top"/>
    </xf>
    <xf numFmtId="2" fontId="27" fillId="14" borderId="1" xfId="0" applyNumberFormat="1" applyFont="1" applyFill="1" applyBorder="1" applyAlignment="1">
      <alignment horizontal="center" vertical="top"/>
    </xf>
    <xf numFmtId="9" fontId="44" fillId="3" borderId="1" xfId="0" applyNumberFormat="1" applyFont="1" applyFill="1" applyBorder="1" applyAlignment="1">
      <alignment horizontal="center" vertical="top"/>
    </xf>
    <xf numFmtId="0" fontId="44" fillId="0" borderId="1" xfId="0" applyNumberFormat="1" applyFont="1" applyFill="1" applyBorder="1" applyAlignment="1">
      <alignment horizontal="center" vertical="top"/>
    </xf>
    <xf numFmtId="9" fontId="24" fillId="3" borderId="1" xfId="0" applyNumberFormat="1" applyFont="1" applyFill="1" applyBorder="1" applyAlignment="1">
      <alignment horizontal="center" vertical="top"/>
    </xf>
    <xf numFmtId="9" fontId="23" fillId="19" borderId="1" xfId="0" applyNumberFormat="1" applyFont="1" applyFill="1" applyBorder="1" applyAlignment="1">
      <alignment horizontal="center" vertical="top"/>
    </xf>
    <xf numFmtId="1" fontId="22" fillId="3" borderId="1" xfId="0" applyNumberFormat="1" applyFont="1" applyFill="1" applyBorder="1" applyAlignment="1">
      <alignment horizontal="center" vertical="top"/>
    </xf>
    <xf numFmtId="9" fontId="44" fillId="19" borderId="1" xfId="0" applyNumberFormat="1" applyFont="1" applyFill="1" applyBorder="1" applyAlignment="1">
      <alignment horizontal="center" vertical="top"/>
    </xf>
    <xf numFmtId="1" fontId="21" fillId="3" borderId="1" xfId="0" applyNumberFormat="1" applyFont="1" applyFill="1" applyBorder="1" applyAlignment="1">
      <alignment horizontal="center" vertical="top"/>
    </xf>
    <xf numFmtId="1" fontId="19" fillId="3" borderId="1" xfId="0" applyNumberFormat="1" applyFont="1" applyFill="1" applyBorder="1" applyAlignment="1">
      <alignment horizontal="center" vertical="top"/>
    </xf>
    <xf numFmtId="1" fontId="18" fillId="3" borderId="1" xfId="0" applyNumberFormat="1" applyFont="1" applyFill="1" applyBorder="1" applyAlignment="1">
      <alignment horizontal="center" vertical="top"/>
    </xf>
    <xf numFmtId="0" fontId="9" fillId="3" borderId="1" xfId="0" applyFont="1" applyFill="1" applyBorder="1" applyAlignment="1">
      <alignment vertical="top" wrapText="1"/>
    </xf>
    <xf numFmtId="0" fontId="9" fillId="3" borderId="1" xfId="0" applyFont="1" applyFill="1" applyBorder="1" applyAlignment="1">
      <alignment horizontal="center" vertical="top" wrapText="1"/>
    </xf>
    <xf numFmtId="10" fontId="18" fillId="3" borderId="1" xfId="0" applyNumberFormat="1" applyFont="1" applyFill="1" applyBorder="1" applyAlignment="1">
      <alignment horizontal="center" vertical="top" wrapText="1"/>
    </xf>
    <xf numFmtId="9" fontId="35" fillId="0" borderId="1" xfId="0" applyNumberFormat="1" applyFont="1" applyFill="1" applyBorder="1" applyAlignment="1">
      <alignment horizontal="justify" vertical="top"/>
    </xf>
    <xf numFmtId="0" fontId="17" fillId="3" borderId="1" xfId="0" applyFont="1" applyFill="1" applyBorder="1" applyAlignment="1">
      <alignment vertical="top" wrapText="1"/>
    </xf>
    <xf numFmtId="9" fontId="50" fillId="0" borderId="1" xfId="0" applyNumberFormat="1" applyFont="1" applyFill="1" applyBorder="1" applyAlignment="1">
      <alignment horizontal="justify" vertical="top"/>
    </xf>
    <xf numFmtId="0" fontId="9" fillId="0" borderId="1" xfId="0" applyFont="1" applyBorder="1" applyAlignment="1">
      <alignment horizontal="left" vertical="top" wrapText="1"/>
    </xf>
    <xf numFmtId="0" fontId="44" fillId="3" borderId="1" xfId="0" applyFont="1" applyFill="1" applyBorder="1" applyAlignment="1">
      <alignment horizontal="center" vertical="top"/>
    </xf>
    <xf numFmtId="0" fontId="44" fillId="22" borderId="1" xfId="5" applyNumberFormat="1" applyFont="1" applyFill="1" applyBorder="1" applyAlignment="1">
      <alignment horizontal="center" vertical="top" wrapText="1"/>
    </xf>
    <xf numFmtId="0" fontId="24" fillId="3" borderId="1" xfId="0" applyFont="1" applyFill="1" applyBorder="1" applyAlignment="1">
      <alignment horizontal="center" vertical="top"/>
    </xf>
    <xf numFmtId="0" fontId="23" fillId="19" borderId="1" xfId="0" applyFont="1" applyFill="1" applyBorder="1" applyAlignment="1">
      <alignment horizontal="center" vertical="top"/>
    </xf>
    <xf numFmtId="0" fontId="44" fillId="19" borderId="1" xfId="0" applyFont="1" applyFill="1" applyBorder="1" applyAlignment="1">
      <alignment horizontal="center" vertical="top"/>
    </xf>
    <xf numFmtId="9" fontId="44" fillId="3" borderId="1" xfId="0" applyNumberFormat="1" applyFont="1" applyFill="1" applyBorder="1" applyAlignment="1">
      <alignment vertical="top" wrapText="1"/>
    </xf>
    <xf numFmtId="0" fontId="66" fillId="0" borderId="1" xfId="0" applyFont="1" applyBorder="1" applyAlignment="1">
      <alignment horizontal="justify" vertical="top" wrapText="1"/>
    </xf>
    <xf numFmtId="0" fontId="27" fillId="0" borderId="0" xfId="0" applyFont="1" applyFill="1" applyAlignment="1">
      <alignment horizontal="center" vertical="top"/>
    </xf>
    <xf numFmtId="0" fontId="51" fillId="3" borderId="1" xfId="0" applyFont="1" applyFill="1" applyBorder="1" applyAlignment="1">
      <alignment horizontal="center" vertical="top" wrapText="1"/>
    </xf>
    <xf numFmtId="0" fontId="51" fillId="0" borderId="1" xfId="0" applyNumberFormat="1" applyFont="1" applyFill="1" applyBorder="1" applyAlignment="1">
      <alignment horizontal="center" vertical="top" wrapText="1"/>
    </xf>
    <xf numFmtId="0" fontId="30" fillId="19" borderId="1" xfId="0" applyFont="1" applyFill="1" applyBorder="1" applyAlignment="1">
      <alignment horizontal="center" vertical="top" wrapText="1"/>
    </xf>
    <xf numFmtId="1" fontId="30" fillId="3" borderId="1" xfId="0" applyNumberFormat="1" applyFont="1" applyFill="1" applyBorder="1" applyAlignment="1">
      <alignment horizontal="center" vertical="top" wrapText="1"/>
    </xf>
    <xf numFmtId="0" fontId="51" fillId="19" borderId="1" xfId="0" applyFont="1" applyFill="1" applyBorder="1" applyAlignment="1">
      <alignment horizontal="center" vertical="top" wrapText="1"/>
    </xf>
    <xf numFmtId="0" fontId="27" fillId="0" borderId="1" xfId="0" applyFont="1" applyFill="1" applyBorder="1" applyAlignment="1">
      <alignment horizontal="center" vertical="top"/>
    </xf>
    <xf numFmtId="0" fontId="3" fillId="0" borderId="21" xfId="0" applyNumberFormat="1" applyFont="1" applyFill="1" applyBorder="1" applyAlignment="1">
      <alignment horizontal="center" vertical="top"/>
    </xf>
    <xf numFmtId="9" fontId="35" fillId="0" borderId="1" xfId="0" applyNumberFormat="1" applyFont="1" applyFill="1" applyBorder="1" applyAlignment="1">
      <alignment horizontal="justify" vertical="top" wrapText="1"/>
    </xf>
    <xf numFmtId="9" fontId="37" fillId="19" borderId="1" xfId="0" applyNumberFormat="1" applyFont="1" applyFill="1" applyBorder="1" applyAlignment="1">
      <alignment horizontal="center" vertical="top" wrapText="1"/>
    </xf>
    <xf numFmtId="0" fontId="27" fillId="4" borderId="0" xfId="0" applyFont="1" applyFill="1" applyAlignment="1">
      <alignment horizontal="center" vertical="top"/>
    </xf>
    <xf numFmtId="0" fontId="47" fillId="3" borderId="1" xfId="6" applyFill="1" applyBorder="1" applyAlignment="1">
      <alignment horizontal="center" vertical="top" wrapText="1"/>
    </xf>
    <xf numFmtId="0" fontId="35" fillId="0" borderId="1" xfId="0" applyNumberFormat="1" applyFont="1" applyFill="1" applyBorder="1" applyAlignment="1">
      <alignment horizontal="center" vertical="top" wrapText="1"/>
    </xf>
    <xf numFmtId="0" fontId="45" fillId="0" borderId="1" xfId="0" applyNumberFormat="1" applyFont="1" applyFill="1" applyBorder="1" applyAlignment="1">
      <alignment horizontal="center" vertical="top" wrapText="1"/>
    </xf>
    <xf numFmtId="0" fontId="49" fillId="0" borderId="1" xfId="6" applyFont="1" applyFill="1" applyBorder="1" applyAlignment="1">
      <alignment horizontal="justify" vertical="top" wrapText="1"/>
    </xf>
    <xf numFmtId="0" fontId="56" fillId="19" borderId="1" xfId="6" applyFont="1" applyFill="1" applyBorder="1" applyAlignment="1">
      <alignment horizontal="center" vertical="top" wrapText="1"/>
    </xf>
    <xf numFmtId="0" fontId="47" fillId="19" borderId="1" xfId="6" applyFill="1" applyBorder="1" applyAlignment="1">
      <alignment horizontal="center" vertical="top" wrapText="1"/>
    </xf>
    <xf numFmtId="0" fontId="49" fillId="0" borderId="1" xfId="6" applyNumberFormat="1" applyFont="1" applyFill="1" applyBorder="1" applyAlignment="1">
      <alignment horizontal="center" vertical="top" wrapText="1"/>
    </xf>
    <xf numFmtId="2" fontId="3" fillId="14" borderId="1" xfId="0" quotePrefix="1" applyNumberFormat="1" applyFont="1" applyFill="1" applyBorder="1" applyAlignment="1">
      <alignment horizontal="center" vertical="top"/>
    </xf>
    <xf numFmtId="0" fontId="27" fillId="8" borderId="0" xfId="0" applyFont="1" applyFill="1" applyAlignment="1">
      <alignment horizontal="center" vertical="top"/>
    </xf>
    <xf numFmtId="2" fontId="27" fillId="11" borderId="1" xfId="0" applyNumberFormat="1" applyFont="1" applyFill="1" applyBorder="1" applyAlignment="1">
      <alignment horizontal="center" vertical="top"/>
    </xf>
    <xf numFmtId="0" fontId="8" fillId="3" borderId="1" xfId="0" applyFont="1" applyFill="1" applyBorder="1" applyAlignment="1">
      <alignment horizontal="center" vertical="top" wrapText="1"/>
    </xf>
    <xf numFmtId="0" fontId="31" fillId="3" borderId="1" xfId="0" applyNumberFormat="1" applyFont="1" applyFill="1" applyBorder="1" applyAlignment="1">
      <alignment horizontal="center" vertical="top" wrapText="1"/>
    </xf>
    <xf numFmtId="9" fontId="28" fillId="4" borderId="1" xfId="5" applyNumberFormat="1" applyFont="1" applyFill="1" applyBorder="1" applyAlignment="1">
      <alignment horizontal="center" vertical="top" wrapText="1"/>
    </xf>
    <xf numFmtId="0" fontId="8" fillId="3" borderId="1" xfId="0" applyNumberFormat="1" applyFont="1" applyFill="1" applyBorder="1" applyAlignment="1">
      <alignment horizontal="center" vertical="top" wrapText="1"/>
    </xf>
    <xf numFmtId="2" fontId="28" fillId="4" borderId="1" xfId="5"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52" fillId="0" borderId="1" xfId="0" applyFont="1" applyFill="1" applyBorder="1" applyAlignment="1">
      <alignment horizontal="justify" vertical="top" wrapText="1"/>
    </xf>
    <xf numFmtId="0" fontId="8" fillId="0" borderId="1" xfId="0" applyFont="1" applyBorder="1" applyAlignment="1">
      <alignment horizontal="left" vertical="top" wrapText="1"/>
    </xf>
    <xf numFmtId="0" fontId="52" fillId="0" borderId="1" xfId="0" applyFont="1" applyFill="1" applyBorder="1" applyAlignment="1">
      <alignment vertical="top" wrapText="1"/>
    </xf>
    <xf numFmtId="2" fontId="28" fillId="12" borderId="1" xfId="5" applyNumberFormat="1" applyFont="1" applyFill="1" applyBorder="1" applyAlignment="1">
      <alignment horizontal="center" vertical="top" wrapText="1"/>
    </xf>
    <xf numFmtId="0" fontId="27" fillId="6" borderId="0" xfId="0" applyFont="1" applyFill="1" applyAlignment="1">
      <alignment horizontal="center" vertical="top"/>
    </xf>
    <xf numFmtId="0" fontId="7" fillId="3" borderId="1" xfId="0" applyFont="1" applyFill="1" applyBorder="1" applyAlignment="1">
      <alignment horizontal="center" vertical="top" wrapText="1"/>
    </xf>
    <xf numFmtId="9" fontId="43" fillId="20" borderId="1" xfId="0" applyNumberFormat="1" applyFont="1" applyFill="1" applyBorder="1" applyAlignment="1">
      <alignment horizontal="center" vertical="top" wrapText="1"/>
    </xf>
    <xf numFmtId="1" fontId="31" fillId="3" borderId="1" xfId="5" applyNumberFormat="1" applyFont="1" applyFill="1" applyBorder="1" applyAlignment="1">
      <alignment horizontal="center" vertical="top"/>
    </xf>
    <xf numFmtId="2" fontId="28" fillId="13" borderId="1" xfId="5" applyNumberFormat="1" applyFont="1" applyFill="1" applyBorder="1" applyAlignment="1">
      <alignment horizontal="center" vertical="top" wrapText="1"/>
    </xf>
    <xf numFmtId="0" fontId="3" fillId="3" borderId="1" xfId="0" applyFont="1" applyFill="1" applyBorder="1" applyAlignment="1">
      <alignment horizontal="center" vertical="top"/>
    </xf>
    <xf numFmtId="1" fontId="61" fillId="0" borderId="1" xfId="7" applyNumberFormat="1" applyFont="1" applyFill="1" applyBorder="1" applyAlignment="1">
      <alignment horizontal="center" vertical="top" wrapText="1"/>
    </xf>
    <xf numFmtId="1" fontId="61" fillId="0" borderId="1" xfId="0" applyNumberFormat="1" applyFont="1" applyBorder="1" applyAlignment="1">
      <alignment horizontal="justify" vertical="top" wrapText="1"/>
    </xf>
    <xf numFmtId="1" fontId="61" fillId="0" borderId="1" xfId="0" applyNumberFormat="1" applyFont="1" applyBorder="1" applyAlignment="1">
      <alignment horizontal="center" vertical="top" wrapText="1"/>
    </xf>
    <xf numFmtId="10" fontId="35" fillId="0" borderId="1" xfId="0" applyNumberFormat="1" applyFont="1" applyFill="1" applyBorder="1" applyAlignment="1">
      <alignment horizontal="center" vertical="top"/>
    </xf>
    <xf numFmtId="2" fontId="61" fillId="0" borderId="1" xfId="7" applyNumberFormat="1" applyFont="1" applyFill="1" applyBorder="1" applyAlignment="1">
      <alignment horizontal="center" vertical="top" wrapText="1"/>
    </xf>
    <xf numFmtId="0" fontId="3" fillId="19" borderId="1" xfId="0" applyFont="1" applyFill="1" applyBorder="1" applyAlignment="1">
      <alignment horizontal="center" vertical="top" wrapText="1"/>
    </xf>
    <xf numFmtId="0" fontId="30" fillId="0" borderId="1" xfId="0" applyFont="1" applyBorder="1" applyAlignment="1">
      <alignment horizontal="center" vertical="top" wrapText="1"/>
    </xf>
    <xf numFmtId="0" fontId="30" fillId="0" borderId="1" xfId="0" applyFont="1" applyBorder="1" applyAlignment="1">
      <alignment horizontal="left" vertical="top" wrapText="1"/>
    </xf>
    <xf numFmtId="0" fontId="6" fillId="3" borderId="1" xfId="0" applyFont="1" applyFill="1" applyBorder="1" applyAlignment="1">
      <alignment horizontal="center" vertical="top" wrapText="1"/>
    </xf>
    <xf numFmtId="2" fontId="31" fillId="3" borderId="1" xfId="5" applyNumberFormat="1" applyFont="1" applyFill="1" applyBorder="1" applyAlignment="1">
      <alignment horizontal="center" vertical="top"/>
    </xf>
    <xf numFmtId="9" fontId="31" fillId="3" borderId="1" xfId="5" applyFont="1" applyFill="1" applyBorder="1" applyAlignment="1">
      <alignment horizontal="center" vertical="top"/>
    </xf>
    <xf numFmtId="0" fontId="28" fillId="0" borderId="1" xfId="0" applyFont="1" applyFill="1" applyBorder="1" applyAlignment="1">
      <alignment horizontal="justify" vertical="top" wrapText="1"/>
    </xf>
    <xf numFmtId="1" fontId="1" fillId="3" borderId="1" xfId="0" applyNumberFormat="1" applyFont="1" applyFill="1" applyBorder="1" applyAlignment="1">
      <alignment horizontal="center" vertical="top" wrapText="1"/>
    </xf>
    <xf numFmtId="0" fontId="27" fillId="3" borderId="0" xfId="0" applyFont="1" applyFill="1" applyAlignment="1">
      <alignment horizontal="center" vertical="top" wrapText="1"/>
    </xf>
    <xf numFmtId="0" fontId="52" fillId="0" borderId="1" xfId="0" applyFont="1" applyFill="1" applyBorder="1" applyAlignment="1">
      <alignment horizontal="center" vertical="top" wrapText="1"/>
    </xf>
    <xf numFmtId="0" fontId="31" fillId="14" borderId="2" xfId="0" applyFont="1" applyFill="1" applyBorder="1" applyAlignment="1">
      <alignment vertical="top" wrapText="1"/>
    </xf>
    <xf numFmtId="0" fontId="3" fillId="3" borderId="2" xfId="0" applyNumberFormat="1" applyFont="1" applyFill="1" applyBorder="1" applyAlignment="1">
      <alignment vertical="top"/>
    </xf>
    <xf numFmtId="0" fontId="32" fillId="3" borderId="1" xfId="0" applyFont="1" applyFill="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169" fontId="48" fillId="0" borderId="31" xfId="0" applyNumberFormat="1" applyFont="1" applyFill="1" applyBorder="1" applyAlignment="1">
      <alignment vertical="top" wrapText="1"/>
    </xf>
    <xf numFmtId="9" fontId="27" fillId="9" borderId="1" xfId="0" applyNumberFormat="1" applyFont="1" applyFill="1" applyBorder="1" applyAlignment="1">
      <alignment horizontal="center" vertical="top"/>
    </xf>
    <xf numFmtId="9" fontId="24" fillId="3" borderId="2" xfId="0" applyNumberFormat="1" applyFont="1" applyFill="1" applyBorder="1" applyAlignment="1">
      <alignment vertical="top" wrapText="1"/>
    </xf>
    <xf numFmtId="9" fontId="44" fillId="19" borderId="2" xfId="0" applyNumberFormat="1" applyFont="1" applyFill="1" applyBorder="1" applyAlignment="1">
      <alignment vertical="top" wrapText="1"/>
    </xf>
    <xf numFmtId="0" fontId="16" fillId="3" borderId="1" xfId="0" applyFont="1" applyFill="1" applyBorder="1" applyAlignment="1">
      <alignment horizontal="center" vertical="top"/>
    </xf>
    <xf numFmtId="0" fontId="27" fillId="7" borderId="0" xfId="0" applyFont="1" applyFill="1" applyAlignment="1">
      <alignment horizontal="center" vertical="top"/>
    </xf>
    <xf numFmtId="9" fontId="18" fillId="3" borderId="1" xfId="0" applyNumberFormat="1" applyFont="1" applyFill="1" applyBorder="1" applyAlignment="1">
      <alignment vertical="top" wrapText="1"/>
    </xf>
    <xf numFmtId="9" fontId="31" fillId="3" borderId="1" xfId="5" applyNumberFormat="1" applyFont="1" applyFill="1" applyBorder="1" applyAlignment="1">
      <alignment horizontal="center" vertical="top"/>
    </xf>
    <xf numFmtId="0" fontId="6" fillId="0" borderId="1" xfId="0" applyFont="1" applyFill="1" applyBorder="1" applyAlignment="1">
      <alignment horizontal="center" vertical="top"/>
    </xf>
    <xf numFmtId="9" fontId="39" fillId="3" borderId="1" xfId="0" applyNumberFormat="1" applyFont="1" applyFill="1" applyBorder="1" applyAlignment="1">
      <alignment horizontal="center" vertical="top" wrapText="1"/>
    </xf>
    <xf numFmtId="9" fontId="43"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0" borderId="1" xfId="0" applyFont="1" applyBorder="1" applyAlignment="1">
      <alignment horizontal="left" vertical="top" wrapText="1"/>
    </xf>
    <xf numFmtId="0" fontId="27" fillId="5" borderId="0" xfId="0" applyFont="1" applyFill="1" applyAlignment="1">
      <alignment horizontal="center" vertical="top"/>
    </xf>
    <xf numFmtId="2" fontId="27" fillId="9" borderId="1" xfId="0" applyNumberFormat="1" applyFont="1" applyFill="1" applyBorder="1" applyAlignment="1">
      <alignment horizontal="center" vertical="top"/>
    </xf>
    <xf numFmtId="0" fontId="15" fillId="3" borderId="1" xfId="0" applyFont="1" applyFill="1" applyBorder="1" applyAlignment="1">
      <alignment horizontal="center" vertical="top"/>
    </xf>
    <xf numFmtId="0" fontId="15" fillId="3" borderId="1" xfId="0" applyFont="1" applyFill="1" applyBorder="1" applyAlignment="1">
      <alignment horizontal="center" vertical="top" wrapText="1"/>
    </xf>
    <xf numFmtId="168" fontId="48" fillId="0" borderId="1" xfId="0" applyNumberFormat="1" applyFont="1" applyFill="1" applyBorder="1" applyAlignment="1">
      <alignment vertical="top" wrapText="1"/>
    </xf>
    <xf numFmtId="9" fontId="44" fillId="0" borderId="1" xfId="0" applyNumberFormat="1" applyFont="1" applyFill="1" applyBorder="1" applyAlignment="1">
      <alignment vertical="top" wrapText="1"/>
    </xf>
    <xf numFmtId="1" fontId="31" fillId="3" borderId="1" xfId="0" applyNumberFormat="1" applyFont="1" applyFill="1" applyBorder="1" applyAlignment="1">
      <alignment horizontal="center" vertical="top" wrapText="1"/>
    </xf>
    <xf numFmtId="0" fontId="19" fillId="3" borderId="1" xfId="0" applyNumberFormat="1" applyFont="1" applyFill="1" applyBorder="1" applyAlignment="1">
      <alignment horizontal="center" vertical="top" wrapText="1"/>
    </xf>
    <xf numFmtId="168" fontId="31" fillId="3" borderId="1" xfId="0" applyNumberFormat="1" applyFont="1" applyFill="1" applyBorder="1" applyAlignment="1">
      <alignment horizontal="center" vertical="top" wrapText="1"/>
    </xf>
    <xf numFmtId="0" fontId="27" fillId="3" borderId="3" xfId="0" applyFont="1" applyFill="1" applyBorder="1" applyAlignment="1">
      <alignment horizontal="center" vertical="top"/>
    </xf>
    <xf numFmtId="0" fontId="27" fillId="3" borderId="3" xfId="0" applyNumberFormat="1" applyFont="1" applyFill="1" applyBorder="1" applyAlignment="1">
      <alignment horizontal="center" vertical="top"/>
    </xf>
    <xf numFmtId="9" fontId="27" fillId="3" borderId="3" xfId="0" applyNumberFormat="1" applyFont="1" applyFill="1" applyBorder="1" applyAlignment="1">
      <alignment horizontal="center" vertical="top"/>
    </xf>
    <xf numFmtId="0" fontId="27" fillId="0" borderId="3" xfId="0" applyFont="1" applyBorder="1" applyAlignment="1">
      <alignment horizontal="center" vertical="top"/>
    </xf>
    <xf numFmtId="2" fontId="27" fillId="0" borderId="3" xfId="0" applyNumberFormat="1" applyFont="1" applyBorder="1" applyAlignment="1">
      <alignment horizontal="center" vertical="top"/>
    </xf>
    <xf numFmtId="0" fontId="44" fillId="0" borderId="3" xfId="0" applyFont="1" applyBorder="1" applyAlignment="1">
      <alignment horizontal="center" vertical="top"/>
    </xf>
    <xf numFmtId="0" fontId="24" fillId="0" borderId="3" xfId="0" applyFont="1" applyBorder="1" applyAlignment="1">
      <alignment horizontal="center" vertical="top"/>
    </xf>
    <xf numFmtId="0" fontId="61" fillId="0" borderId="3" xfId="0" applyFont="1" applyBorder="1" applyAlignment="1">
      <alignment horizontal="justify" vertical="top" wrapText="1"/>
    </xf>
    <xf numFmtId="0" fontId="61" fillId="0" borderId="3" xfId="0" applyFont="1" applyBorder="1" applyAlignment="1">
      <alignment horizontal="center" vertical="top" wrapText="1"/>
    </xf>
    <xf numFmtId="0" fontId="20" fillId="19" borderId="3" xfId="0" applyFont="1" applyFill="1" applyBorder="1" applyAlignment="1">
      <alignment horizontal="center" vertical="top"/>
    </xf>
    <xf numFmtId="0" fontId="20" fillId="0" borderId="3" xfId="0" applyFont="1" applyBorder="1" applyAlignment="1">
      <alignment horizontal="center" vertical="top"/>
    </xf>
    <xf numFmtId="0" fontId="21" fillId="0" borderId="3" xfId="0" applyFont="1" applyBorder="1" applyAlignment="1">
      <alignment horizontal="center" vertical="top"/>
    </xf>
    <xf numFmtId="0" fontId="27" fillId="19" borderId="3" xfId="0" applyFont="1" applyFill="1" applyBorder="1" applyAlignment="1">
      <alignment horizontal="center" vertical="top"/>
    </xf>
    <xf numFmtId="0" fontId="27" fillId="0" borderId="3" xfId="0" applyNumberFormat="1" applyFont="1" applyBorder="1" applyAlignment="1">
      <alignment horizontal="center" vertical="top"/>
    </xf>
    <xf numFmtId="0" fontId="31" fillId="0" borderId="3" xfId="0" applyFont="1" applyFill="1" applyBorder="1" applyAlignment="1">
      <alignment horizontal="center" vertical="top"/>
    </xf>
    <xf numFmtId="0" fontId="27" fillId="0" borderId="8" xfId="0" applyNumberFormat="1" applyFont="1" applyBorder="1" applyAlignment="1">
      <alignment horizontal="center" vertical="top"/>
    </xf>
    <xf numFmtId="0" fontId="27" fillId="3" borderId="0" xfId="0" applyNumberFormat="1" applyFont="1" applyFill="1" applyAlignment="1">
      <alignment horizontal="center" vertical="top"/>
    </xf>
    <xf numFmtId="2" fontId="27" fillId="0" borderId="0" xfId="0" applyNumberFormat="1" applyFont="1" applyAlignment="1">
      <alignment horizontal="center" vertical="top"/>
    </xf>
    <xf numFmtId="0" fontId="44" fillId="0" borderId="0" xfId="0" applyFont="1" applyAlignment="1">
      <alignment horizontal="center" vertical="top"/>
    </xf>
    <xf numFmtId="0" fontId="27" fillId="0" borderId="0" xfId="0" applyNumberFormat="1" applyFont="1" applyAlignment="1">
      <alignment horizontal="center" vertical="top"/>
    </xf>
    <xf numFmtId="0" fontId="31" fillId="0" borderId="0" xfId="0" applyFont="1" applyFill="1" applyAlignment="1">
      <alignment horizontal="justify" vertical="top"/>
    </xf>
    <xf numFmtId="0" fontId="31" fillId="0" borderId="0" xfId="0" applyFont="1" applyFill="1" applyAlignment="1">
      <alignment horizontal="center" vertical="top"/>
    </xf>
    <xf numFmtId="0" fontId="1" fillId="3" borderId="21" xfId="0" applyNumberFormat="1" applyFont="1" applyFill="1" applyBorder="1" applyAlignment="1">
      <alignment horizontal="center" vertical="center"/>
    </xf>
    <xf numFmtId="0" fontId="31" fillId="0" borderId="1" xfId="0" applyFont="1" applyFill="1" applyBorder="1" applyAlignment="1">
      <alignment horizontal="justify" vertical="top" wrapText="1"/>
    </xf>
    <xf numFmtId="0" fontId="31" fillId="0" borderId="1" xfId="0"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0" fontId="31" fillId="0"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1" fontId="18" fillId="3" borderId="1" xfId="0" applyNumberFormat="1" applyFont="1" applyFill="1" applyBorder="1" applyAlignment="1">
      <alignment horizontal="center" vertical="top" wrapText="1"/>
    </xf>
    <xf numFmtId="0" fontId="3" fillId="3" borderId="21" xfId="0" applyNumberFormat="1" applyFont="1" applyFill="1" applyBorder="1" applyAlignment="1">
      <alignment horizontal="center" vertical="top"/>
    </xf>
    <xf numFmtId="0" fontId="31" fillId="0"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31" fillId="0" borderId="1" xfId="0" applyFont="1" applyFill="1" applyBorder="1" applyAlignment="1">
      <alignment horizontal="justify" vertical="top" wrapText="1"/>
    </xf>
    <xf numFmtId="0" fontId="1" fillId="0"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1" fillId="0" borderId="1" xfId="0" applyFont="1" applyBorder="1" applyAlignment="1">
      <alignment horizontal="left" vertical="top" wrapText="1"/>
    </xf>
    <xf numFmtId="0" fontId="1" fillId="3" borderId="1" xfId="0" applyFont="1" applyFill="1" applyBorder="1" applyAlignment="1">
      <alignment horizontal="center" vertical="top" wrapText="1"/>
    </xf>
    <xf numFmtId="0" fontId="31" fillId="19" borderId="1" xfId="5" applyNumberFormat="1" applyFont="1" applyFill="1" applyBorder="1" applyAlignment="1">
      <alignment horizontal="center" vertical="top" wrapText="1"/>
    </xf>
    <xf numFmtId="0" fontId="31" fillId="0"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44" fillId="19" borderId="1" xfId="0" applyFont="1" applyFill="1" applyBorder="1" applyAlignment="1">
      <alignment horizontal="justify" vertical="top" wrapText="1"/>
    </xf>
    <xf numFmtId="0" fontId="1" fillId="3"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1" fontId="1" fillId="3" borderId="1" xfId="0" applyNumberFormat="1" applyFont="1" applyFill="1" applyBorder="1" applyAlignment="1">
      <alignment horizontal="center" vertical="top" wrapText="1"/>
    </xf>
    <xf numFmtId="0" fontId="1" fillId="0" borderId="1" xfId="0" applyFont="1" applyBorder="1" applyAlignment="1">
      <alignment horizontal="center" vertical="top" wrapText="1"/>
    </xf>
    <xf numFmtId="1" fontId="18" fillId="3" borderId="2" xfId="0" applyNumberFormat="1" applyFont="1" applyFill="1" applyBorder="1" applyAlignment="1">
      <alignment vertical="top" wrapText="1"/>
    </xf>
    <xf numFmtId="0" fontId="1" fillId="30" borderId="1" xfId="0" applyFont="1" applyFill="1" applyBorder="1" applyAlignment="1">
      <alignment horizontal="center" vertical="top" wrapText="1"/>
    </xf>
    <xf numFmtId="1" fontId="18" fillId="32" borderId="1" xfId="0"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1" fontId="18" fillId="32" borderId="1" xfId="0" applyNumberFormat="1" applyFont="1" applyFill="1" applyBorder="1" applyAlignment="1">
      <alignment horizontal="center" vertical="top"/>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0" xfId="0" applyFont="1" applyFill="1" applyAlignment="1">
      <alignment horizontal="center" vertical="top"/>
    </xf>
    <xf numFmtId="9" fontId="31" fillId="3" borderId="1" xfId="0" applyNumberFormat="1" applyFont="1" applyFill="1" applyBorder="1" applyAlignment="1">
      <alignment horizontal="justify" vertical="center" wrapText="1"/>
    </xf>
    <xf numFmtId="9" fontId="1" fillId="3" borderId="0" xfId="0" applyNumberFormat="1" applyFont="1" applyFill="1" applyAlignment="1">
      <alignment horizontal="center" vertical="top"/>
    </xf>
    <xf numFmtId="9" fontId="31" fillId="3" borderId="1" xfId="0" applyNumberFormat="1" applyFont="1" applyFill="1" applyBorder="1" applyAlignment="1">
      <alignment horizontal="center" vertical="center" wrapText="1"/>
    </xf>
    <xf numFmtId="0" fontId="31" fillId="3" borderId="1" xfId="0" applyFont="1" applyFill="1" applyBorder="1" applyAlignment="1">
      <alignment horizontal="justify" vertical="center" wrapText="1"/>
    </xf>
    <xf numFmtId="0" fontId="72" fillId="3" borderId="1" xfId="0" applyFont="1" applyFill="1" applyBorder="1" applyAlignment="1">
      <alignment horizontal="justify" vertical="top" wrapText="1"/>
    </xf>
    <xf numFmtId="0" fontId="72" fillId="3" borderId="1" xfId="0" applyFont="1" applyFill="1" applyBorder="1" applyAlignment="1">
      <alignment horizontal="center" vertical="top" wrapText="1"/>
    </xf>
    <xf numFmtId="0" fontId="31" fillId="3" borderId="1" xfId="0" applyFont="1" applyFill="1" applyBorder="1" applyAlignment="1">
      <alignment horizontal="justify" vertical="top" wrapText="1"/>
    </xf>
    <xf numFmtId="0" fontId="31" fillId="0" borderId="1" xfId="0" applyFont="1" applyFill="1" applyBorder="1" applyAlignment="1">
      <alignment horizontal="justify" vertical="top" wrapText="1"/>
    </xf>
    <xf numFmtId="0" fontId="31" fillId="3"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10" fontId="31" fillId="3" borderId="1" xfId="0" applyNumberFormat="1" applyFont="1" applyFill="1" applyBorder="1" applyAlignment="1">
      <alignment horizontal="center" vertical="top" wrapText="1"/>
    </xf>
    <xf numFmtId="0" fontId="1" fillId="0" borderId="0" xfId="0" applyFont="1" applyFill="1" applyAlignment="1">
      <alignment horizontal="center" vertical="top"/>
    </xf>
    <xf numFmtId="0" fontId="31" fillId="3" borderId="1" xfId="0" applyFont="1" applyFill="1" applyBorder="1" applyAlignment="1">
      <alignment vertical="top" wrapText="1"/>
    </xf>
    <xf numFmtId="9" fontId="3" fillId="3" borderId="21" xfId="0" applyNumberFormat="1" applyFont="1" applyFill="1" applyBorder="1" applyAlignment="1">
      <alignment horizontal="center" vertical="top"/>
    </xf>
    <xf numFmtId="0" fontId="1" fillId="3" borderId="0" xfId="0" applyFont="1" applyFill="1" applyAlignment="1">
      <alignment horizontal="center" vertical="top" wrapText="1"/>
    </xf>
    <xf numFmtId="10" fontId="31" fillId="0" borderId="1" xfId="0" applyNumberFormat="1" applyFont="1" applyFill="1" applyBorder="1" applyAlignment="1">
      <alignment horizontal="center" vertical="top" wrapText="1"/>
    </xf>
    <xf numFmtId="0" fontId="31" fillId="3" borderId="1" xfId="0" applyNumberFormat="1" applyFont="1" applyFill="1" applyBorder="1" applyAlignment="1">
      <alignment vertical="top" wrapText="1"/>
    </xf>
    <xf numFmtId="0" fontId="18" fillId="3" borderId="1" xfId="0" applyNumberFormat="1" applyFont="1" applyFill="1" applyBorder="1" applyAlignment="1">
      <alignment horizontal="center" vertical="top"/>
    </xf>
    <xf numFmtId="0" fontId="31" fillId="0" borderId="1" xfId="0" applyFont="1" applyFill="1" applyBorder="1" applyAlignment="1">
      <alignment horizontal="justify" vertical="top" wrapText="1"/>
    </xf>
    <xf numFmtId="0" fontId="31" fillId="0" borderId="3" xfId="0" applyFont="1" applyFill="1" applyBorder="1" applyAlignment="1">
      <alignment horizontal="justify" vertical="top"/>
    </xf>
    <xf numFmtId="0" fontId="57" fillId="23"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81" fillId="0" borderId="1"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3" xfId="0" applyFont="1" applyFill="1" applyBorder="1" applyAlignment="1">
      <alignment horizontal="center" vertical="top" wrapText="1"/>
    </xf>
    <xf numFmtId="9" fontId="31" fillId="0" borderId="2" xfId="0" applyNumberFormat="1"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3" borderId="31" xfId="0" applyFont="1" applyFill="1" applyBorder="1" applyAlignment="1">
      <alignment horizontal="center" vertical="top" wrapText="1"/>
    </xf>
    <xf numFmtId="0" fontId="31" fillId="3" borderId="3" xfId="0" applyFont="1" applyFill="1" applyBorder="1" applyAlignment="1">
      <alignment horizontal="center" vertical="top" wrapText="1"/>
    </xf>
    <xf numFmtId="9" fontId="31" fillId="3" borderId="2" xfId="0" applyNumberFormat="1" applyFont="1" applyFill="1" applyBorder="1" applyAlignment="1">
      <alignment horizontal="center" vertical="top" wrapText="1"/>
    </xf>
    <xf numFmtId="0" fontId="31" fillId="0" borderId="2" xfId="0" applyFont="1" applyFill="1" applyBorder="1" applyAlignment="1">
      <alignment horizontal="left" vertical="top" wrapText="1"/>
    </xf>
    <xf numFmtId="0" fontId="31" fillId="0" borderId="3" xfId="0" applyFont="1" applyFill="1" applyBorder="1" applyAlignment="1">
      <alignment horizontal="left" vertical="top" wrapText="1"/>
    </xf>
    <xf numFmtId="9" fontId="31" fillId="0" borderId="31" xfId="0" applyNumberFormat="1" applyFont="1" applyFill="1" applyBorder="1" applyAlignment="1">
      <alignment horizontal="center" vertical="top" wrapText="1"/>
    </xf>
    <xf numFmtId="9" fontId="31" fillId="0" borderId="3" xfId="0" applyNumberFormat="1" applyFont="1" applyFill="1" applyBorder="1" applyAlignment="1">
      <alignment horizontal="center" vertical="top" wrapText="1"/>
    </xf>
    <xf numFmtId="9" fontId="31" fillId="0" borderId="1" xfId="0" applyNumberFormat="1" applyFont="1" applyFill="1" applyBorder="1" applyAlignment="1">
      <alignment horizontal="center" vertical="top" wrapText="1"/>
    </xf>
    <xf numFmtId="0" fontId="31" fillId="0" borderId="1" xfId="0" applyFont="1" applyFill="1" applyBorder="1" applyAlignment="1">
      <alignment horizontal="center" vertical="top" wrapText="1"/>
    </xf>
    <xf numFmtId="9" fontId="31" fillId="3" borderId="1" xfId="0" applyNumberFormat="1" applyFont="1" applyFill="1" applyBorder="1" applyAlignment="1">
      <alignment horizontal="center" vertical="top" wrapText="1"/>
    </xf>
    <xf numFmtId="0" fontId="31" fillId="3" borderId="1" xfId="0" applyFont="1" applyFill="1" applyBorder="1" applyAlignment="1">
      <alignment horizontal="center" vertical="top" wrapText="1"/>
    </xf>
    <xf numFmtId="0" fontId="3" fillId="3" borderId="2" xfId="0" applyNumberFormat="1" applyFont="1" applyFill="1" applyBorder="1" applyAlignment="1">
      <alignment horizontal="center" vertical="top"/>
    </xf>
    <xf numFmtId="0" fontId="3" fillId="3" borderId="31" xfId="0" applyNumberFormat="1" applyFont="1" applyFill="1" applyBorder="1" applyAlignment="1">
      <alignment horizontal="center" vertical="top"/>
    </xf>
    <xf numFmtId="0" fontId="3" fillId="3" borderId="3" xfId="0" applyNumberFormat="1" applyFont="1" applyFill="1" applyBorder="1" applyAlignment="1">
      <alignment horizontal="center" vertical="top"/>
    </xf>
    <xf numFmtId="1" fontId="18" fillId="3" borderId="1" xfId="0" applyNumberFormat="1" applyFont="1" applyFill="1" applyBorder="1" applyAlignment="1">
      <alignment horizontal="center" vertical="top" wrapText="1"/>
    </xf>
    <xf numFmtId="0" fontId="18" fillId="3" borderId="1" xfId="0" applyNumberFormat="1" applyFont="1" applyFill="1" applyBorder="1" applyAlignment="1">
      <alignment horizontal="center" vertical="top" wrapText="1"/>
    </xf>
    <xf numFmtId="0" fontId="27" fillId="3" borderId="3" xfId="0" applyFont="1" applyFill="1" applyBorder="1" applyAlignment="1">
      <alignment horizontal="center" vertical="top"/>
    </xf>
    <xf numFmtId="0" fontId="3" fillId="3" borderId="21" xfId="0" applyNumberFormat="1" applyFont="1" applyFill="1" applyBorder="1" applyAlignment="1">
      <alignment horizontal="center" vertical="top"/>
    </xf>
    <xf numFmtId="1" fontId="18" fillId="3" borderId="1" xfId="0" applyNumberFormat="1" applyFont="1" applyFill="1" applyBorder="1" applyAlignment="1">
      <alignment horizontal="center" vertical="top"/>
    </xf>
    <xf numFmtId="0" fontId="31" fillId="0" borderId="7" xfId="0" applyFont="1" applyFill="1" applyBorder="1" applyAlignment="1">
      <alignment horizontal="center" vertical="top" wrapText="1"/>
    </xf>
    <xf numFmtId="0" fontId="31" fillId="0" borderId="9" xfId="0" applyFont="1" applyFill="1" applyBorder="1" applyAlignment="1">
      <alignment horizontal="center" vertical="top" wrapText="1"/>
    </xf>
    <xf numFmtId="0" fontId="29" fillId="0" borderId="36" xfId="0" applyNumberFormat="1" applyFont="1" applyBorder="1" applyAlignment="1">
      <alignment horizontal="center" vertical="top" wrapText="1"/>
    </xf>
    <xf numFmtId="0" fontId="29" fillId="0" borderId="0" xfId="0" applyNumberFormat="1" applyFont="1" applyBorder="1" applyAlignment="1">
      <alignment horizontal="center" vertical="top" wrapText="1"/>
    </xf>
    <xf numFmtId="0" fontId="29" fillId="0" borderId="37" xfId="0" applyNumberFormat="1" applyFont="1" applyBorder="1" applyAlignment="1">
      <alignment horizontal="center" vertical="top" wrapText="1"/>
    </xf>
    <xf numFmtId="9" fontId="12" fillId="3" borderId="2" xfId="0" applyNumberFormat="1" applyFont="1" applyFill="1" applyBorder="1" applyAlignment="1">
      <alignment horizontal="center" vertical="top" wrapText="1"/>
    </xf>
    <xf numFmtId="9" fontId="12" fillId="3" borderId="3" xfId="0" applyNumberFormat="1" applyFont="1" applyFill="1" applyBorder="1" applyAlignment="1">
      <alignment horizontal="center" vertical="top" wrapText="1"/>
    </xf>
    <xf numFmtId="9" fontId="44" fillId="3" borderId="2" xfId="0" applyNumberFormat="1" applyFont="1" applyFill="1" applyBorder="1" applyAlignment="1">
      <alignment horizontal="center" vertical="top" wrapText="1"/>
    </xf>
    <xf numFmtId="9" fontId="44" fillId="3" borderId="3" xfId="0" applyNumberFormat="1" applyFont="1" applyFill="1" applyBorder="1" applyAlignment="1">
      <alignment horizontal="center" vertical="top" wrapText="1"/>
    </xf>
    <xf numFmtId="1" fontId="19" fillId="3" borderId="2" xfId="5" applyNumberFormat="1" applyFont="1" applyFill="1" applyBorder="1" applyAlignment="1">
      <alignment horizontal="center" vertical="top" wrapText="1"/>
    </xf>
    <xf numFmtId="1" fontId="19" fillId="3" borderId="3" xfId="5" applyNumberFormat="1" applyFont="1" applyFill="1" applyBorder="1" applyAlignment="1">
      <alignment horizontal="center" vertical="top" wrapText="1"/>
    </xf>
    <xf numFmtId="0" fontId="19" fillId="3" borderId="2" xfId="0" applyFont="1" applyFill="1" applyBorder="1" applyAlignment="1">
      <alignment horizontal="center" vertical="top" wrapText="1"/>
    </xf>
    <xf numFmtId="0" fontId="19" fillId="3" borderId="3" xfId="0" applyFont="1" applyFill="1" applyBorder="1" applyAlignment="1">
      <alignment horizontal="center" vertical="top" wrapText="1"/>
    </xf>
    <xf numFmtId="1" fontId="21" fillId="3" borderId="2" xfId="5" applyNumberFormat="1" applyFont="1" applyFill="1" applyBorder="1" applyAlignment="1">
      <alignment horizontal="center" vertical="top" wrapText="1"/>
    </xf>
    <xf numFmtId="1" fontId="21" fillId="3" borderId="3" xfId="5" applyNumberFormat="1" applyFont="1" applyFill="1" applyBorder="1" applyAlignment="1">
      <alignment horizontal="center" vertical="top" wrapText="1"/>
    </xf>
    <xf numFmtId="9" fontId="44" fillId="19" borderId="2" xfId="0" applyNumberFormat="1" applyFont="1" applyFill="1" applyBorder="1" applyAlignment="1">
      <alignment horizontal="center" vertical="top" wrapText="1"/>
    </xf>
    <xf numFmtId="9" fontId="44" fillId="19" borderId="3" xfId="0" applyNumberFormat="1" applyFont="1" applyFill="1" applyBorder="1" applyAlignment="1">
      <alignment horizontal="center" vertical="top" wrapText="1"/>
    </xf>
    <xf numFmtId="9" fontId="24" fillId="3" borderId="2" xfId="0" applyNumberFormat="1" applyFont="1" applyFill="1" applyBorder="1" applyAlignment="1">
      <alignment horizontal="center" vertical="top" wrapText="1"/>
    </xf>
    <xf numFmtId="9" fontId="24" fillId="3" borderId="3" xfId="0" applyNumberFormat="1" applyFont="1" applyFill="1" applyBorder="1" applyAlignment="1">
      <alignment horizontal="center" vertical="top" wrapText="1"/>
    </xf>
    <xf numFmtId="9" fontId="43" fillId="19" borderId="2" xfId="0" applyNumberFormat="1" applyFont="1" applyFill="1" applyBorder="1" applyAlignment="1">
      <alignment horizontal="center" vertical="top" wrapText="1"/>
    </xf>
    <xf numFmtId="9" fontId="43" fillId="19" borderId="3" xfId="0" applyNumberFormat="1" applyFont="1" applyFill="1" applyBorder="1" applyAlignment="1">
      <alignment horizontal="center" vertical="top" wrapText="1"/>
    </xf>
    <xf numFmtId="9" fontId="31" fillId="3" borderId="2" xfId="5" applyFont="1" applyFill="1" applyBorder="1" applyAlignment="1">
      <alignment horizontal="center" vertical="top" wrapText="1"/>
    </xf>
    <xf numFmtId="9" fontId="31" fillId="3" borderId="3" xfId="5" applyFont="1" applyFill="1" applyBorder="1" applyAlignment="1">
      <alignment horizontal="center" vertical="top" wrapText="1"/>
    </xf>
    <xf numFmtId="9" fontId="27" fillId="3" borderId="2" xfId="0" applyNumberFormat="1" applyFont="1" applyFill="1" applyBorder="1" applyAlignment="1">
      <alignment horizontal="center" vertical="top" wrapText="1"/>
    </xf>
    <xf numFmtId="9" fontId="27" fillId="3" borderId="3" xfId="0" applyNumberFormat="1" applyFont="1" applyFill="1" applyBorder="1" applyAlignment="1">
      <alignment horizontal="center" vertical="top" wrapText="1"/>
    </xf>
    <xf numFmtId="172" fontId="28" fillId="11" borderId="2" xfId="7" applyNumberFormat="1" applyFont="1" applyFill="1" applyBorder="1" applyAlignment="1">
      <alignment horizontal="center" vertical="top"/>
    </xf>
    <xf numFmtId="172" fontId="28" fillId="11" borderId="3" xfId="7" applyNumberFormat="1" applyFont="1" applyFill="1" applyBorder="1" applyAlignment="1">
      <alignment horizontal="center" vertical="top"/>
    </xf>
    <xf numFmtId="9" fontId="35" fillId="0" borderId="2" xfId="0" applyNumberFormat="1" applyFont="1" applyFill="1" applyBorder="1" applyAlignment="1">
      <alignment horizontal="justify" vertical="top" wrapText="1"/>
    </xf>
    <xf numFmtId="9" fontId="35" fillId="0" borderId="3" xfId="0" applyNumberFormat="1" applyFont="1" applyFill="1" applyBorder="1" applyAlignment="1">
      <alignment horizontal="justify"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29" fillId="23" borderId="3" xfId="0" applyFont="1" applyFill="1" applyBorder="1" applyAlignment="1">
      <alignment horizontal="center" vertical="top" wrapText="1"/>
    </xf>
    <xf numFmtId="0" fontId="29" fillId="23" borderId="1" xfId="0" applyFont="1" applyFill="1" applyBorder="1" applyAlignment="1">
      <alignment horizontal="center" vertical="top" wrapText="1"/>
    </xf>
    <xf numFmtId="0" fontId="28" fillId="10" borderId="1" xfId="0" applyFont="1" applyFill="1" applyBorder="1" applyAlignment="1">
      <alignment horizontal="center" vertical="top"/>
    </xf>
    <xf numFmtId="0" fontId="57" fillId="29" borderId="32" xfId="0" applyFont="1" applyFill="1" applyBorder="1" applyAlignment="1">
      <alignment horizontal="center" vertical="top" wrapText="1"/>
    </xf>
    <xf numFmtId="0" fontId="57" fillId="29" borderId="33" xfId="0" applyFont="1" applyFill="1" applyBorder="1" applyAlignment="1">
      <alignment horizontal="center" vertical="top" wrapText="1"/>
    </xf>
    <xf numFmtId="0" fontId="57" fillId="29" borderId="34" xfId="0" applyFont="1" applyFill="1" applyBorder="1" applyAlignment="1">
      <alignment horizontal="center" vertical="top" wrapText="1"/>
    </xf>
    <xf numFmtId="0" fontId="57" fillId="29" borderId="8" xfId="0" applyFont="1" applyFill="1" applyBorder="1" applyAlignment="1">
      <alignment horizontal="center" vertical="top" wrapText="1"/>
    </xf>
    <xf numFmtId="0" fontId="57" fillId="29" borderId="10" xfId="0" applyFont="1" applyFill="1" applyBorder="1" applyAlignment="1">
      <alignment horizontal="center" vertical="top" wrapText="1"/>
    </xf>
    <xf numFmtId="0" fontId="57" fillId="29" borderId="9" xfId="0" applyFont="1" applyFill="1" applyBorder="1" applyAlignment="1">
      <alignment horizontal="center" vertical="top" wrapText="1"/>
    </xf>
    <xf numFmtId="0" fontId="78" fillId="31" borderId="5" xfId="0" applyFont="1" applyFill="1" applyBorder="1" applyAlignment="1">
      <alignment horizontal="center" vertical="top" wrapText="1"/>
    </xf>
    <xf numFmtId="0" fontId="78" fillId="31" borderId="0" xfId="0" applyFont="1" applyFill="1" applyBorder="1" applyAlignment="1">
      <alignment horizontal="center" vertical="top" wrapText="1"/>
    </xf>
    <xf numFmtId="1" fontId="18" fillId="3" borderId="2" xfId="5" applyNumberFormat="1" applyFont="1" applyFill="1" applyBorder="1" applyAlignment="1">
      <alignment horizontal="center" vertical="top" wrapText="1"/>
    </xf>
    <xf numFmtId="1" fontId="18" fillId="3" borderId="3" xfId="5" applyNumberFormat="1" applyFont="1" applyFill="1" applyBorder="1" applyAlignment="1">
      <alignment horizontal="center" vertical="top" wrapText="1"/>
    </xf>
    <xf numFmtId="9" fontId="44" fillId="3" borderId="2" xfId="0" applyNumberFormat="1" applyFont="1" applyFill="1" applyBorder="1" applyAlignment="1">
      <alignment horizontal="center" vertical="center" wrapText="1"/>
    </xf>
    <xf numFmtId="9" fontId="44" fillId="3" borderId="3" xfId="0" applyNumberFormat="1" applyFont="1" applyFill="1" applyBorder="1" applyAlignment="1">
      <alignment horizontal="center" vertical="center" wrapText="1"/>
    </xf>
    <xf numFmtId="0" fontId="29" fillId="3" borderId="28" xfId="0" applyFont="1" applyFill="1" applyBorder="1" applyAlignment="1">
      <alignment horizontal="center" vertical="top"/>
    </xf>
    <xf numFmtId="0" fontId="29" fillId="3" borderId="29" xfId="0" applyFont="1" applyFill="1" applyBorder="1" applyAlignment="1">
      <alignment horizontal="center" vertical="top"/>
    </xf>
    <xf numFmtId="0" fontId="29" fillId="3" borderId="30" xfId="0" applyFont="1" applyFill="1" applyBorder="1" applyAlignment="1">
      <alignment horizontal="center" vertical="top"/>
    </xf>
    <xf numFmtId="3" fontId="3" fillId="0" borderId="2" xfId="0" applyNumberFormat="1" applyFont="1" applyBorder="1" applyAlignment="1">
      <alignment horizontal="center" vertical="top" wrapText="1"/>
    </xf>
    <xf numFmtId="3" fontId="3" fillId="0" borderId="3" xfId="0" applyNumberFormat="1" applyFont="1" applyBorder="1" applyAlignment="1">
      <alignment horizontal="center" vertical="top" wrapText="1"/>
    </xf>
    <xf numFmtId="0" fontId="27" fillId="3" borderId="2" xfId="0" applyFont="1" applyFill="1" applyBorder="1" applyAlignment="1">
      <alignment horizontal="center" vertical="top"/>
    </xf>
    <xf numFmtId="0" fontId="1" fillId="3" borderId="35" xfId="0" applyNumberFormat="1" applyFont="1" applyFill="1" applyBorder="1" applyAlignment="1">
      <alignment horizontal="center" vertical="center"/>
    </xf>
    <xf numFmtId="0" fontId="1" fillId="3" borderId="8" xfId="0" applyNumberFormat="1" applyFont="1" applyFill="1" applyBorder="1" applyAlignment="1">
      <alignment horizontal="center" vertical="center"/>
    </xf>
    <xf numFmtId="0" fontId="27" fillId="3" borderId="1" xfId="0" applyFont="1" applyFill="1" applyBorder="1" applyAlignment="1">
      <alignment horizontal="center" vertical="top"/>
    </xf>
    <xf numFmtId="0" fontId="3" fillId="0" borderId="1" xfId="0" applyFont="1" applyBorder="1" applyAlignment="1">
      <alignment horizontal="center" vertical="top" wrapText="1"/>
    </xf>
    <xf numFmtId="0" fontId="18" fillId="0" borderId="1" xfId="0" applyFont="1" applyBorder="1" applyAlignment="1">
      <alignment horizontal="center" vertical="top" wrapText="1"/>
    </xf>
    <xf numFmtId="0" fontId="3" fillId="3" borderId="35" xfId="0" applyNumberFormat="1" applyFont="1" applyFill="1" applyBorder="1" applyAlignment="1">
      <alignment horizontal="center" vertical="top"/>
    </xf>
    <xf numFmtId="0" fontId="3" fillId="3" borderId="8" xfId="0" applyNumberFormat="1" applyFont="1" applyFill="1" applyBorder="1" applyAlignment="1">
      <alignment horizontal="center" vertical="top"/>
    </xf>
    <xf numFmtId="0" fontId="5" fillId="3" borderId="1" xfId="0" applyFont="1" applyFill="1" applyBorder="1" applyAlignment="1">
      <alignment horizontal="center" vertical="top" wrapText="1"/>
    </xf>
    <xf numFmtId="0" fontId="15" fillId="3" borderId="1" xfId="0" applyFont="1" applyFill="1" applyBorder="1" applyAlignment="1">
      <alignment horizontal="center" vertical="top" wrapText="1"/>
    </xf>
    <xf numFmtId="0" fontId="3" fillId="3" borderId="5" xfId="0" applyNumberFormat="1" applyFont="1" applyFill="1" applyBorder="1" applyAlignment="1">
      <alignment horizontal="center" vertical="top"/>
    </xf>
    <xf numFmtId="0" fontId="9" fillId="0" borderId="1" xfId="0" applyFont="1" applyFill="1" applyBorder="1" applyAlignment="1">
      <alignment horizontal="center" vertical="top" wrapText="1"/>
    </xf>
    <xf numFmtId="0" fontId="17" fillId="0" borderId="1" xfId="0" applyFont="1" applyFill="1" applyBorder="1" applyAlignment="1">
      <alignment horizontal="center" vertical="top" wrapText="1"/>
    </xf>
    <xf numFmtId="0" fontId="27" fillId="0" borderId="1" xfId="0" applyFont="1" applyFill="1" applyBorder="1" applyAlignment="1">
      <alignment horizontal="center" vertical="top"/>
    </xf>
    <xf numFmtId="0" fontId="31" fillId="0" borderId="1" xfId="0" applyFont="1" applyFill="1" applyBorder="1" applyAlignment="1">
      <alignment horizontal="justify" vertical="top" wrapText="1"/>
    </xf>
    <xf numFmtId="0" fontId="31" fillId="0" borderId="1" xfId="0" applyFont="1" applyFill="1" applyBorder="1" applyAlignment="1">
      <alignment horizontal="justify" vertical="top"/>
    </xf>
    <xf numFmtId="0" fontId="3" fillId="0" borderId="21" xfId="0" applyNumberFormat="1" applyFont="1" applyFill="1" applyBorder="1" applyAlignment="1">
      <alignment horizontal="center" vertical="top"/>
    </xf>
    <xf numFmtId="0" fontId="17" fillId="0" borderId="1" xfId="0" applyFont="1" applyBorder="1" applyAlignment="1">
      <alignment horizontal="center" vertical="top" wrapText="1"/>
    </xf>
    <xf numFmtId="0" fontId="9" fillId="0" borderId="1" xfId="0" applyFont="1" applyBorder="1" applyAlignment="1">
      <alignment horizontal="center" vertical="top" wrapText="1"/>
    </xf>
    <xf numFmtId="0" fontId="3"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44" fillId="3" borderId="1" xfId="0" applyFont="1" applyFill="1" applyBorder="1" applyAlignment="1">
      <alignment horizontal="center" vertical="top"/>
    </xf>
    <xf numFmtId="9" fontId="44" fillId="3" borderId="1" xfId="0" applyNumberFormat="1" applyFont="1" applyFill="1" applyBorder="1" applyAlignment="1">
      <alignment horizontal="center" vertical="top"/>
    </xf>
    <xf numFmtId="1" fontId="1" fillId="32" borderId="1" xfId="0" applyNumberFormat="1" applyFont="1" applyFill="1" applyBorder="1" applyAlignment="1">
      <alignment horizontal="center" vertical="top" wrapText="1"/>
    </xf>
    <xf numFmtId="1" fontId="18" fillId="32" borderId="1" xfId="0" applyNumberFormat="1" applyFont="1" applyFill="1" applyBorder="1" applyAlignment="1">
      <alignment horizontal="center" vertical="top" wrapText="1"/>
    </xf>
    <xf numFmtId="9" fontId="31" fillId="0" borderId="2" xfId="0" applyNumberFormat="1" applyFont="1" applyFill="1" applyBorder="1" applyAlignment="1">
      <alignment horizontal="center" vertical="top"/>
    </xf>
    <xf numFmtId="9" fontId="31" fillId="0" borderId="3" xfId="0" applyNumberFormat="1" applyFont="1" applyFill="1" applyBorder="1" applyAlignment="1">
      <alignment horizontal="center" vertical="top"/>
    </xf>
    <xf numFmtId="0" fontId="18" fillId="0" borderId="1" xfId="0" applyFont="1" applyBorder="1" applyAlignment="1">
      <alignment horizontal="center" vertical="top"/>
    </xf>
    <xf numFmtId="0" fontId="45" fillId="0" borderId="2" xfId="0" applyFont="1" applyFill="1" applyBorder="1" applyAlignment="1">
      <alignment horizontal="center" vertical="top" wrapText="1"/>
    </xf>
    <xf numFmtId="0" fontId="45" fillId="0" borderId="31" xfId="0" applyFont="1" applyFill="1" applyBorder="1" applyAlignment="1">
      <alignment horizontal="center" vertical="top" wrapText="1"/>
    </xf>
    <xf numFmtId="0" fontId="45" fillId="0" borderId="3" xfId="0" applyFont="1" applyFill="1" applyBorder="1" applyAlignment="1">
      <alignment horizontal="center" vertical="top" wrapText="1"/>
    </xf>
    <xf numFmtId="0" fontId="44" fillId="3" borderId="1" xfId="0" applyFont="1" applyFill="1" applyBorder="1" applyAlignment="1">
      <alignment horizontal="center" vertical="top" wrapText="1"/>
    </xf>
    <xf numFmtId="0" fontId="31" fillId="0" borderId="2" xfId="0" applyFont="1" applyFill="1" applyBorder="1" applyAlignment="1">
      <alignment horizontal="justify" vertical="top" wrapText="1"/>
    </xf>
    <xf numFmtId="0" fontId="31" fillId="0" borderId="3" xfId="0" applyFont="1" applyFill="1" applyBorder="1" applyAlignment="1">
      <alignment horizontal="justify" vertical="top" wrapText="1"/>
    </xf>
    <xf numFmtId="0" fontId="58" fillId="24" borderId="3" xfId="0" applyFont="1" applyFill="1" applyBorder="1" applyAlignment="1">
      <alignment horizontal="center" vertical="top" wrapText="1"/>
    </xf>
    <xf numFmtId="0" fontId="60" fillId="24" borderId="1" xfId="8" applyFont="1" applyBorder="1" applyAlignment="1">
      <alignment horizontal="center" vertical="top" wrapText="1"/>
    </xf>
    <xf numFmtId="0" fontId="0" fillId="0" borderId="1" xfId="0" applyBorder="1" applyAlignment="1">
      <alignment horizontal="center" vertical="top"/>
    </xf>
    <xf numFmtId="1" fontId="19" fillId="3" borderId="1" xfId="0" applyNumberFormat="1" applyFont="1" applyFill="1" applyBorder="1" applyAlignment="1">
      <alignment horizontal="center" vertical="top"/>
    </xf>
    <xf numFmtId="1" fontId="19" fillId="3" borderId="1" xfId="0" applyNumberFormat="1" applyFont="1" applyFill="1" applyBorder="1" applyAlignment="1">
      <alignment horizontal="center" vertical="top" wrapText="1"/>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9" fontId="19" fillId="3" borderId="1" xfId="0" applyNumberFormat="1" applyFont="1" applyFill="1" applyBorder="1" applyAlignment="1">
      <alignment horizontal="center" vertical="top" wrapText="1"/>
    </xf>
    <xf numFmtId="0" fontId="19"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0" fontId="17" fillId="3" borderId="1" xfId="0" applyFont="1" applyFill="1" applyBorder="1" applyAlignment="1">
      <alignment horizontal="center" vertical="top" wrapText="1"/>
    </xf>
    <xf numFmtId="49" fontId="19" fillId="3" borderId="1" xfId="0" applyNumberFormat="1" applyFont="1" applyFill="1" applyBorder="1" applyAlignment="1">
      <alignment horizontal="center" vertical="top"/>
    </xf>
    <xf numFmtId="9" fontId="44" fillId="3" borderId="1" xfId="0" applyNumberFormat="1" applyFont="1" applyFill="1" applyBorder="1" applyAlignment="1">
      <alignment horizontal="center" vertical="top" wrapText="1"/>
    </xf>
    <xf numFmtId="9" fontId="3" fillId="3" borderId="1" xfId="0" applyNumberFormat="1" applyFont="1" applyFill="1" applyBorder="1" applyAlignment="1">
      <alignment horizontal="center" vertical="top" wrapText="1"/>
    </xf>
    <xf numFmtId="9" fontId="44" fillId="19" borderId="1" xfId="0" applyNumberFormat="1" applyFont="1" applyFill="1" applyBorder="1" applyAlignment="1">
      <alignment horizontal="center" vertical="top" wrapText="1"/>
    </xf>
    <xf numFmtId="0" fontId="44" fillId="19"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9" fontId="44" fillId="19" borderId="1" xfId="0" applyNumberFormat="1" applyFont="1" applyFill="1" applyBorder="1" applyAlignment="1">
      <alignment horizontal="center" vertical="top"/>
    </xf>
    <xf numFmtId="0" fontId="44" fillId="19" borderId="1" xfId="0" applyFont="1" applyFill="1" applyBorder="1" applyAlignment="1">
      <alignment horizontal="center" vertical="top"/>
    </xf>
    <xf numFmtId="0" fontId="24" fillId="3" borderId="1" xfId="0" applyFont="1" applyFill="1" applyBorder="1" applyAlignment="1">
      <alignment horizontal="center" vertical="top"/>
    </xf>
    <xf numFmtId="2" fontId="27" fillId="12" borderId="1" xfId="0" applyNumberFormat="1" applyFont="1" applyFill="1" applyBorder="1" applyAlignment="1">
      <alignment horizontal="center" vertical="top"/>
    </xf>
    <xf numFmtId="0" fontId="44" fillId="3" borderId="1" xfId="0" applyFont="1" applyFill="1" applyBorder="1" applyAlignment="1">
      <alignment horizontal="justify" vertical="top" wrapText="1"/>
    </xf>
    <xf numFmtId="0" fontId="24" fillId="3" borderId="1" xfId="0" applyFont="1" applyFill="1" applyBorder="1" applyAlignment="1">
      <alignment horizontal="center" vertical="top" wrapText="1"/>
    </xf>
    <xf numFmtId="1" fontId="21" fillId="3" borderId="1" xfId="0" applyNumberFormat="1" applyFont="1" applyFill="1" applyBorder="1" applyAlignment="1">
      <alignment horizontal="center" vertical="top"/>
    </xf>
    <xf numFmtId="9" fontId="24" fillId="3" borderId="1" xfId="0" applyNumberFormat="1" applyFont="1" applyFill="1" applyBorder="1" applyAlignment="1">
      <alignment horizontal="center" vertical="top" wrapText="1"/>
    </xf>
    <xf numFmtId="0" fontId="23" fillId="19" borderId="1" xfId="0" applyFont="1" applyFill="1" applyBorder="1" applyAlignment="1">
      <alignment horizontal="center" vertical="top" wrapText="1"/>
    </xf>
    <xf numFmtId="9" fontId="23" fillId="19" borderId="1" xfId="0" applyNumberFormat="1" applyFont="1" applyFill="1" applyBorder="1" applyAlignment="1">
      <alignment horizontal="center" vertical="top"/>
    </xf>
    <xf numFmtId="0" fontId="23" fillId="19" borderId="1" xfId="0" applyFont="1" applyFill="1" applyBorder="1" applyAlignment="1">
      <alignment horizontal="center" vertical="top"/>
    </xf>
    <xf numFmtId="9" fontId="24" fillId="3" borderId="1" xfId="0" applyNumberFormat="1" applyFont="1" applyFill="1" applyBorder="1" applyAlignment="1">
      <alignment horizontal="center" vertical="top"/>
    </xf>
    <xf numFmtId="0" fontId="44" fillId="11" borderId="1" xfId="5" applyNumberFormat="1" applyFont="1" applyFill="1" applyBorder="1" applyAlignment="1">
      <alignment horizontal="center" vertical="top" wrapText="1"/>
    </xf>
    <xf numFmtId="0" fontId="44" fillId="3" borderId="1" xfId="5" applyNumberFormat="1" applyFont="1" applyFill="1" applyBorder="1" applyAlignment="1">
      <alignment horizontal="center" vertical="top" wrapText="1"/>
    </xf>
    <xf numFmtId="0" fontId="44" fillId="0" borderId="1" xfId="0" applyNumberFormat="1" applyFont="1" applyFill="1" applyBorder="1" applyAlignment="1">
      <alignment horizontal="center" vertical="top" wrapText="1"/>
    </xf>
    <xf numFmtId="0" fontId="27" fillId="3" borderId="1" xfId="0" applyFont="1" applyFill="1" applyBorder="1" applyAlignment="1">
      <alignment horizontal="center" vertical="top" wrapText="1"/>
    </xf>
    <xf numFmtId="9" fontId="43" fillId="19" borderId="1" xfId="0" applyNumberFormat="1" applyFont="1" applyFill="1" applyBorder="1" applyAlignment="1">
      <alignment horizontal="center" vertical="top" wrapText="1"/>
    </xf>
    <xf numFmtId="0" fontId="43" fillId="19" borderId="1" xfId="0" applyFont="1" applyFill="1" applyBorder="1" applyAlignment="1">
      <alignment horizontal="center" vertical="top" wrapText="1"/>
    </xf>
    <xf numFmtId="9" fontId="23" fillId="19" borderId="1" xfId="0" applyNumberFormat="1" applyFont="1" applyFill="1" applyBorder="1" applyAlignment="1">
      <alignment horizontal="center" vertical="top" wrapText="1"/>
    </xf>
    <xf numFmtId="2" fontId="28" fillId="11" borderId="1" xfId="5" applyNumberFormat="1" applyFont="1" applyFill="1" applyBorder="1" applyAlignment="1">
      <alignment horizontal="center" vertical="top" wrapText="1"/>
    </xf>
    <xf numFmtId="169" fontId="48" fillId="0" borderId="1" xfId="0" applyNumberFormat="1" applyFont="1" applyFill="1" applyBorder="1" applyAlignment="1">
      <alignment horizontal="center" vertical="top" wrapText="1"/>
    </xf>
    <xf numFmtId="9" fontId="44" fillId="0" borderId="1" xfId="5" applyNumberFormat="1" applyFont="1" applyFill="1" applyBorder="1" applyAlignment="1">
      <alignment horizontal="center" vertical="top" wrapText="1"/>
    </xf>
    <xf numFmtId="0" fontId="33" fillId="0" borderId="1" xfId="0" applyNumberFormat="1" applyFont="1" applyFill="1" applyBorder="1" applyAlignment="1">
      <alignment horizontal="center" vertical="top" wrapText="1"/>
    </xf>
    <xf numFmtId="0" fontId="44" fillId="14" borderId="1" xfId="5" applyNumberFormat="1" applyFont="1" applyFill="1" applyBorder="1" applyAlignment="1">
      <alignment horizontal="center" vertical="top" wrapText="1"/>
    </xf>
    <xf numFmtId="0" fontId="44" fillId="6" borderId="1" xfId="5" applyNumberFormat="1" applyFont="1" applyFill="1" applyBorder="1" applyAlignment="1">
      <alignment horizontal="center" vertical="top" wrapText="1"/>
    </xf>
    <xf numFmtId="4" fontId="48" fillId="0" borderId="1" xfId="0" applyNumberFormat="1" applyFont="1" applyFill="1" applyBorder="1" applyAlignment="1">
      <alignment horizontal="center" vertical="top" wrapText="1"/>
    </xf>
    <xf numFmtId="9" fontId="27" fillId="3" borderId="1" xfId="0" applyNumberFormat="1" applyFont="1" applyFill="1" applyBorder="1" applyAlignment="1">
      <alignment horizontal="center" vertical="top" wrapText="1"/>
    </xf>
    <xf numFmtId="9" fontId="27" fillId="12" borderId="1" xfId="0" applyNumberFormat="1" applyFont="1" applyFill="1" applyBorder="1" applyAlignment="1">
      <alignment horizontal="center" vertical="top"/>
    </xf>
    <xf numFmtId="9" fontId="28" fillId="11" borderId="1" xfId="5" applyNumberFormat="1" applyFont="1" applyFill="1" applyBorder="1" applyAlignment="1">
      <alignment horizontal="center" vertical="top"/>
    </xf>
    <xf numFmtId="0" fontId="33" fillId="23" borderId="3" xfId="0" applyFont="1" applyFill="1" applyBorder="1" applyAlignment="1">
      <alignment horizontal="center" vertical="top" wrapText="1"/>
    </xf>
    <xf numFmtId="0" fontId="33" fillId="23" borderId="1" xfId="0" applyFont="1" applyFill="1" applyBorder="1" applyAlignment="1">
      <alignment horizontal="center" vertical="top" wrapText="1"/>
    </xf>
    <xf numFmtId="0" fontId="35" fillId="0" borderId="1" xfId="0" applyFont="1" applyFill="1" applyBorder="1" applyAlignment="1">
      <alignment horizontal="justify" vertical="top" wrapText="1"/>
    </xf>
    <xf numFmtId="9" fontId="35" fillId="0" borderId="1" xfId="0" applyNumberFormat="1" applyFont="1" applyFill="1" applyBorder="1" applyAlignment="1">
      <alignment horizontal="justify" vertical="top" wrapText="1"/>
    </xf>
    <xf numFmtId="0" fontId="31" fillId="3" borderId="1" xfId="0" applyFont="1" applyFill="1" applyBorder="1" applyAlignment="1">
      <alignment horizontal="center" vertical="top"/>
    </xf>
    <xf numFmtId="2" fontId="28" fillId="11" borderId="1" xfId="5" applyNumberFormat="1" applyFont="1" applyFill="1" applyBorder="1" applyAlignment="1">
      <alignment horizontal="center" vertical="top"/>
    </xf>
    <xf numFmtId="9" fontId="27" fillId="3" borderId="1" xfId="0" applyNumberFormat="1" applyFont="1" applyFill="1" applyBorder="1" applyAlignment="1">
      <alignment horizontal="center" vertical="top"/>
    </xf>
    <xf numFmtId="0" fontId="27" fillId="3" borderId="1" xfId="0" applyNumberFormat="1" applyFont="1" applyFill="1" applyBorder="1" applyAlignment="1">
      <alignment horizontal="center" vertical="top" wrapText="1"/>
    </xf>
    <xf numFmtId="2" fontId="28" fillId="14" borderId="1" xfId="5" applyNumberFormat="1" applyFont="1" applyFill="1" applyBorder="1" applyAlignment="1">
      <alignment horizontal="center" vertical="top"/>
    </xf>
    <xf numFmtId="2" fontId="28" fillId="4" borderId="1" xfId="5" applyNumberFormat="1" applyFont="1" applyFill="1" applyBorder="1" applyAlignment="1">
      <alignment horizontal="center" vertical="top" wrapText="1"/>
    </xf>
    <xf numFmtId="2" fontId="27" fillId="9" borderId="1" xfId="0" applyNumberFormat="1" applyFont="1" applyFill="1" applyBorder="1" applyAlignment="1">
      <alignment horizontal="center" vertical="top"/>
    </xf>
    <xf numFmtId="2" fontId="28" fillId="14" borderId="1" xfId="5" applyNumberFormat="1" applyFont="1" applyFill="1" applyBorder="1" applyAlignment="1">
      <alignment horizontal="center" vertical="top" wrapText="1"/>
    </xf>
    <xf numFmtId="0" fontId="45" fillId="0" borderId="1" xfId="0" applyNumberFormat="1" applyFont="1" applyFill="1" applyBorder="1" applyAlignment="1">
      <alignment horizontal="center" vertical="top" wrapText="1"/>
    </xf>
    <xf numFmtId="0" fontId="49" fillId="0" borderId="1" xfId="0" applyFont="1" applyFill="1" applyBorder="1" applyAlignment="1">
      <alignment horizontal="justify" vertical="top" wrapText="1"/>
    </xf>
    <xf numFmtId="0" fontId="49" fillId="0" borderId="1" xfId="0" applyFont="1" applyFill="1" applyBorder="1" applyAlignment="1">
      <alignment horizontal="center" vertical="top" wrapText="1"/>
    </xf>
    <xf numFmtId="0" fontId="35" fillId="0" borderId="1" xfId="0" applyFont="1" applyFill="1" applyBorder="1" applyAlignment="1">
      <alignment horizontal="center" vertical="top" wrapText="1"/>
    </xf>
    <xf numFmtId="9" fontId="35" fillId="0" borderId="1" xfId="0" applyNumberFormat="1" applyFont="1" applyFill="1" applyBorder="1" applyAlignment="1">
      <alignment horizontal="center" vertical="top" wrapText="1"/>
    </xf>
    <xf numFmtId="0" fontId="52" fillId="0" borderId="1" xfId="0" applyFont="1" applyFill="1" applyBorder="1" applyAlignment="1">
      <alignment horizontal="justify" vertical="top" wrapText="1"/>
    </xf>
    <xf numFmtId="0" fontId="35" fillId="0" borderId="1" xfId="0" applyFont="1" applyFill="1" applyBorder="1" applyAlignment="1">
      <alignment horizontal="center" vertical="top"/>
    </xf>
    <xf numFmtId="0" fontId="0" fillId="11" borderId="1" xfId="5" applyNumberFormat="1" applyFont="1" applyFill="1" applyBorder="1" applyAlignment="1">
      <alignment horizontal="center" vertical="top"/>
    </xf>
    <xf numFmtId="0" fontId="0" fillId="0" borderId="1" xfId="5" applyNumberFormat="1" applyFont="1" applyBorder="1" applyAlignment="1">
      <alignment horizontal="center" vertical="top"/>
    </xf>
    <xf numFmtId="0" fontId="44" fillId="0" borderId="1" xfId="0" applyNumberFormat="1" applyFont="1" applyFill="1" applyBorder="1" applyAlignment="1">
      <alignment horizontal="center" vertical="top"/>
    </xf>
    <xf numFmtId="0" fontId="44" fillId="22" borderId="1" xfId="5" applyNumberFormat="1" applyFont="1" applyFill="1" applyBorder="1" applyAlignment="1">
      <alignment horizontal="center" vertical="top" wrapText="1"/>
    </xf>
    <xf numFmtId="0" fontId="35" fillId="0" borderId="1" xfId="0" applyNumberFormat="1" applyFont="1" applyFill="1" applyBorder="1" applyAlignment="1">
      <alignment horizontal="center" vertical="top" wrapText="1"/>
    </xf>
    <xf numFmtId="0" fontId="44" fillId="0" borderId="2" xfId="0" applyNumberFormat="1" applyFont="1" applyFill="1" applyBorder="1" applyAlignment="1">
      <alignment horizontal="center" vertical="top" wrapText="1"/>
    </xf>
    <xf numFmtId="0" fontId="44" fillId="0" borderId="3" xfId="0" applyNumberFormat="1" applyFont="1" applyFill="1" applyBorder="1" applyAlignment="1">
      <alignment horizontal="center" vertical="top" wrapText="1"/>
    </xf>
    <xf numFmtId="0" fontId="35" fillId="0" borderId="2" xfId="0" applyFont="1" applyFill="1" applyBorder="1" applyAlignment="1">
      <alignment horizontal="center" vertical="top"/>
    </xf>
    <xf numFmtId="0" fontId="35" fillId="0" borderId="3" xfId="0" applyFont="1" applyFill="1" applyBorder="1" applyAlignment="1">
      <alignment horizontal="center" vertical="top"/>
    </xf>
    <xf numFmtId="0" fontId="0" fillId="11" borderId="2" xfId="5" applyNumberFormat="1" applyFont="1" applyFill="1" applyBorder="1" applyAlignment="1">
      <alignment horizontal="center" vertical="top"/>
    </xf>
    <xf numFmtId="0" fontId="0" fillId="11" borderId="3" xfId="5" applyNumberFormat="1" applyFont="1" applyFill="1" applyBorder="1" applyAlignment="1">
      <alignment horizontal="center" vertical="top"/>
    </xf>
    <xf numFmtId="171" fontId="48" fillId="0" borderId="1" xfId="0" applyNumberFormat="1" applyFont="1" applyFill="1" applyBorder="1" applyAlignment="1">
      <alignment horizontal="center" vertical="top" wrapText="1"/>
    </xf>
    <xf numFmtId="0" fontId="0" fillId="14" borderId="1" xfId="5" applyNumberFormat="1" applyFont="1" applyFill="1" applyBorder="1" applyAlignment="1">
      <alignment horizontal="center" vertical="top"/>
    </xf>
    <xf numFmtId="0" fontId="44" fillId="0" borderId="1" xfId="5" applyNumberFormat="1" applyFont="1" applyFill="1" applyBorder="1" applyAlignment="1">
      <alignment horizontal="center" vertical="top" wrapText="1"/>
    </xf>
    <xf numFmtId="9" fontId="31" fillId="3" borderId="1" xfId="0" applyNumberFormat="1" applyFont="1" applyFill="1" applyBorder="1" applyAlignment="1">
      <alignment horizontal="center" vertical="top"/>
    </xf>
    <xf numFmtId="9" fontId="1" fillId="3" borderId="1" xfId="0" applyNumberFormat="1" applyFont="1" applyFill="1" applyBorder="1" applyAlignment="1">
      <alignment horizontal="center" vertical="top" wrapText="1"/>
    </xf>
    <xf numFmtId="2" fontId="27" fillId="11" borderId="1" xfId="0" applyNumberFormat="1" applyFont="1" applyFill="1" applyBorder="1" applyAlignment="1">
      <alignment horizontal="center" vertical="top"/>
    </xf>
    <xf numFmtId="0" fontId="27" fillId="19" borderId="1" xfId="0" applyFont="1" applyFill="1" applyBorder="1" applyAlignment="1">
      <alignment horizontal="center" vertical="top" wrapText="1"/>
    </xf>
    <xf numFmtId="0" fontId="30"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45" fillId="11" borderId="1" xfId="5" applyNumberFormat="1" applyFont="1" applyFill="1" applyBorder="1" applyAlignment="1">
      <alignment horizontal="center" vertical="top" wrapText="1"/>
    </xf>
    <xf numFmtId="0" fontId="45" fillId="3" borderId="1" xfId="5" applyNumberFormat="1" applyFont="1" applyFill="1" applyBorder="1" applyAlignment="1">
      <alignment horizontal="center" vertical="top" wrapText="1"/>
    </xf>
    <xf numFmtId="170" fontId="48" fillId="0" borderId="1" xfId="0" applyNumberFormat="1" applyFont="1" applyFill="1" applyBorder="1" applyAlignment="1">
      <alignment horizontal="center" vertical="top" wrapText="1"/>
    </xf>
    <xf numFmtId="9" fontId="44" fillId="0" borderId="1" xfId="0" applyNumberFormat="1" applyFont="1" applyFill="1" applyBorder="1" applyAlignment="1">
      <alignment horizontal="center" vertical="top" wrapText="1"/>
    </xf>
    <xf numFmtId="0" fontId="30" fillId="19" borderId="1" xfId="0" applyFont="1" applyFill="1" applyBorder="1" applyAlignment="1">
      <alignment horizontal="center" vertical="top" wrapText="1"/>
    </xf>
    <xf numFmtId="0" fontId="29" fillId="19" borderId="1" xfId="0" applyFont="1" applyFill="1" applyBorder="1" applyAlignment="1">
      <alignment horizontal="center" vertical="top" wrapText="1"/>
    </xf>
    <xf numFmtId="0" fontId="6" fillId="3" borderId="1" xfId="0" applyFont="1" applyFill="1" applyBorder="1" applyAlignment="1">
      <alignment horizontal="center" vertical="top" wrapText="1"/>
    </xf>
    <xf numFmtId="0" fontId="18" fillId="3" borderId="1" xfId="0" applyFont="1" applyFill="1" applyBorder="1" applyAlignment="1">
      <alignment horizontal="center" vertical="top" wrapText="1"/>
    </xf>
    <xf numFmtId="0" fontId="0" fillId="22" borderId="1" xfId="5" applyNumberFormat="1" applyFont="1" applyFill="1" applyBorder="1" applyAlignment="1">
      <alignment horizontal="center" vertical="top"/>
    </xf>
    <xf numFmtId="0" fontId="3" fillId="19" borderId="2" xfId="0" applyFont="1" applyFill="1" applyBorder="1" applyAlignment="1">
      <alignment horizontal="center" vertical="top" wrapText="1"/>
    </xf>
    <xf numFmtId="0" fontId="3" fillId="19" borderId="3" xfId="0" applyFont="1" applyFill="1" applyBorder="1" applyAlignment="1">
      <alignment horizontal="center" vertical="top" wrapText="1"/>
    </xf>
    <xf numFmtId="4" fontId="48" fillId="0" borderId="1" xfId="0" applyNumberFormat="1" applyFont="1" applyFill="1" applyBorder="1" applyAlignment="1">
      <alignment horizontal="center" vertical="top"/>
    </xf>
    <xf numFmtId="173" fontId="28" fillId="11" borderId="1" xfId="5" applyNumberFormat="1" applyFont="1" applyFill="1" applyBorder="1" applyAlignment="1">
      <alignment horizontal="center" vertical="top"/>
    </xf>
    <xf numFmtId="0" fontId="3" fillId="19" borderId="1" xfId="0" applyFont="1" applyFill="1" applyBorder="1" applyAlignment="1">
      <alignment horizontal="center" vertical="top" wrapText="1"/>
    </xf>
    <xf numFmtId="9" fontId="44" fillId="0" borderId="1" xfId="5" applyNumberFormat="1" applyFont="1" applyFill="1" applyBorder="1" applyAlignment="1">
      <alignment horizontal="center" vertical="top"/>
    </xf>
    <xf numFmtId="0" fontId="44" fillId="3" borderId="1" xfId="0" applyNumberFormat="1" applyFont="1" applyFill="1" applyBorder="1" applyAlignment="1">
      <alignment horizontal="center" vertical="top" wrapText="1"/>
    </xf>
    <xf numFmtId="0" fontId="45" fillId="3" borderId="1" xfId="0" applyFont="1" applyFill="1" applyBorder="1" applyAlignment="1">
      <alignment horizontal="justify" vertical="top" wrapText="1"/>
    </xf>
    <xf numFmtId="1" fontId="22" fillId="3" borderId="1" xfId="0" applyNumberFormat="1" applyFont="1" applyFill="1" applyBorder="1" applyAlignment="1">
      <alignment horizontal="center" vertical="top" wrapText="1"/>
    </xf>
    <xf numFmtId="9" fontId="27" fillId="19" borderId="1" xfId="0" applyNumberFormat="1" applyFont="1" applyFill="1" applyBorder="1" applyAlignment="1">
      <alignment horizontal="center" vertical="top" wrapText="1"/>
    </xf>
    <xf numFmtId="1" fontId="22" fillId="3" borderId="2" xfId="5" applyNumberFormat="1" applyFont="1" applyFill="1" applyBorder="1" applyAlignment="1">
      <alignment horizontal="center" vertical="top" wrapText="1"/>
    </xf>
    <xf numFmtId="1" fontId="22" fillId="3" borderId="3" xfId="5" applyNumberFormat="1" applyFont="1" applyFill="1" applyBorder="1" applyAlignment="1">
      <alignment horizontal="center" vertical="top" wrapText="1"/>
    </xf>
    <xf numFmtId="1" fontId="22" fillId="3" borderId="1" xfId="0" applyNumberFormat="1" applyFont="1" applyFill="1" applyBorder="1" applyAlignment="1">
      <alignment horizontal="center" vertical="top"/>
    </xf>
    <xf numFmtId="0" fontId="44" fillId="19" borderId="1" xfId="0" applyFont="1" applyFill="1" applyBorder="1" applyAlignment="1">
      <alignment horizontal="justify" vertical="top" wrapText="1"/>
    </xf>
    <xf numFmtId="0" fontId="24" fillId="19" borderId="1" xfId="0" applyFont="1" applyFill="1" applyBorder="1" applyAlignment="1">
      <alignment horizontal="center" vertical="top" wrapText="1"/>
    </xf>
    <xf numFmtId="9" fontId="24" fillId="19" borderId="1" xfId="0" applyNumberFormat="1" applyFont="1" applyFill="1" applyBorder="1" applyAlignment="1">
      <alignment horizontal="center" vertical="top" wrapText="1"/>
    </xf>
    <xf numFmtId="0" fontId="45" fillId="14" borderId="1" xfId="5" applyNumberFormat="1" applyFont="1" applyFill="1" applyBorder="1" applyAlignment="1">
      <alignment horizontal="center" vertical="top" wrapText="1"/>
    </xf>
    <xf numFmtId="0" fontId="35" fillId="14" borderId="1" xfId="5" applyNumberFormat="1" applyFont="1" applyFill="1" applyBorder="1" applyAlignment="1">
      <alignment horizontal="center" vertical="top" wrapText="1"/>
    </xf>
    <xf numFmtId="0" fontId="35" fillId="3" borderId="1" xfId="5" applyNumberFormat="1" applyFont="1" applyFill="1" applyBorder="1" applyAlignment="1">
      <alignment horizontal="center" vertical="top" wrapText="1"/>
    </xf>
    <xf numFmtId="0" fontId="57" fillId="23" borderId="3" xfId="0" applyFont="1" applyFill="1" applyBorder="1" applyAlignment="1">
      <alignment horizontal="center" vertical="top" wrapText="1"/>
    </xf>
    <xf numFmtId="0" fontId="57" fillId="23" borderId="1" xfId="0" applyFont="1" applyFill="1" applyBorder="1" applyAlignment="1">
      <alignment horizontal="center" vertical="top" wrapText="1"/>
    </xf>
    <xf numFmtId="0" fontId="3" fillId="0" borderId="2" xfId="0" applyFont="1" applyBorder="1" applyAlignment="1">
      <alignment horizontal="left" vertical="top" wrapText="1"/>
    </xf>
    <xf numFmtId="0" fontId="18" fillId="0" borderId="3" xfId="0" applyFont="1" applyBorder="1" applyAlignment="1">
      <alignment horizontal="left" vertical="top" wrapText="1"/>
    </xf>
    <xf numFmtId="0" fontId="3" fillId="3" borderId="1" xfId="0" applyNumberFormat="1" applyFont="1" applyFill="1" applyBorder="1" applyAlignment="1">
      <alignment horizontal="center" vertical="top" wrapText="1"/>
    </xf>
    <xf numFmtId="9" fontId="18" fillId="3" borderId="1" xfId="0" applyNumberFormat="1" applyFont="1" applyFill="1" applyBorder="1" applyAlignment="1">
      <alignment horizontal="center" vertical="top" wrapText="1"/>
    </xf>
    <xf numFmtId="0" fontId="11" fillId="3" borderId="1" xfId="0" applyNumberFormat="1" applyFont="1" applyFill="1" applyBorder="1" applyAlignment="1">
      <alignment horizontal="center" vertical="top" wrapText="1"/>
    </xf>
    <xf numFmtId="0" fontId="10" fillId="3" borderId="1" xfId="0" applyNumberFormat="1" applyFont="1" applyFill="1" applyBorder="1" applyAlignment="1">
      <alignment horizontal="center" vertical="top" wrapText="1"/>
    </xf>
    <xf numFmtId="0" fontId="9" fillId="3" borderId="1" xfId="0" applyNumberFormat="1" applyFont="1" applyFill="1" applyBorder="1" applyAlignment="1">
      <alignment horizontal="center" vertical="top" wrapText="1"/>
    </xf>
    <xf numFmtId="2" fontId="9" fillId="3" borderId="1" xfId="0" applyNumberFormat="1" applyFont="1" applyFill="1" applyBorder="1" applyAlignment="1">
      <alignment horizontal="center" vertical="top" wrapText="1"/>
    </xf>
    <xf numFmtId="2" fontId="18" fillId="3" borderId="1" xfId="0" applyNumberFormat="1" applyFont="1" applyFill="1" applyBorder="1" applyAlignment="1">
      <alignment horizontal="center" vertical="top" wrapText="1"/>
    </xf>
    <xf numFmtId="0" fontId="3" fillId="0" borderId="1" xfId="0" applyFont="1" applyBorder="1" applyAlignment="1">
      <alignment horizontal="center" vertical="top"/>
    </xf>
    <xf numFmtId="0" fontId="5" fillId="0" borderId="1" xfId="0" applyFont="1" applyBorder="1" applyAlignment="1">
      <alignment horizontal="left" vertical="top" wrapText="1"/>
    </xf>
    <xf numFmtId="0" fontId="18" fillId="0" borderId="1" xfId="0" applyFont="1" applyBorder="1" applyAlignment="1">
      <alignment horizontal="left" vertical="top" wrapText="1"/>
    </xf>
    <xf numFmtId="49" fontId="3" fillId="3" borderId="1" xfId="0" applyNumberFormat="1" applyFont="1" applyFill="1" applyBorder="1" applyAlignment="1">
      <alignment horizontal="center" vertical="top"/>
    </xf>
    <xf numFmtId="49" fontId="18" fillId="3" borderId="1" xfId="0" applyNumberFormat="1" applyFont="1" applyFill="1" applyBorder="1" applyAlignment="1">
      <alignment horizontal="center" vertical="top"/>
    </xf>
    <xf numFmtId="10" fontId="3" fillId="3" borderId="1" xfId="0" applyNumberFormat="1" applyFont="1" applyFill="1" applyBorder="1" applyAlignment="1">
      <alignment horizontal="center" vertical="top" wrapText="1"/>
    </xf>
    <xf numFmtId="10" fontId="18" fillId="3" borderId="1" xfId="0" applyNumberFormat="1" applyFont="1" applyFill="1" applyBorder="1" applyAlignment="1">
      <alignment horizontal="center" vertical="top" wrapText="1"/>
    </xf>
    <xf numFmtId="168" fontId="18" fillId="3" borderId="1" xfId="0" applyNumberFormat="1" applyFont="1" applyFill="1" applyBorder="1" applyAlignment="1">
      <alignment horizontal="center" vertical="top" wrapText="1"/>
    </xf>
    <xf numFmtId="0" fontId="8" fillId="3" borderId="1" xfId="0" applyNumberFormat="1" applyFont="1" applyFill="1" applyBorder="1" applyAlignment="1">
      <alignment horizontal="center" vertical="top" wrapText="1"/>
    </xf>
    <xf numFmtId="0" fontId="31" fillId="0" borderId="31" xfId="0" applyFont="1" applyFill="1" applyBorder="1" applyAlignment="1">
      <alignment horizontal="justify" vertical="top"/>
    </xf>
    <xf numFmtId="0" fontId="31" fillId="0" borderId="3" xfId="0" applyFont="1" applyFill="1" applyBorder="1" applyAlignment="1">
      <alignment horizontal="justify" vertical="top"/>
    </xf>
    <xf numFmtId="0" fontId="31" fillId="0" borderId="31" xfId="0" applyFont="1" applyFill="1" applyBorder="1" applyAlignment="1">
      <alignment horizontal="left" vertical="top" wrapText="1"/>
    </xf>
    <xf numFmtId="0" fontId="3" fillId="0" borderId="2" xfId="0" applyFont="1" applyBorder="1" applyAlignment="1">
      <alignment horizontal="center" vertical="top" wrapText="1"/>
    </xf>
    <xf numFmtId="0" fontId="18" fillId="0" borderId="3" xfId="0" applyFont="1" applyBorder="1" applyAlignment="1">
      <alignment horizontal="center" vertical="top" wrapText="1"/>
    </xf>
    <xf numFmtId="1" fontId="18" fillId="3" borderId="2" xfId="0" applyNumberFormat="1" applyFont="1" applyFill="1" applyBorder="1" applyAlignment="1">
      <alignment horizontal="center" vertical="top" wrapText="1"/>
    </xf>
    <xf numFmtId="1" fontId="18" fillId="3" borderId="3"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1" fillId="0" borderId="3" xfId="0" applyFont="1" applyFill="1" applyBorder="1" applyAlignment="1">
      <alignment horizontal="center" vertical="top"/>
    </xf>
    <xf numFmtId="9" fontId="31" fillId="3" borderId="3" xfId="0" applyNumberFormat="1" applyFont="1" applyFill="1" applyBorder="1" applyAlignment="1">
      <alignment horizontal="center" vertical="top" wrapText="1"/>
    </xf>
    <xf numFmtId="0" fontId="1" fillId="3" borderId="2" xfId="0" applyFont="1" applyFill="1" applyBorder="1" applyAlignment="1">
      <alignment horizontal="center" wrapText="1"/>
    </xf>
    <xf numFmtId="0" fontId="1" fillId="3" borderId="31" xfId="0" applyFont="1" applyFill="1" applyBorder="1" applyAlignment="1">
      <alignment horizontal="center" wrapText="1"/>
    </xf>
    <xf numFmtId="0" fontId="1" fillId="3" borderId="3" xfId="0" applyFont="1" applyFill="1" applyBorder="1" applyAlignment="1">
      <alignment horizontal="center" wrapText="1"/>
    </xf>
    <xf numFmtId="0" fontId="31" fillId="0" borderId="2" xfId="0" applyFont="1" applyFill="1" applyBorder="1" applyAlignment="1">
      <alignment horizontal="center" wrapText="1"/>
    </xf>
    <xf numFmtId="0" fontId="31" fillId="0" borderId="31" xfId="0" applyFont="1" applyFill="1" applyBorder="1" applyAlignment="1">
      <alignment horizontal="center" wrapText="1"/>
    </xf>
    <xf numFmtId="0" fontId="31" fillId="0" borderId="3" xfId="0" applyFont="1" applyFill="1" applyBorder="1" applyAlignment="1">
      <alignment horizontal="center" wrapText="1"/>
    </xf>
    <xf numFmtId="0" fontId="31" fillId="3" borderId="2" xfId="0" applyFont="1" applyFill="1" applyBorder="1" applyAlignment="1">
      <alignment horizontal="center" wrapText="1"/>
    </xf>
    <xf numFmtId="0" fontId="31" fillId="3" borderId="31" xfId="0" applyFont="1" applyFill="1" applyBorder="1" applyAlignment="1">
      <alignment horizontal="center" wrapText="1"/>
    </xf>
    <xf numFmtId="0" fontId="31" fillId="3" borderId="3" xfId="0" applyFont="1" applyFill="1" applyBorder="1" applyAlignment="1">
      <alignment horizontal="center" wrapText="1"/>
    </xf>
    <xf numFmtId="0" fontId="31" fillId="3" borderId="2" xfId="0" applyNumberFormat="1" applyFont="1" applyFill="1" applyBorder="1" applyAlignment="1">
      <alignment horizontal="center" vertical="top" wrapText="1"/>
    </xf>
    <xf numFmtId="0" fontId="31" fillId="3" borderId="3" xfId="0" applyNumberFormat="1" applyFont="1" applyFill="1" applyBorder="1" applyAlignment="1">
      <alignment horizontal="center" vertical="top" wrapText="1"/>
    </xf>
    <xf numFmtId="9" fontId="1" fillId="3" borderId="2"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0" fontId="67" fillId="4" borderId="18" xfId="0" applyFont="1" applyFill="1" applyBorder="1" applyAlignment="1">
      <alignment horizontal="center" vertical="center" wrapText="1"/>
    </xf>
    <xf numFmtId="0" fontId="67" fillId="4" borderId="19" xfId="0" applyFont="1" applyFill="1" applyBorder="1" applyAlignment="1">
      <alignment horizontal="center" vertical="center" wrapText="1"/>
    </xf>
    <xf numFmtId="0" fontId="67" fillId="4" borderId="20" xfId="0" applyFont="1" applyFill="1" applyBorder="1" applyAlignment="1">
      <alignment horizontal="center" vertical="center" wrapText="1"/>
    </xf>
    <xf numFmtId="0" fontId="54" fillId="4" borderId="18"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42" fillId="3" borderId="5"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10" xfId="0" applyFont="1" applyFill="1" applyBorder="1" applyAlignment="1">
      <alignment horizontal="center" vertical="center"/>
    </xf>
    <xf numFmtId="0" fontId="41" fillId="3" borderId="21" xfId="0" applyFont="1" applyFill="1" applyBorder="1" applyAlignment="1">
      <alignment horizontal="center"/>
    </xf>
    <xf numFmtId="0" fontId="41" fillId="3" borderId="22" xfId="0" applyFont="1" applyFill="1" applyBorder="1" applyAlignment="1">
      <alignment horizontal="center"/>
    </xf>
    <xf numFmtId="0" fontId="41" fillId="3" borderId="23" xfId="0" applyFont="1" applyFill="1" applyBorder="1" applyAlignment="1">
      <alignment horizontal="center"/>
    </xf>
    <xf numFmtId="0" fontId="37" fillId="17" borderId="24" xfId="0" applyFont="1" applyFill="1" applyBorder="1" applyAlignment="1">
      <alignment horizontal="center" vertical="center"/>
    </xf>
    <xf numFmtId="0" fontId="37" fillId="17" borderId="25" xfId="0" applyFont="1" applyFill="1" applyBorder="1" applyAlignment="1">
      <alignment horizontal="center" vertical="center"/>
    </xf>
    <xf numFmtId="0" fontId="37" fillId="17" borderId="24" xfId="0" applyFont="1" applyFill="1" applyBorder="1" applyAlignment="1">
      <alignment horizontal="center" vertical="center" wrapText="1"/>
    </xf>
    <xf numFmtId="0" fontId="37" fillId="17" borderId="25" xfId="0" applyFont="1" applyFill="1" applyBorder="1" applyAlignment="1">
      <alignment horizontal="center" vertical="center" wrapText="1"/>
    </xf>
    <xf numFmtId="0" fontId="54" fillId="4" borderId="18" xfId="0" applyFont="1" applyFill="1" applyBorder="1" applyAlignment="1">
      <alignment vertical="center" wrapText="1"/>
    </xf>
    <xf numFmtId="0" fontId="54" fillId="4" borderId="19" xfId="0" applyFont="1" applyFill="1" applyBorder="1" applyAlignment="1">
      <alignment vertical="center" wrapText="1"/>
    </xf>
    <xf numFmtId="0" fontId="54" fillId="4" borderId="20" xfId="0" applyFont="1" applyFill="1" applyBorder="1" applyAlignment="1">
      <alignment vertical="center" wrapText="1"/>
    </xf>
    <xf numFmtId="0" fontId="45" fillId="0" borderId="1" xfId="0" applyFont="1" applyFill="1" applyBorder="1" applyAlignment="1">
      <alignment horizontal="center" vertical="top" wrapText="1"/>
    </xf>
    <xf numFmtId="0" fontId="33" fillId="31"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27" fillId="3" borderId="3" xfId="0" applyFont="1" applyFill="1" applyBorder="1" applyAlignment="1">
      <alignment horizontal="justify" vertical="top"/>
    </xf>
    <xf numFmtId="0" fontId="2" fillId="3" borderId="1" xfId="0" applyFont="1" applyFill="1" applyBorder="1" applyAlignment="1">
      <alignment horizontal="justify" vertical="top" wrapText="1"/>
    </xf>
    <xf numFmtId="0" fontId="1" fillId="3" borderId="1" xfId="0" applyFont="1" applyFill="1" applyBorder="1" applyAlignment="1">
      <alignment horizontal="justify" vertical="center" wrapText="1"/>
    </xf>
    <xf numFmtId="0" fontId="1" fillId="3" borderId="1" xfId="0" applyFont="1" applyFill="1" applyBorder="1" applyAlignment="1">
      <alignment horizontal="justify" vertical="top" wrapText="1"/>
    </xf>
    <xf numFmtId="0" fontId="27" fillId="3" borderId="3" xfId="0" applyFont="1" applyFill="1" applyBorder="1" applyAlignment="1">
      <alignment horizontal="justify" vertical="top" wrapText="1"/>
    </xf>
    <xf numFmtId="0" fontId="27" fillId="3" borderId="31" xfId="0" applyFont="1" applyFill="1" applyBorder="1" applyAlignment="1">
      <alignment horizontal="justify" vertical="top"/>
    </xf>
    <xf numFmtId="1" fontId="1" fillId="3" borderId="1" xfId="0" applyNumberFormat="1" applyFont="1" applyFill="1" applyBorder="1" applyAlignment="1">
      <alignment horizontal="justify" vertical="top" wrapText="1"/>
    </xf>
    <xf numFmtId="9" fontId="1" fillId="3" borderId="1" xfId="0" applyNumberFormat="1" applyFont="1" applyFill="1" applyBorder="1" applyAlignment="1">
      <alignment horizontal="justify" vertical="center" wrapText="1"/>
    </xf>
    <xf numFmtId="0" fontId="1" fillId="3" borderId="1" xfId="0" applyNumberFormat="1" applyFont="1" applyFill="1" applyBorder="1" applyAlignment="1">
      <alignment horizontal="justify" vertical="top" wrapText="1"/>
    </xf>
    <xf numFmtId="0" fontId="27" fillId="3" borderId="1" xfId="0" applyFont="1" applyFill="1" applyBorder="1" applyAlignment="1">
      <alignment horizontal="justify" vertical="top" wrapText="1"/>
    </xf>
    <xf numFmtId="0" fontId="3" fillId="3" borderId="1" xfId="0" applyFont="1" applyFill="1" applyBorder="1" applyAlignment="1">
      <alignment horizontal="justify" vertical="top" wrapText="1"/>
    </xf>
    <xf numFmtId="0" fontId="27" fillId="3" borderId="31" xfId="0" applyFont="1" applyFill="1" applyBorder="1" applyAlignment="1">
      <alignment horizontal="justify" vertical="top" wrapText="1"/>
    </xf>
    <xf numFmtId="0" fontId="27" fillId="3" borderId="2" xfId="0" applyFont="1" applyFill="1" applyBorder="1" applyAlignment="1">
      <alignment horizontal="justify" vertical="top" wrapText="1"/>
    </xf>
    <xf numFmtId="0" fontId="31" fillId="0" borderId="3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0" fillId="0" borderId="1" xfId="0" applyBorder="1" applyAlignment="1">
      <alignment horizontal="justify" vertical="top" wrapText="1"/>
    </xf>
    <xf numFmtId="0" fontId="27" fillId="0" borderId="1" xfId="0" applyFont="1" applyBorder="1" applyAlignment="1">
      <alignment horizontal="justify" vertical="top"/>
    </xf>
    <xf numFmtId="0" fontId="29" fillId="3" borderId="30" xfId="0" applyFont="1" applyFill="1" applyBorder="1" applyAlignment="1">
      <alignment horizontal="justify" vertical="top"/>
    </xf>
    <xf numFmtId="0" fontId="31" fillId="0" borderId="2" xfId="0" applyFont="1" applyFill="1" applyBorder="1" applyAlignment="1">
      <alignment horizontal="justify" vertical="center" wrapText="1"/>
    </xf>
    <xf numFmtId="0" fontId="31" fillId="0" borderId="3" xfId="0" applyFont="1" applyFill="1" applyBorder="1" applyAlignment="1">
      <alignment horizontal="justify" vertical="center" wrapText="1"/>
    </xf>
    <xf numFmtId="0" fontId="31" fillId="3" borderId="2" xfId="0" applyFont="1" applyFill="1" applyBorder="1" applyAlignment="1">
      <alignment horizontal="justify" vertical="top" wrapText="1"/>
    </xf>
    <xf numFmtId="0" fontId="31" fillId="3" borderId="31" xfId="0" applyFont="1" applyFill="1" applyBorder="1" applyAlignment="1">
      <alignment horizontal="justify" vertical="top" wrapText="1"/>
    </xf>
    <xf numFmtId="0" fontId="31" fillId="3" borderId="3" xfId="0" applyFont="1" applyFill="1" applyBorder="1" applyAlignment="1">
      <alignment horizontal="justify" vertical="top" wrapText="1"/>
    </xf>
    <xf numFmtId="0" fontId="31" fillId="0" borderId="31" xfId="0" applyFont="1" applyFill="1" applyBorder="1" applyAlignment="1">
      <alignment horizontal="justify" vertical="center" wrapText="1"/>
    </xf>
    <xf numFmtId="0" fontId="31" fillId="0" borderId="3" xfId="0" applyFont="1" applyFill="1" applyBorder="1" applyAlignment="1">
      <alignment horizontal="justify" vertical="center"/>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10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38</xdr:col>
      <xdr:colOff>1260311</xdr:colOff>
      <xdr:row>6</xdr:row>
      <xdr:rowOff>4762</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cstate="print"/>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ow r="65">
          <cell r="Z65" t="str">
            <v xml:space="preserve"> MUNICIPIO DE ARMENIA; Normas establecidad en la construccion o mantenimiento  en infraestructura  ya establecidas por el estado</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B171"/>
  <sheetViews>
    <sheetView tabSelected="1" topLeftCell="B2" zoomScale="71" zoomScaleNormal="71" workbookViewId="0">
      <pane xSplit="7545" ySplit="1620" topLeftCell="AZ5" activePane="bottomRight"/>
      <selection activeCell="BJ20" sqref="BJ20"/>
      <selection pane="topRight" activeCell="BG2" sqref="BG2:BJ4"/>
      <selection pane="bottomLeft" activeCell="D32" sqref="D32:H32"/>
      <selection pane="bottomRight" activeCell="BJ5" sqref="BJ5:BJ6"/>
    </sheetView>
  </sheetViews>
  <sheetFormatPr baseColWidth="10" defaultColWidth="9.140625" defaultRowHeight="14.25" x14ac:dyDescent="0.25"/>
  <cols>
    <col min="1" max="1" width="9.42578125" style="75" customWidth="1"/>
    <col min="2" max="2" width="10.28515625" style="75" customWidth="1"/>
    <col min="3" max="3" width="12.140625" style="75" customWidth="1"/>
    <col min="4" max="4" width="13.42578125" style="75" customWidth="1"/>
    <col min="5" max="5" width="11.28515625" style="75" customWidth="1"/>
    <col min="6" max="6" width="9" style="75" customWidth="1"/>
    <col min="7" max="7" width="13.42578125" style="75" customWidth="1"/>
    <col min="8" max="8" width="14.85546875" style="75" customWidth="1"/>
    <col min="9" max="9" width="11.28515625" style="75" customWidth="1"/>
    <col min="10" max="10" width="19.7109375" style="398" customWidth="1"/>
    <col min="11" max="11" width="19.7109375" style="100" customWidth="1"/>
    <col min="12" max="12" width="19.7109375" style="398" customWidth="1"/>
    <col min="13" max="15" width="19.7109375" style="100" customWidth="1"/>
    <col min="16" max="16" width="38.7109375" style="100" customWidth="1"/>
    <col min="17" max="18" width="19.7109375" style="75" customWidth="1"/>
    <col min="19" max="19" width="19.7109375" style="399" customWidth="1"/>
    <col min="20" max="20" width="38.7109375" style="400" customWidth="1"/>
    <col min="21" max="23" width="19.7109375" style="75" customWidth="1"/>
    <col min="24" max="24" width="38.7109375" style="400" customWidth="1"/>
    <col min="25" max="25" width="18.85546875" style="75" customWidth="1"/>
    <col min="26" max="26" width="20.7109375" style="75" customWidth="1"/>
    <col min="27" max="27" width="19.7109375" style="75" customWidth="1"/>
    <col min="28" max="28" width="47.85546875" style="75" customWidth="1"/>
    <col min="29" max="29" width="20.85546875" style="75" hidden="1" customWidth="1"/>
    <col min="30" max="30" width="27.42578125" style="75" hidden="1" customWidth="1"/>
    <col min="31" max="31" width="21.42578125" style="75" hidden="1" customWidth="1"/>
    <col min="32" max="32" width="28.7109375" style="75" hidden="1" customWidth="1"/>
    <col min="33" max="33" width="13.85546875" style="75" hidden="1" customWidth="1"/>
    <col min="34" max="34" width="13.5703125" style="75" hidden="1" customWidth="1"/>
    <col min="35" max="35" width="16.140625" style="75" customWidth="1"/>
    <col min="36" max="37" width="22" style="75" customWidth="1"/>
    <col min="38" max="38" width="20.140625" style="75" customWidth="1"/>
    <col min="39" max="39" width="30.140625" style="75" customWidth="1"/>
    <col min="40" max="40" width="21.42578125" style="75" hidden="1" customWidth="1"/>
    <col min="41" max="41" width="20.5703125" style="75" customWidth="1"/>
    <col min="42" max="42" width="22.140625" style="75" customWidth="1"/>
    <col min="43" max="43" width="18.28515625" style="75" customWidth="1"/>
    <col min="44" max="44" width="51.85546875" style="75" customWidth="1"/>
    <col min="45" max="45" width="10.42578125" style="75" customWidth="1"/>
    <col min="46" max="46" width="10.42578125" style="401" customWidth="1"/>
    <col min="47" max="47" width="24.140625" style="75" customWidth="1"/>
    <col min="48" max="48" width="25.140625" style="75" customWidth="1"/>
    <col min="49" max="49" width="28.28515625" style="75" customWidth="1"/>
    <col min="50" max="50" width="16.5703125" style="75" customWidth="1"/>
    <col min="51" max="51" width="40" style="402" customWidth="1"/>
    <col min="52" max="52" width="9" style="403" customWidth="1"/>
    <col min="53" max="53" width="8.28515625" style="403" customWidth="1"/>
    <col min="54" max="54" width="10.28515625" style="75" customWidth="1"/>
    <col min="55" max="55" width="9" style="402" customWidth="1"/>
    <col min="56" max="56" width="10" style="402" customWidth="1"/>
    <col min="57" max="57" width="14.28515625" style="75" customWidth="1"/>
    <col min="58" max="58" width="38.5703125" style="402" customWidth="1"/>
    <col min="59" max="59" width="9.85546875" style="403" customWidth="1"/>
    <col min="60" max="60" width="10" style="403" customWidth="1"/>
    <col min="61" max="61" width="9.7109375" style="401" customWidth="1"/>
    <col min="62" max="62" width="39.140625" style="775" customWidth="1"/>
    <col min="63" max="63" width="45.140625" style="75" customWidth="1"/>
    <col min="64" max="64" width="27.28515625" style="75" customWidth="1"/>
    <col min="65" max="65" width="9.140625" style="75"/>
    <col min="66" max="66" width="20.140625" style="75" customWidth="1"/>
    <col min="67" max="257" width="9.140625" style="75"/>
    <col min="258" max="258" width="21" style="75" customWidth="1"/>
    <col min="259" max="259" width="37.85546875" style="75" customWidth="1"/>
    <col min="260" max="260" width="33.42578125" style="75" customWidth="1"/>
    <col min="261" max="261" width="22" style="75" customWidth="1"/>
    <col min="262" max="262" width="21" style="75" customWidth="1"/>
    <col min="263" max="263" width="7.42578125" style="75" customWidth="1"/>
    <col min="264" max="264" width="7.5703125" style="75" customWidth="1"/>
    <col min="265" max="265" width="7.140625" style="75" customWidth="1"/>
    <col min="266" max="266" width="17.42578125" style="75" customWidth="1"/>
    <col min="267" max="267" width="22.85546875" style="75" customWidth="1"/>
    <col min="268" max="268" width="18.140625" style="75" customWidth="1"/>
    <col min="269" max="269" width="15.7109375" style="75" customWidth="1"/>
    <col min="270" max="270" width="15.28515625" style="75" customWidth="1"/>
    <col min="271" max="271" width="16.28515625" style="75" customWidth="1"/>
    <col min="272" max="272" width="16.85546875" style="75" customWidth="1"/>
    <col min="273" max="273" width="16.5703125" style="75" customWidth="1"/>
    <col min="274" max="274" width="15.85546875" style="75" customWidth="1"/>
    <col min="275" max="275" width="15.42578125" style="75" customWidth="1"/>
    <col min="276" max="276" width="18.140625" style="75" customWidth="1"/>
    <col min="277" max="277" width="12.85546875" style="75" customWidth="1"/>
    <col min="278" max="278" width="12.7109375" style="75" bestFit="1" customWidth="1"/>
    <col min="279" max="279" width="16.85546875" style="75" customWidth="1"/>
    <col min="280" max="513" width="9.140625" style="75"/>
    <col min="514" max="514" width="21" style="75" customWidth="1"/>
    <col min="515" max="515" width="37.85546875" style="75" customWidth="1"/>
    <col min="516" max="516" width="33.42578125" style="75" customWidth="1"/>
    <col min="517" max="517" width="22" style="75" customWidth="1"/>
    <col min="518" max="518" width="21" style="75" customWidth="1"/>
    <col min="519" max="519" width="7.42578125" style="75" customWidth="1"/>
    <col min="520" max="520" width="7.5703125" style="75" customWidth="1"/>
    <col min="521" max="521" width="7.140625" style="75" customWidth="1"/>
    <col min="522" max="522" width="17.42578125" style="75" customWidth="1"/>
    <col min="523" max="523" width="22.85546875" style="75" customWidth="1"/>
    <col min="524" max="524" width="18.140625" style="75" customWidth="1"/>
    <col min="525" max="525" width="15.7109375" style="75" customWidth="1"/>
    <col min="526" max="526" width="15.28515625" style="75" customWidth="1"/>
    <col min="527" max="527" width="16.28515625" style="75" customWidth="1"/>
    <col min="528" max="528" width="16.85546875" style="75" customWidth="1"/>
    <col min="529" max="529" width="16.5703125" style="75" customWidth="1"/>
    <col min="530" max="530" width="15.85546875" style="75" customWidth="1"/>
    <col min="531" max="531" width="15.42578125" style="75" customWidth="1"/>
    <col min="532" max="532" width="18.140625" style="75" customWidth="1"/>
    <col min="533" max="533" width="12.85546875" style="75" customWidth="1"/>
    <col min="534" max="534" width="12.7109375" style="75" bestFit="1" customWidth="1"/>
    <col min="535" max="535" width="16.85546875" style="75" customWidth="1"/>
    <col min="536" max="769" width="9.140625" style="75"/>
    <col min="770" max="770" width="21" style="75" customWidth="1"/>
    <col min="771" max="771" width="37.85546875" style="75" customWidth="1"/>
    <col min="772" max="772" width="33.42578125" style="75" customWidth="1"/>
    <col min="773" max="773" width="22" style="75" customWidth="1"/>
    <col min="774" max="774" width="21" style="75" customWidth="1"/>
    <col min="775" max="775" width="7.42578125" style="75" customWidth="1"/>
    <col min="776" max="776" width="7.5703125" style="75" customWidth="1"/>
    <col min="777" max="777" width="7.140625" style="75" customWidth="1"/>
    <col min="778" max="778" width="17.42578125" style="75" customWidth="1"/>
    <col min="779" max="779" width="22.85546875" style="75" customWidth="1"/>
    <col min="780" max="780" width="18.140625" style="75" customWidth="1"/>
    <col min="781" max="781" width="15.7109375" style="75" customWidth="1"/>
    <col min="782" max="782" width="15.28515625" style="75" customWidth="1"/>
    <col min="783" max="783" width="16.28515625" style="75" customWidth="1"/>
    <col min="784" max="784" width="16.85546875" style="75" customWidth="1"/>
    <col min="785" max="785" width="16.5703125" style="75" customWidth="1"/>
    <col min="786" max="786" width="15.85546875" style="75" customWidth="1"/>
    <col min="787" max="787" width="15.42578125" style="75" customWidth="1"/>
    <col min="788" max="788" width="18.140625" style="75" customWidth="1"/>
    <col min="789" max="789" width="12.85546875" style="75" customWidth="1"/>
    <col min="790" max="790" width="12.7109375" style="75" bestFit="1" customWidth="1"/>
    <col min="791" max="791" width="16.85546875" style="75" customWidth="1"/>
    <col min="792" max="1025" width="9.140625" style="75"/>
    <col min="1026" max="1026" width="21" style="75" customWidth="1"/>
    <col min="1027" max="1027" width="37.85546875" style="75" customWidth="1"/>
    <col min="1028" max="1028" width="33.42578125" style="75" customWidth="1"/>
    <col min="1029" max="1029" width="22" style="75" customWidth="1"/>
    <col min="1030" max="1030" width="21" style="75" customWidth="1"/>
    <col min="1031" max="1031" width="7.42578125" style="75" customWidth="1"/>
    <col min="1032" max="1032" width="7.5703125" style="75" customWidth="1"/>
    <col min="1033" max="1033" width="7.140625" style="75" customWidth="1"/>
    <col min="1034" max="1034" width="17.42578125" style="75" customWidth="1"/>
    <col min="1035" max="1035" width="22.85546875" style="75" customWidth="1"/>
    <col min="1036" max="1036" width="18.140625" style="75" customWidth="1"/>
    <col min="1037" max="1037" width="15.7109375" style="75" customWidth="1"/>
    <col min="1038" max="1038" width="15.28515625" style="75" customWidth="1"/>
    <col min="1039" max="1039" width="16.28515625" style="75" customWidth="1"/>
    <col min="1040" max="1040" width="16.85546875" style="75" customWidth="1"/>
    <col min="1041" max="1041" width="16.5703125" style="75" customWidth="1"/>
    <col min="1042" max="1042" width="15.85546875" style="75" customWidth="1"/>
    <col min="1043" max="1043" width="15.42578125" style="75" customWidth="1"/>
    <col min="1044" max="1044" width="18.140625" style="75" customWidth="1"/>
    <col min="1045" max="1045" width="12.85546875" style="75" customWidth="1"/>
    <col min="1046" max="1046" width="12.7109375" style="75" bestFit="1" customWidth="1"/>
    <col min="1047" max="1047" width="16.85546875" style="75" customWidth="1"/>
    <col min="1048" max="1281" width="9.140625" style="75"/>
    <col min="1282" max="1282" width="21" style="75" customWidth="1"/>
    <col min="1283" max="1283" width="37.85546875" style="75" customWidth="1"/>
    <col min="1284" max="1284" width="33.42578125" style="75" customWidth="1"/>
    <col min="1285" max="1285" width="22" style="75" customWidth="1"/>
    <col min="1286" max="1286" width="21" style="75" customWidth="1"/>
    <col min="1287" max="1287" width="7.42578125" style="75" customWidth="1"/>
    <col min="1288" max="1288" width="7.5703125" style="75" customWidth="1"/>
    <col min="1289" max="1289" width="7.140625" style="75" customWidth="1"/>
    <col min="1290" max="1290" width="17.42578125" style="75" customWidth="1"/>
    <col min="1291" max="1291" width="22.85546875" style="75" customWidth="1"/>
    <col min="1292" max="1292" width="18.140625" style="75" customWidth="1"/>
    <col min="1293" max="1293" width="15.7109375" style="75" customWidth="1"/>
    <col min="1294" max="1294" width="15.28515625" style="75" customWidth="1"/>
    <col min="1295" max="1295" width="16.28515625" style="75" customWidth="1"/>
    <col min="1296" max="1296" width="16.85546875" style="75" customWidth="1"/>
    <col min="1297" max="1297" width="16.5703125" style="75" customWidth="1"/>
    <col min="1298" max="1298" width="15.85546875" style="75" customWidth="1"/>
    <col min="1299" max="1299" width="15.42578125" style="75" customWidth="1"/>
    <col min="1300" max="1300" width="18.140625" style="75" customWidth="1"/>
    <col min="1301" max="1301" width="12.85546875" style="75" customWidth="1"/>
    <col min="1302" max="1302" width="12.7109375" style="75" bestFit="1" customWidth="1"/>
    <col min="1303" max="1303" width="16.85546875" style="75" customWidth="1"/>
    <col min="1304" max="1537" width="9.140625" style="75"/>
    <col min="1538" max="1538" width="21" style="75" customWidth="1"/>
    <col min="1539" max="1539" width="37.85546875" style="75" customWidth="1"/>
    <col min="1540" max="1540" width="33.42578125" style="75" customWidth="1"/>
    <col min="1541" max="1541" width="22" style="75" customWidth="1"/>
    <col min="1542" max="1542" width="21" style="75" customWidth="1"/>
    <col min="1543" max="1543" width="7.42578125" style="75" customWidth="1"/>
    <col min="1544" max="1544" width="7.5703125" style="75" customWidth="1"/>
    <col min="1545" max="1545" width="7.140625" style="75" customWidth="1"/>
    <col min="1546" max="1546" width="17.42578125" style="75" customWidth="1"/>
    <col min="1547" max="1547" width="22.85546875" style="75" customWidth="1"/>
    <col min="1548" max="1548" width="18.140625" style="75" customWidth="1"/>
    <col min="1549" max="1549" width="15.7109375" style="75" customWidth="1"/>
    <col min="1550" max="1550" width="15.28515625" style="75" customWidth="1"/>
    <col min="1551" max="1551" width="16.28515625" style="75" customWidth="1"/>
    <col min="1552" max="1552" width="16.85546875" style="75" customWidth="1"/>
    <col min="1553" max="1553" width="16.5703125" style="75" customWidth="1"/>
    <col min="1554" max="1554" width="15.85546875" style="75" customWidth="1"/>
    <col min="1555" max="1555" width="15.42578125" style="75" customWidth="1"/>
    <col min="1556" max="1556" width="18.140625" style="75" customWidth="1"/>
    <col min="1557" max="1557" width="12.85546875" style="75" customWidth="1"/>
    <col min="1558" max="1558" width="12.7109375" style="75" bestFit="1" customWidth="1"/>
    <col min="1559" max="1559" width="16.85546875" style="75" customWidth="1"/>
    <col min="1560" max="1793" width="9.140625" style="75"/>
    <col min="1794" max="1794" width="21" style="75" customWidth="1"/>
    <col min="1795" max="1795" width="37.85546875" style="75" customWidth="1"/>
    <col min="1796" max="1796" width="33.42578125" style="75" customWidth="1"/>
    <col min="1797" max="1797" width="22" style="75" customWidth="1"/>
    <col min="1798" max="1798" width="21" style="75" customWidth="1"/>
    <col min="1799" max="1799" width="7.42578125" style="75" customWidth="1"/>
    <col min="1800" max="1800" width="7.5703125" style="75" customWidth="1"/>
    <col min="1801" max="1801" width="7.140625" style="75" customWidth="1"/>
    <col min="1802" max="1802" width="17.42578125" style="75" customWidth="1"/>
    <col min="1803" max="1803" width="22.85546875" style="75" customWidth="1"/>
    <col min="1804" max="1804" width="18.140625" style="75" customWidth="1"/>
    <col min="1805" max="1805" width="15.7109375" style="75" customWidth="1"/>
    <col min="1806" max="1806" width="15.28515625" style="75" customWidth="1"/>
    <col min="1807" max="1807" width="16.28515625" style="75" customWidth="1"/>
    <col min="1808" max="1808" width="16.85546875" style="75" customWidth="1"/>
    <col min="1809" max="1809" width="16.5703125" style="75" customWidth="1"/>
    <col min="1810" max="1810" width="15.85546875" style="75" customWidth="1"/>
    <col min="1811" max="1811" width="15.42578125" style="75" customWidth="1"/>
    <col min="1812" max="1812" width="18.140625" style="75" customWidth="1"/>
    <col min="1813" max="1813" width="12.85546875" style="75" customWidth="1"/>
    <col min="1814" max="1814" width="12.7109375" style="75" bestFit="1" customWidth="1"/>
    <col min="1815" max="1815" width="16.85546875" style="75" customWidth="1"/>
    <col min="1816" max="2049" width="9.140625" style="75"/>
    <col min="2050" max="2050" width="21" style="75" customWidth="1"/>
    <col min="2051" max="2051" width="37.85546875" style="75" customWidth="1"/>
    <col min="2052" max="2052" width="33.42578125" style="75" customWidth="1"/>
    <col min="2053" max="2053" width="22" style="75" customWidth="1"/>
    <col min="2054" max="2054" width="21" style="75" customWidth="1"/>
    <col min="2055" max="2055" width="7.42578125" style="75" customWidth="1"/>
    <col min="2056" max="2056" width="7.5703125" style="75" customWidth="1"/>
    <col min="2057" max="2057" width="7.140625" style="75" customWidth="1"/>
    <col min="2058" max="2058" width="17.42578125" style="75" customWidth="1"/>
    <col min="2059" max="2059" width="22.85546875" style="75" customWidth="1"/>
    <col min="2060" max="2060" width="18.140625" style="75" customWidth="1"/>
    <col min="2061" max="2061" width="15.7109375" style="75" customWidth="1"/>
    <col min="2062" max="2062" width="15.28515625" style="75" customWidth="1"/>
    <col min="2063" max="2063" width="16.28515625" style="75" customWidth="1"/>
    <col min="2064" max="2064" width="16.85546875" style="75" customWidth="1"/>
    <col min="2065" max="2065" width="16.5703125" style="75" customWidth="1"/>
    <col min="2066" max="2066" width="15.85546875" style="75" customWidth="1"/>
    <col min="2067" max="2067" width="15.42578125" style="75" customWidth="1"/>
    <col min="2068" max="2068" width="18.140625" style="75" customWidth="1"/>
    <col min="2069" max="2069" width="12.85546875" style="75" customWidth="1"/>
    <col min="2070" max="2070" width="12.7109375" style="75" bestFit="1" customWidth="1"/>
    <col min="2071" max="2071" width="16.85546875" style="75" customWidth="1"/>
    <col min="2072" max="2305" width="9.140625" style="75"/>
    <col min="2306" max="2306" width="21" style="75" customWidth="1"/>
    <col min="2307" max="2307" width="37.85546875" style="75" customWidth="1"/>
    <col min="2308" max="2308" width="33.42578125" style="75" customWidth="1"/>
    <col min="2309" max="2309" width="22" style="75" customWidth="1"/>
    <col min="2310" max="2310" width="21" style="75" customWidth="1"/>
    <col min="2311" max="2311" width="7.42578125" style="75" customWidth="1"/>
    <col min="2312" max="2312" width="7.5703125" style="75" customWidth="1"/>
    <col min="2313" max="2313" width="7.140625" style="75" customWidth="1"/>
    <col min="2314" max="2314" width="17.42578125" style="75" customWidth="1"/>
    <col min="2315" max="2315" width="22.85546875" style="75" customWidth="1"/>
    <col min="2316" max="2316" width="18.140625" style="75" customWidth="1"/>
    <col min="2317" max="2317" width="15.7109375" style="75" customWidth="1"/>
    <col min="2318" max="2318" width="15.28515625" style="75" customWidth="1"/>
    <col min="2319" max="2319" width="16.28515625" style="75" customWidth="1"/>
    <col min="2320" max="2320" width="16.85546875" style="75" customWidth="1"/>
    <col min="2321" max="2321" width="16.5703125" style="75" customWidth="1"/>
    <col min="2322" max="2322" width="15.85546875" style="75" customWidth="1"/>
    <col min="2323" max="2323" width="15.42578125" style="75" customWidth="1"/>
    <col min="2324" max="2324" width="18.140625" style="75" customWidth="1"/>
    <col min="2325" max="2325" width="12.85546875" style="75" customWidth="1"/>
    <col min="2326" max="2326" width="12.7109375" style="75" bestFit="1" customWidth="1"/>
    <col min="2327" max="2327" width="16.85546875" style="75" customWidth="1"/>
    <col min="2328" max="2561" width="9.140625" style="75"/>
    <col min="2562" max="2562" width="21" style="75" customWidth="1"/>
    <col min="2563" max="2563" width="37.85546875" style="75" customWidth="1"/>
    <col min="2564" max="2564" width="33.42578125" style="75" customWidth="1"/>
    <col min="2565" max="2565" width="22" style="75" customWidth="1"/>
    <col min="2566" max="2566" width="21" style="75" customWidth="1"/>
    <col min="2567" max="2567" width="7.42578125" style="75" customWidth="1"/>
    <col min="2568" max="2568" width="7.5703125" style="75" customWidth="1"/>
    <col min="2569" max="2569" width="7.140625" style="75" customWidth="1"/>
    <col min="2570" max="2570" width="17.42578125" style="75" customWidth="1"/>
    <col min="2571" max="2571" width="22.85546875" style="75" customWidth="1"/>
    <col min="2572" max="2572" width="18.140625" style="75" customWidth="1"/>
    <col min="2573" max="2573" width="15.7109375" style="75" customWidth="1"/>
    <col min="2574" max="2574" width="15.28515625" style="75" customWidth="1"/>
    <col min="2575" max="2575" width="16.28515625" style="75" customWidth="1"/>
    <col min="2576" max="2576" width="16.85546875" style="75" customWidth="1"/>
    <col min="2577" max="2577" width="16.5703125" style="75" customWidth="1"/>
    <col min="2578" max="2578" width="15.85546875" style="75" customWidth="1"/>
    <col min="2579" max="2579" width="15.42578125" style="75" customWidth="1"/>
    <col min="2580" max="2580" width="18.140625" style="75" customWidth="1"/>
    <col min="2581" max="2581" width="12.85546875" style="75" customWidth="1"/>
    <col min="2582" max="2582" width="12.7109375" style="75" bestFit="1" customWidth="1"/>
    <col min="2583" max="2583" width="16.85546875" style="75" customWidth="1"/>
    <col min="2584" max="2817" width="9.140625" style="75"/>
    <col min="2818" max="2818" width="21" style="75" customWidth="1"/>
    <col min="2819" max="2819" width="37.85546875" style="75" customWidth="1"/>
    <col min="2820" max="2820" width="33.42578125" style="75" customWidth="1"/>
    <col min="2821" max="2821" width="22" style="75" customWidth="1"/>
    <col min="2822" max="2822" width="21" style="75" customWidth="1"/>
    <col min="2823" max="2823" width="7.42578125" style="75" customWidth="1"/>
    <col min="2824" max="2824" width="7.5703125" style="75" customWidth="1"/>
    <col min="2825" max="2825" width="7.140625" style="75" customWidth="1"/>
    <col min="2826" max="2826" width="17.42578125" style="75" customWidth="1"/>
    <col min="2827" max="2827" width="22.85546875" style="75" customWidth="1"/>
    <col min="2828" max="2828" width="18.140625" style="75" customWidth="1"/>
    <col min="2829" max="2829" width="15.7109375" style="75" customWidth="1"/>
    <col min="2830" max="2830" width="15.28515625" style="75" customWidth="1"/>
    <col min="2831" max="2831" width="16.28515625" style="75" customWidth="1"/>
    <col min="2832" max="2832" width="16.85546875" style="75" customWidth="1"/>
    <col min="2833" max="2833" width="16.5703125" style="75" customWidth="1"/>
    <col min="2834" max="2834" width="15.85546875" style="75" customWidth="1"/>
    <col min="2835" max="2835" width="15.42578125" style="75" customWidth="1"/>
    <col min="2836" max="2836" width="18.140625" style="75" customWidth="1"/>
    <col min="2837" max="2837" width="12.85546875" style="75" customWidth="1"/>
    <col min="2838" max="2838" width="12.7109375" style="75" bestFit="1" customWidth="1"/>
    <col min="2839" max="2839" width="16.85546875" style="75" customWidth="1"/>
    <col min="2840" max="3073" width="9.140625" style="75"/>
    <col min="3074" max="3074" width="21" style="75" customWidth="1"/>
    <col min="3075" max="3075" width="37.85546875" style="75" customWidth="1"/>
    <col min="3076" max="3076" width="33.42578125" style="75" customWidth="1"/>
    <col min="3077" max="3077" width="22" style="75" customWidth="1"/>
    <col min="3078" max="3078" width="21" style="75" customWidth="1"/>
    <col min="3079" max="3079" width="7.42578125" style="75" customWidth="1"/>
    <col min="3080" max="3080" width="7.5703125" style="75" customWidth="1"/>
    <col min="3081" max="3081" width="7.140625" style="75" customWidth="1"/>
    <col min="3082" max="3082" width="17.42578125" style="75" customWidth="1"/>
    <col min="3083" max="3083" width="22.85546875" style="75" customWidth="1"/>
    <col min="3084" max="3084" width="18.140625" style="75" customWidth="1"/>
    <col min="3085" max="3085" width="15.7109375" style="75" customWidth="1"/>
    <col min="3086" max="3086" width="15.28515625" style="75" customWidth="1"/>
    <col min="3087" max="3087" width="16.28515625" style="75" customWidth="1"/>
    <col min="3088" max="3088" width="16.85546875" style="75" customWidth="1"/>
    <col min="3089" max="3089" width="16.5703125" style="75" customWidth="1"/>
    <col min="3090" max="3090" width="15.85546875" style="75" customWidth="1"/>
    <col min="3091" max="3091" width="15.42578125" style="75" customWidth="1"/>
    <col min="3092" max="3092" width="18.140625" style="75" customWidth="1"/>
    <col min="3093" max="3093" width="12.85546875" style="75" customWidth="1"/>
    <col min="3094" max="3094" width="12.7109375" style="75" bestFit="1" customWidth="1"/>
    <col min="3095" max="3095" width="16.85546875" style="75" customWidth="1"/>
    <col min="3096" max="3329" width="9.140625" style="75"/>
    <col min="3330" max="3330" width="21" style="75" customWidth="1"/>
    <col min="3331" max="3331" width="37.85546875" style="75" customWidth="1"/>
    <col min="3332" max="3332" width="33.42578125" style="75" customWidth="1"/>
    <col min="3333" max="3333" width="22" style="75" customWidth="1"/>
    <col min="3334" max="3334" width="21" style="75" customWidth="1"/>
    <col min="3335" max="3335" width="7.42578125" style="75" customWidth="1"/>
    <col min="3336" max="3336" width="7.5703125" style="75" customWidth="1"/>
    <col min="3337" max="3337" width="7.140625" style="75" customWidth="1"/>
    <col min="3338" max="3338" width="17.42578125" style="75" customWidth="1"/>
    <col min="3339" max="3339" width="22.85546875" style="75" customWidth="1"/>
    <col min="3340" max="3340" width="18.140625" style="75" customWidth="1"/>
    <col min="3341" max="3341" width="15.7109375" style="75" customWidth="1"/>
    <col min="3342" max="3342" width="15.28515625" style="75" customWidth="1"/>
    <col min="3343" max="3343" width="16.28515625" style="75" customWidth="1"/>
    <col min="3344" max="3344" width="16.85546875" style="75" customWidth="1"/>
    <col min="3345" max="3345" width="16.5703125" style="75" customWidth="1"/>
    <col min="3346" max="3346" width="15.85546875" style="75" customWidth="1"/>
    <col min="3347" max="3347" width="15.42578125" style="75" customWidth="1"/>
    <col min="3348" max="3348" width="18.140625" style="75" customWidth="1"/>
    <col min="3349" max="3349" width="12.85546875" style="75" customWidth="1"/>
    <col min="3350" max="3350" width="12.7109375" style="75" bestFit="1" customWidth="1"/>
    <col min="3351" max="3351" width="16.85546875" style="75" customWidth="1"/>
    <col min="3352" max="3585" width="9.140625" style="75"/>
    <col min="3586" max="3586" width="21" style="75" customWidth="1"/>
    <col min="3587" max="3587" width="37.85546875" style="75" customWidth="1"/>
    <col min="3588" max="3588" width="33.42578125" style="75" customWidth="1"/>
    <col min="3589" max="3589" width="22" style="75" customWidth="1"/>
    <col min="3590" max="3590" width="21" style="75" customWidth="1"/>
    <col min="3591" max="3591" width="7.42578125" style="75" customWidth="1"/>
    <col min="3592" max="3592" width="7.5703125" style="75" customWidth="1"/>
    <col min="3593" max="3593" width="7.140625" style="75" customWidth="1"/>
    <col min="3594" max="3594" width="17.42578125" style="75" customWidth="1"/>
    <col min="3595" max="3595" width="22.85546875" style="75" customWidth="1"/>
    <col min="3596" max="3596" width="18.140625" style="75" customWidth="1"/>
    <col min="3597" max="3597" width="15.7109375" style="75" customWidth="1"/>
    <col min="3598" max="3598" width="15.28515625" style="75" customWidth="1"/>
    <col min="3599" max="3599" width="16.28515625" style="75" customWidth="1"/>
    <col min="3600" max="3600" width="16.85546875" style="75" customWidth="1"/>
    <col min="3601" max="3601" width="16.5703125" style="75" customWidth="1"/>
    <col min="3602" max="3602" width="15.85546875" style="75" customWidth="1"/>
    <col min="3603" max="3603" width="15.42578125" style="75" customWidth="1"/>
    <col min="3604" max="3604" width="18.140625" style="75" customWidth="1"/>
    <col min="3605" max="3605" width="12.85546875" style="75" customWidth="1"/>
    <col min="3606" max="3606" width="12.7109375" style="75" bestFit="1" customWidth="1"/>
    <col min="3607" max="3607" width="16.85546875" style="75" customWidth="1"/>
    <col min="3608" max="3841" width="9.140625" style="75"/>
    <col min="3842" max="3842" width="21" style="75" customWidth="1"/>
    <col min="3843" max="3843" width="37.85546875" style="75" customWidth="1"/>
    <col min="3844" max="3844" width="33.42578125" style="75" customWidth="1"/>
    <col min="3845" max="3845" width="22" style="75" customWidth="1"/>
    <col min="3846" max="3846" width="21" style="75" customWidth="1"/>
    <col min="3847" max="3847" width="7.42578125" style="75" customWidth="1"/>
    <col min="3848" max="3848" width="7.5703125" style="75" customWidth="1"/>
    <col min="3849" max="3849" width="7.140625" style="75" customWidth="1"/>
    <col min="3850" max="3850" width="17.42578125" style="75" customWidth="1"/>
    <col min="3851" max="3851" width="22.85546875" style="75" customWidth="1"/>
    <col min="3852" max="3852" width="18.140625" style="75" customWidth="1"/>
    <col min="3853" max="3853" width="15.7109375" style="75" customWidth="1"/>
    <col min="3854" max="3854" width="15.28515625" style="75" customWidth="1"/>
    <col min="3855" max="3855" width="16.28515625" style="75" customWidth="1"/>
    <col min="3856" max="3856" width="16.85546875" style="75" customWidth="1"/>
    <col min="3857" max="3857" width="16.5703125" style="75" customWidth="1"/>
    <col min="3858" max="3858" width="15.85546875" style="75" customWidth="1"/>
    <col min="3859" max="3859" width="15.42578125" style="75" customWidth="1"/>
    <col min="3860" max="3860" width="18.140625" style="75" customWidth="1"/>
    <col min="3861" max="3861" width="12.85546875" style="75" customWidth="1"/>
    <col min="3862" max="3862" width="12.7109375" style="75" bestFit="1" customWidth="1"/>
    <col min="3863" max="3863" width="16.85546875" style="75" customWidth="1"/>
    <col min="3864" max="4097" width="9.140625" style="75"/>
    <col min="4098" max="4098" width="21" style="75" customWidth="1"/>
    <col min="4099" max="4099" width="37.85546875" style="75" customWidth="1"/>
    <col min="4100" max="4100" width="33.42578125" style="75" customWidth="1"/>
    <col min="4101" max="4101" width="22" style="75" customWidth="1"/>
    <col min="4102" max="4102" width="21" style="75" customWidth="1"/>
    <col min="4103" max="4103" width="7.42578125" style="75" customWidth="1"/>
    <col min="4104" max="4104" width="7.5703125" style="75" customWidth="1"/>
    <col min="4105" max="4105" width="7.140625" style="75" customWidth="1"/>
    <col min="4106" max="4106" width="17.42578125" style="75" customWidth="1"/>
    <col min="4107" max="4107" width="22.85546875" style="75" customWidth="1"/>
    <col min="4108" max="4108" width="18.140625" style="75" customWidth="1"/>
    <col min="4109" max="4109" width="15.7109375" style="75" customWidth="1"/>
    <col min="4110" max="4110" width="15.28515625" style="75" customWidth="1"/>
    <col min="4111" max="4111" width="16.28515625" style="75" customWidth="1"/>
    <col min="4112" max="4112" width="16.85546875" style="75" customWidth="1"/>
    <col min="4113" max="4113" width="16.5703125" style="75" customWidth="1"/>
    <col min="4114" max="4114" width="15.85546875" style="75" customWidth="1"/>
    <col min="4115" max="4115" width="15.42578125" style="75" customWidth="1"/>
    <col min="4116" max="4116" width="18.140625" style="75" customWidth="1"/>
    <col min="4117" max="4117" width="12.85546875" style="75" customWidth="1"/>
    <col min="4118" max="4118" width="12.7109375" style="75" bestFit="1" customWidth="1"/>
    <col min="4119" max="4119" width="16.85546875" style="75" customWidth="1"/>
    <col min="4120" max="4353" width="9.140625" style="75"/>
    <col min="4354" max="4354" width="21" style="75" customWidth="1"/>
    <col min="4355" max="4355" width="37.85546875" style="75" customWidth="1"/>
    <col min="4356" max="4356" width="33.42578125" style="75" customWidth="1"/>
    <col min="4357" max="4357" width="22" style="75" customWidth="1"/>
    <col min="4358" max="4358" width="21" style="75" customWidth="1"/>
    <col min="4359" max="4359" width="7.42578125" style="75" customWidth="1"/>
    <col min="4360" max="4360" width="7.5703125" style="75" customWidth="1"/>
    <col min="4361" max="4361" width="7.140625" style="75" customWidth="1"/>
    <col min="4362" max="4362" width="17.42578125" style="75" customWidth="1"/>
    <col min="4363" max="4363" width="22.85546875" style="75" customWidth="1"/>
    <col min="4364" max="4364" width="18.140625" style="75" customWidth="1"/>
    <col min="4365" max="4365" width="15.7109375" style="75" customWidth="1"/>
    <col min="4366" max="4366" width="15.28515625" style="75" customWidth="1"/>
    <col min="4367" max="4367" width="16.28515625" style="75" customWidth="1"/>
    <col min="4368" max="4368" width="16.85546875" style="75" customWidth="1"/>
    <col min="4369" max="4369" width="16.5703125" style="75" customWidth="1"/>
    <col min="4370" max="4370" width="15.85546875" style="75" customWidth="1"/>
    <col min="4371" max="4371" width="15.42578125" style="75" customWidth="1"/>
    <col min="4372" max="4372" width="18.140625" style="75" customWidth="1"/>
    <col min="4373" max="4373" width="12.85546875" style="75" customWidth="1"/>
    <col min="4374" max="4374" width="12.7109375" style="75" bestFit="1" customWidth="1"/>
    <col min="4375" max="4375" width="16.85546875" style="75" customWidth="1"/>
    <col min="4376" max="4609" width="9.140625" style="75"/>
    <col min="4610" max="4610" width="21" style="75" customWidth="1"/>
    <col min="4611" max="4611" width="37.85546875" style="75" customWidth="1"/>
    <col min="4612" max="4612" width="33.42578125" style="75" customWidth="1"/>
    <col min="4613" max="4613" width="22" style="75" customWidth="1"/>
    <col min="4614" max="4614" width="21" style="75" customWidth="1"/>
    <col min="4615" max="4615" width="7.42578125" style="75" customWidth="1"/>
    <col min="4616" max="4616" width="7.5703125" style="75" customWidth="1"/>
    <col min="4617" max="4617" width="7.140625" style="75" customWidth="1"/>
    <col min="4618" max="4618" width="17.42578125" style="75" customWidth="1"/>
    <col min="4619" max="4619" width="22.85546875" style="75" customWidth="1"/>
    <col min="4620" max="4620" width="18.140625" style="75" customWidth="1"/>
    <col min="4621" max="4621" width="15.7109375" style="75" customWidth="1"/>
    <col min="4622" max="4622" width="15.28515625" style="75" customWidth="1"/>
    <col min="4623" max="4623" width="16.28515625" style="75" customWidth="1"/>
    <col min="4624" max="4624" width="16.85546875" style="75" customWidth="1"/>
    <col min="4625" max="4625" width="16.5703125" style="75" customWidth="1"/>
    <col min="4626" max="4626" width="15.85546875" style="75" customWidth="1"/>
    <col min="4627" max="4627" width="15.42578125" style="75" customWidth="1"/>
    <col min="4628" max="4628" width="18.140625" style="75" customWidth="1"/>
    <col min="4629" max="4629" width="12.85546875" style="75" customWidth="1"/>
    <col min="4630" max="4630" width="12.7109375" style="75" bestFit="1" customWidth="1"/>
    <col min="4631" max="4631" width="16.85546875" style="75" customWidth="1"/>
    <col min="4632" max="4865" width="9.140625" style="75"/>
    <col min="4866" max="4866" width="21" style="75" customWidth="1"/>
    <col min="4867" max="4867" width="37.85546875" style="75" customWidth="1"/>
    <col min="4868" max="4868" width="33.42578125" style="75" customWidth="1"/>
    <col min="4869" max="4869" width="22" style="75" customWidth="1"/>
    <col min="4870" max="4870" width="21" style="75" customWidth="1"/>
    <col min="4871" max="4871" width="7.42578125" style="75" customWidth="1"/>
    <col min="4872" max="4872" width="7.5703125" style="75" customWidth="1"/>
    <col min="4873" max="4873" width="7.140625" style="75" customWidth="1"/>
    <col min="4874" max="4874" width="17.42578125" style="75" customWidth="1"/>
    <col min="4875" max="4875" width="22.85546875" style="75" customWidth="1"/>
    <col min="4876" max="4876" width="18.140625" style="75" customWidth="1"/>
    <col min="4877" max="4877" width="15.7109375" style="75" customWidth="1"/>
    <col min="4878" max="4878" width="15.28515625" style="75" customWidth="1"/>
    <col min="4879" max="4879" width="16.28515625" style="75" customWidth="1"/>
    <col min="4880" max="4880" width="16.85546875" style="75" customWidth="1"/>
    <col min="4881" max="4881" width="16.5703125" style="75" customWidth="1"/>
    <col min="4882" max="4882" width="15.85546875" style="75" customWidth="1"/>
    <col min="4883" max="4883" width="15.42578125" style="75" customWidth="1"/>
    <col min="4884" max="4884" width="18.140625" style="75" customWidth="1"/>
    <col min="4885" max="4885" width="12.85546875" style="75" customWidth="1"/>
    <col min="4886" max="4886" width="12.7109375" style="75" bestFit="1" customWidth="1"/>
    <col min="4887" max="4887" width="16.85546875" style="75" customWidth="1"/>
    <col min="4888" max="5121" width="9.140625" style="75"/>
    <col min="5122" max="5122" width="21" style="75" customWidth="1"/>
    <col min="5123" max="5123" width="37.85546875" style="75" customWidth="1"/>
    <col min="5124" max="5124" width="33.42578125" style="75" customWidth="1"/>
    <col min="5125" max="5125" width="22" style="75" customWidth="1"/>
    <col min="5126" max="5126" width="21" style="75" customWidth="1"/>
    <col min="5127" max="5127" width="7.42578125" style="75" customWidth="1"/>
    <col min="5128" max="5128" width="7.5703125" style="75" customWidth="1"/>
    <col min="5129" max="5129" width="7.140625" style="75" customWidth="1"/>
    <col min="5130" max="5130" width="17.42578125" style="75" customWidth="1"/>
    <col min="5131" max="5131" width="22.85546875" style="75" customWidth="1"/>
    <col min="5132" max="5132" width="18.140625" style="75" customWidth="1"/>
    <col min="5133" max="5133" width="15.7109375" style="75" customWidth="1"/>
    <col min="5134" max="5134" width="15.28515625" style="75" customWidth="1"/>
    <col min="5135" max="5135" width="16.28515625" style="75" customWidth="1"/>
    <col min="5136" max="5136" width="16.85546875" style="75" customWidth="1"/>
    <col min="5137" max="5137" width="16.5703125" style="75" customWidth="1"/>
    <col min="5138" max="5138" width="15.85546875" style="75" customWidth="1"/>
    <col min="5139" max="5139" width="15.42578125" style="75" customWidth="1"/>
    <col min="5140" max="5140" width="18.140625" style="75" customWidth="1"/>
    <col min="5141" max="5141" width="12.85546875" style="75" customWidth="1"/>
    <col min="5142" max="5142" width="12.7109375" style="75" bestFit="1" customWidth="1"/>
    <col min="5143" max="5143" width="16.85546875" style="75" customWidth="1"/>
    <col min="5144" max="5377" width="9.140625" style="75"/>
    <col min="5378" max="5378" width="21" style="75" customWidth="1"/>
    <col min="5379" max="5379" width="37.85546875" style="75" customWidth="1"/>
    <col min="5380" max="5380" width="33.42578125" style="75" customWidth="1"/>
    <col min="5381" max="5381" width="22" style="75" customWidth="1"/>
    <col min="5382" max="5382" width="21" style="75" customWidth="1"/>
    <col min="5383" max="5383" width="7.42578125" style="75" customWidth="1"/>
    <col min="5384" max="5384" width="7.5703125" style="75" customWidth="1"/>
    <col min="5385" max="5385" width="7.140625" style="75" customWidth="1"/>
    <col min="5386" max="5386" width="17.42578125" style="75" customWidth="1"/>
    <col min="5387" max="5387" width="22.85546875" style="75" customWidth="1"/>
    <col min="5388" max="5388" width="18.140625" style="75" customWidth="1"/>
    <col min="5389" max="5389" width="15.7109375" style="75" customWidth="1"/>
    <col min="5390" max="5390" width="15.28515625" style="75" customWidth="1"/>
    <col min="5391" max="5391" width="16.28515625" style="75" customWidth="1"/>
    <col min="5392" max="5392" width="16.85546875" style="75" customWidth="1"/>
    <col min="5393" max="5393" width="16.5703125" style="75" customWidth="1"/>
    <col min="5394" max="5394" width="15.85546875" style="75" customWidth="1"/>
    <col min="5395" max="5395" width="15.42578125" style="75" customWidth="1"/>
    <col min="5396" max="5396" width="18.140625" style="75" customWidth="1"/>
    <col min="5397" max="5397" width="12.85546875" style="75" customWidth="1"/>
    <col min="5398" max="5398" width="12.7109375" style="75" bestFit="1" customWidth="1"/>
    <col min="5399" max="5399" width="16.85546875" style="75" customWidth="1"/>
    <col min="5400" max="5633" width="9.140625" style="75"/>
    <col min="5634" max="5634" width="21" style="75" customWidth="1"/>
    <col min="5635" max="5635" width="37.85546875" style="75" customWidth="1"/>
    <col min="5636" max="5636" width="33.42578125" style="75" customWidth="1"/>
    <col min="5637" max="5637" width="22" style="75" customWidth="1"/>
    <col min="5638" max="5638" width="21" style="75" customWidth="1"/>
    <col min="5639" max="5639" width="7.42578125" style="75" customWidth="1"/>
    <col min="5640" max="5640" width="7.5703125" style="75" customWidth="1"/>
    <col min="5641" max="5641" width="7.140625" style="75" customWidth="1"/>
    <col min="5642" max="5642" width="17.42578125" style="75" customWidth="1"/>
    <col min="5643" max="5643" width="22.85546875" style="75" customWidth="1"/>
    <col min="5644" max="5644" width="18.140625" style="75" customWidth="1"/>
    <col min="5645" max="5645" width="15.7109375" style="75" customWidth="1"/>
    <col min="5646" max="5646" width="15.28515625" style="75" customWidth="1"/>
    <col min="5647" max="5647" width="16.28515625" style="75" customWidth="1"/>
    <col min="5648" max="5648" width="16.85546875" style="75" customWidth="1"/>
    <col min="5649" max="5649" width="16.5703125" style="75" customWidth="1"/>
    <col min="5650" max="5650" width="15.85546875" style="75" customWidth="1"/>
    <col min="5651" max="5651" width="15.42578125" style="75" customWidth="1"/>
    <col min="5652" max="5652" width="18.140625" style="75" customWidth="1"/>
    <col min="5653" max="5653" width="12.85546875" style="75" customWidth="1"/>
    <col min="5654" max="5654" width="12.7109375" style="75" bestFit="1" customWidth="1"/>
    <col min="5655" max="5655" width="16.85546875" style="75" customWidth="1"/>
    <col min="5656" max="5889" width="9.140625" style="75"/>
    <col min="5890" max="5890" width="21" style="75" customWidth="1"/>
    <col min="5891" max="5891" width="37.85546875" style="75" customWidth="1"/>
    <col min="5892" max="5892" width="33.42578125" style="75" customWidth="1"/>
    <col min="5893" max="5893" width="22" style="75" customWidth="1"/>
    <col min="5894" max="5894" width="21" style="75" customWidth="1"/>
    <col min="5895" max="5895" width="7.42578125" style="75" customWidth="1"/>
    <col min="5896" max="5896" width="7.5703125" style="75" customWidth="1"/>
    <col min="5897" max="5897" width="7.140625" style="75" customWidth="1"/>
    <col min="5898" max="5898" width="17.42578125" style="75" customWidth="1"/>
    <col min="5899" max="5899" width="22.85546875" style="75" customWidth="1"/>
    <col min="5900" max="5900" width="18.140625" style="75" customWidth="1"/>
    <col min="5901" max="5901" width="15.7109375" style="75" customWidth="1"/>
    <col min="5902" max="5902" width="15.28515625" style="75" customWidth="1"/>
    <col min="5903" max="5903" width="16.28515625" style="75" customWidth="1"/>
    <col min="5904" max="5904" width="16.85546875" style="75" customWidth="1"/>
    <col min="5905" max="5905" width="16.5703125" style="75" customWidth="1"/>
    <col min="5906" max="5906" width="15.85546875" style="75" customWidth="1"/>
    <col min="5907" max="5907" width="15.42578125" style="75" customWidth="1"/>
    <col min="5908" max="5908" width="18.140625" style="75" customWidth="1"/>
    <col min="5909" max="5909" width="12.85546875" style="75" customWidth="1"/>
    <col min="5910" max="5910" width="12.7109375" style="75" bestFit="1" customWidth="1"/>
    <col min="5911" max="5911" width="16.85546875" style="75" customWidth="1"/>
    <col min="5912" max="6145" width="9.140625" style="75"/>
    <col min="6146" max="6146" width="21" style="75" customWidth="1"/>
    <col min="6147" max="6147" width="37.85546875" style="75" customWidth="1"/>
    <col min="6148" max="6148" width="33.42578125" style="75" customWidth="1"/>
    <col min="6149" max="6149" width="22" style="75" customWidth="1"/>
    <col min="6150" max="6150" width="21" style="75" customWidth="1"/>
    <col min="6151" max="6151" width="7.42578125" style="75" customWidth="1"/>
    <col min="6152" max="6152" width="7.5703125" style="75" customWidth="1"/>
    <col min="6153" max="6153" width="7.140625" style="75" customWidth="1"/>
    <col min="6154" max="6154" width="17.42578125" style="75" customWidth="1"/>
    <col min="6155" max="6155" width="22.85546875" style="75" customWidth="1"/>
    <col min="6156" max="6156" width="18.140625" style="75" customWidth="1"/>
    <col min="6157" max="6157" width="15.7109375" style="75" customWidth="1"/>
    <col min="6158" max="6158" width="15.28515625" style="75" customWidth="1"/>
    <col min="6159" max="6159" width="16.28515625" style="75" customWidth="1"/>
    <col min="6160" max="6160" width="16.85546875" style="75" customWidth="1"/>
    <col min="6161" max="6161" width="16.5703125" style="75" customWidth="1"/>
    <col min="6162" max="6162" width="15.85546875" style="75" customWidth="1"/>
    <col min="6163" max="6163" width="15.42578125" style="75" customWidth="1"/>
    <col min="6164" max="6164" width="18.140625" style="75" customWidth="1"/>
    <col min="6165" max="6165" width="12.85546875" style="75" customWidth="1"/>
    <col min="6166" max="6166" width="12.7109375" style="75" bestFit="1" customWidth="1"/>
    <col min="6167" max="6167" width="16.85546875" style="75" customWidth="1"/>
    <col min="6168" max="6401" width="9.140625" style="75"/>
    <col min="6402" max="6402" width="21" style="75" customWidth="1"/>
    <col min="6403" max="6403" width="37.85546875" style="75" customWidth="1"/>
    <col min="6404" max="6404" width="33.42578125" style="75" customWidth="1"/>
    <col min="6405" max="6405" width="22" style="75" customWidth="1"/>
    <col min="6406" max="6406" width="21" style="75" customWidth="1"/>
    <col min="6407" max="6407" width="7.42578125" style="75" customWidth="1"/>
    <col min="6408" max="6408" width="7.5703125" style="75" customWidth="1"/>
    <col min="6409" max="6409" width="7.140625" style="75" customWidth="1"/>
    <col min="6410" max="6410" width="17.42578125" style="75" customWidth="1"/>
    <col min="6411" max="6411" width="22.85546875" style="75" customWidth="1"/>
    <col min="6412" max="6412" width="18.140625" style="75" customWidth="1"/>
    <col min="6413" max="6413" width="15.7109375" style="75" customWidth="1"/>
    <col min="6414" max="6414" width="15.28515625" style="75" customWidth="1"/>
    <col min="6415" max="6415" width="16.28515625" style="75" customWidth="1"/>
    <col min="6416" max="6416" width="16.85546875" style="75" customWidth="1"/>
    <col min="6417" max="6417" width="16.5703125" style="75" customWidth="1"/>
    <col min="6418" max="6418" width="15.85546875" style="75" customWidth="1"/>
    <col min="6419" max="6419" width="15.42578125" style="75" customWidth="1"/>
    <col min="6420" max="6420" width="18.140625" style="75" customWidth="1"/>
    <col min="6421" max="6421" width="12.85546875" style="75" customWidth="1"/>
    <col min="6422" max="6422" width="12.7109375" style="75" bestFit="1" customWidth="1"/>
    <col min="6423" max="6423" width="16.85546875" style="75" customWidth="1"/>
    <col min="6424" max="6657" width="9.140625" style="75"/>
    <col min="6658" max="6658" width="21" style="75" customWidth="1"/>
    <col min="6659" max="6659" width="37.85546875" style="75" customWidth="1"/>
    <col min="6660" max="6660" width="33.42578125" style="75" customWidth="1"/>
    <col min="6661" max="6661" width="22" style="75" customWidth="1"/>
    <col min="6662" max="6662" width="21" style="75" customWidth="1"/>
    <col min="6663" max="6663" width="7.42578125" style="75" customWidth="1"/>
    <col min="6664" max="6664" width="7.5703125" style="75" customWidth="1"/>
    <col min="6665" max="6665" width="7.140625" style="75" customWidth="1"/>
    <col min="6666" max="6666" width="17.42578125" style="75" customWidth="1"/>
    <col min="6667" max="6667" width="22.85546875" style="75" customWidth="1"/>
    <col min="6668" max="6668" width="18.140625" style="75" customWidth="1"/>
    <col min="6669" max="6669" width="15.7109375" style="75" customWidth="1"/>
    <col min="6670" max="6670" width="15.28515625" style="75" customWidth="1"/>
    <col min="6671" max="6671" width="16.28515625" style="75" customWidth="1"/>
    <col min="6672" max="6672" width="16.85546875" style="75" customWidth="1"/>
    <col min="6673" max="6673" width="16.5703125" style="75" customWidth="1"/>
    <col min="6674" max="6674" width="15.85546875" style="75" customWidth="1"/>
    <col min="6675" max="6675" width="15.42578125" style="75" customWidth="1"/>
    <col min="6676" max="6676" width="18.140625" style="75" customWidth="1"/>
    <col min="6677" max="6677" width="12.85546875" style="75" customWidth="1"/>
    <col min="6678" max="6678" width="12.7109375" style="75" bestFit="1" customWidth="1"/>
    <col min="6679" max="6679" width="16.85546875" style="75" customWidth="1"/>
    <col min="6680" max="6913" width="9.140625" style="75"/>
    <col min="6914" max="6914" width="21" style="75" customWidth="1"/>
    <col min="6915" max="6915" width="37.85546875" style="75" customWidth="1"/>
    <col min="6916" max="6916" width="33.42578125" style="75" customWidth="1"/>
    <col min="6917" max="6917" width="22" style="75" customWidth="1"/>
    <col min="6918" max="6918" width="21" style="75" customWidth="1"/>
    <col min="6919" max="6919" width="7.42578125" style="75" customWidth="1"/>
    <col min="6920" max="6920" width="7.5703125" style="75" customWidth="1"/>
    <col min="6921" max="6921" width="7.140625" style="75" customWidth="1"/>
    <col min="6922" max="6922" width="17.42578125" style="75" customWidth="1"/>
    <col min="6923" max="6923" width="22.85546875" style="75" customWidth="1"/>
    <col min="6924" max="6924" width="18.140625" style="75" customWidth="1"/>
    <col min="6925" max="6925" width="15.7109375" style="75" customWidth="1"/>
    <col min="6926" max="6926" width="15.28515625" style="75" customWidth="1"/>
    <col min="6927" max="6927" width="16.28515625" style="75" customWidth="1"/>
    <col min="6928" max="6928" width="16.85546875" style="75" customWidth="1"/>
    <col min="6929" max="6929" width="16.5703125" style="75" customWidth="1"/>
    <col min="6930" max="6930" width="15.85546875" style="75" customWidth="1"/>
    <col min="6931" max="6931" width="15.42578125" style="75" customWidth="1"/>
    <col min="6932" max="6932" width="18.140625" style="75" customWidth="1"/>
    <col min="6933" max="6933" width="12.85546875" style="75" customWidth="1"/>
    <col min="6934" max="6934" width="12.7109375" style="75" bestFit="1" customWidth="1"/>
    <col min="6935" max="6935" width="16.85546875" style="75" customWidth="1"/>
    <col min="6936" max="7169" width="9.140625" style="75"/>
    <col min="7170" max="7170" width="21" style="75" customWidth="1"/>
    <col min="7171" max="7171" width="37.85546875" style="75" customWidth="1"/>
    <col min="7172" max="7172" width="33.42578125" style="75" customWidth="1"/>
    <col min="7173" max="7173" width="22" style="75" customWidth="1"/>
    <col min="7174" max="7174" width="21" style="75" customWidth="1"/>
    <col min="7175" max="7175" width="7.42578125" style="75" customWidth="1"/>
    <col min="7176" max="7176" width="7.5703125" style="75" customWidth="1"/>
    <col min="7177" max="7177" width="7.140625" style="75" customWidth="1"/>
    <col min="7178" max="7178" width="17.42578125" style="75" customWidth="1"/>
    <col min="7179" max="7179" width="22.85546875" style="75" customWidth="1"/>
    <col min="7180" max="7180" width="18.140625" style="75" customWidth="1"/>
    <col min="7181" max="7181" width="15.7109375" style="75" customWidth="1"/>
    <col min="7182" max="7182" width="15.28515625" style="75" customWidth="1"/>
    <col min="7183" max="7183" width="16.28515625" style="75" customWidth="1"/>
    <col min="7184" max="7184" width="16.85546875" style="75" customWidth="1"/>
    <col min="7185" max="7185" width="16.5703125" style="75" customWidth="1"/>
    <col min="7186" max="7186" width="15.85546875" style="75" customWidth="1"/>
    <col min="7187" max="7187" width="15.42578125" style="75" customWidth="1"/>
    <col min="7188" max="7188" width="18.140625" style="75" customWidth="1"/>
    <col min="7189" max="7189" width="12.85546875" style="75" customWidth="1"/>
    <col min="7190" max="7190" width="12.7109375" style="75" bestFit="1" customWidth="1"/>
    <col min="7191" max="7191" width="16.85546875" style="75" customWidth="1"/>
    <col min="7192" max="7425" width="9.140625" style="75"/>
    <col min="7426" max="7426" width="21" style="75" customWidth="1"/>
    <col min="7427" max="7427" width="37.85546875" style="75" customWidth="1"/>
    <col min="7428" max="7428" width="33.42578125" style="75" customWidth="1"/>
    <col min="7429" max="7429" width="22" style="75" customWidth="1"/>
    <col min="7430" max="7430" width="21" style="75" customWidth="1"/>
    <col min="7431" max="7431" width="7.42578125" style="75" customWidth="1"/>
    <col min="7432" max="7432" width="7.5703125" style="75" customWidth="1"/>
    <col min="7433" max="7433" width="7.140625" style="75" customWidth="1"/>
    <col min="7434" max="7434" width="17.42578125" style="75" customWidth="1"/>
    <col min="7435" max="7435" width="22.85546875" style="75" customWidth="1"/>
    <col min="7436" max="7436" width="18.140625" style="75" customWidth="1"/>
    <col min="7437" max="7437" width="15.7109375" style="75" customWidth="1"/>
    <col min="7438" max="7438" width="15.28515625" style="75" customWidth="1"/>
    <col min="7439" max="7439" width="16.28515625" style="75" customWidth="1"/>
    <col min="7440" max="7440" width="16.85546875" style="75" customWidth="1"/>
    <col min="7441" max="7441" width="16.5703125" style="75" customWidth="1"/>
    <col min="7442" max="7442" width="15.85546875" style="75" customWidth="1"/>
    <col min="7443" max="7443" width="15.42578125" style="75" customWidth="1"/>
    <col min="7444" max="7444" width="18.140625" style="75" customWidth="1"/>
    <col min="7445" max="7445" width="12.85546875" style="75" customWidth="1"/>
    <col min="7446" max="7446" width="12.7109375" style="75" bestFit="1" customWidth="1"/>
    <col min="7447" max="7447" width="16.85546875" style="75" customWidth="1"/>
    <col min="7448" max="7681" width="9.140625" style="75"/>
    <col min="7682" max="7682" width="21" style="75" customWidth="1"/>
    <col min="7683" max="7683" width="37.85546875" style="75" customWidth="1"/>
    <col min="7684" max="7684" width="33.42578125" style="75" customWidth="1"/>
    <col min="7685" max="7685" width="22" style="75" customWidth="1"/>
    <col min="7686" max="7686" width="21" style="75" customWidth="1"/>
    <col min="7687" max="7687" width="7.42578125" style="75" customWidth="1"/>
    <col min="7688" max="7688" width="7.5703125" style="75" customWidth="1"/>
    <col min="7689" max="7689" width="7.140625" style="75" customWidth="1"/>
    <col min="7690" max="7690" width="17.42578125" style="75" customWidth="1"/>
    <col min="7691" max="7691" width="22.85546875" style="75" customWidth="1"/>
    <col min="7692" max="7692" width="18.140625" style="75" customWidth="1"/>
    <col min="7693" max="7693" width="15.7109375" style="75" customWidth="1"/>
    <col min="7694" max="7694" width="15.28515625" style="75" customWidth="1"/>
    <col min="7695" max="7695" width="16.28515625" style="75" customWidth="1"/>
    <col min="7696" max="7696" width="16.85546875" style="75" customWidth="1"/>
    <col min="7697" max="7697" width="16.5703125" style="75" customWidth="1"/>
    <col min="7698" max="7698" width="15.85546875" style="75" customWidth="1"/>
    <col min="7699" max="7699" width="15.42578125" style="75" customWidth="1"/>
    <col min="7700" max="7700" width="18.140625" style="75" customWidth="1"/>
    <col min="7701" max="7701" width="12.85546875" style="75" customWidth="1"/>
    <col min="7702" max="7702" width="12.7109375" style="75" bestFit="1" customWidth="1"/>
    <col min="7703" max="7703" width="16.85546875" style="75" customWidth="1"/>
    <col min="7704" max="7937" width="9.140625" style="75"/>
    <col min="7938" max="7938" width="21" style="75" customWidth="1"/>
    <col min="7939" max="7939" width="37.85546875" style="75" customWidth="1"/>
    <col min="7940" max="7940" width="33.42578125" style="75" customWidth="1"/>
    <col min="7941" max="7941" width="22" style="75" customWidth="1"/>
    <col min="7942" max="7942" width="21" style="75" customWidth="1"/>
    <col min="7943" max="7943" width="7.42578125" style="75" customWidth="1"/>
    <col min="7944" max="7944" width="7.5703125" style="75" customWidth="1"/>
    <col min="7945" max="7945" width="7.140625" style="75" customWidth="1"/>
    <col min="7946" max="7946" width="17.42578125" style="75" customWidth="1"/>
    <col min="7947" max="7947" width="22.85546875" style="75" customWidth="1"/>
    <col min="7948" max="7948" width="18.140625" style="75" customWidth="1"/>
    <col min="7949" max="7949" width="15.7109375" style="75" customWidth="1"/>
    <col min="7950" max="7950" width="15.28515625" style="75" customWidth="1"/>
    <col min="7951" max="7951" width="16.28515625" style="75" customWidth="1"/>
    <col min="7952" max="7952" width="16.85546875" style="75" customWidth="1"/>
    <col min="7953" max="7953" width="16.5703125" style="75" customWidth="1"/>
    <col min="7954" max="7954" width="15.85546875" style="75" customWidth="1"/>
    <col min="7955" max="7955" width="15.42578125" style="75" customWidth="1"/>
    <col min="7956" max="7956" width="18.140625" style="75" customWidth="1"/>
    <col min="7957" max="7957" width="12.85546875" style="75" customWidth="1"/>
    <col min="7958" max="7958" width="12.7109375" style="75" bestFit="1" customWidth="1"/>
    <col min="7959" max="7959" width="16.85546875" style="75" customWidth="1"/>
    <col min="7960" max="8193" width="9.140625" style="75"/>
    <col min="8194" max="8194" width="21" style="75" customWidth="1"/>
    <col min="8195" max="8195" width="37.85546875" style="75" customWidth="1"/>
    <col min="8196" max="8196" width="33.42578125" style="75" customWidth="1"/>
    <col min="8197" max="8197" width="22" style="75" customWidth="1"/>
    <col min="8198" max="8198" width="21" style="75" customWidth="1"/>
    <col min="8199" max="8199" width="7.42578125" style="75" customWidth="1"/>
    <col min="8200" max="8200" width="7.5703125" style="75" customWidth="1"/>
    <col min="8201" max="8201" width="7.140625" style="75" customWidth="1"/>
    <col min="8202" max="8202" width="17.42578125" style="75" customWidth="1"/>
    <col min="8203" max="8203" width="22.85546875" style="75" customWidth="1"/>
    <col min="8204" max="8204" width="18.140625" style="75" customWidth="1"/>
    <col min="8205" max="8205" width="15.7109375" style="75" customWidth="1"/>
    <col min="8206" max="8206" width="15.28515625" style="75" customWidth="1"/>
    <col min="8207" max="8207" width="16.28515625" style="75" customWidth="1"/>
    <col min="8208" max="8208" width="16.85546875" style="75" customWidth="1"/>
    <col min="8209" max="8209" width="16.5703125" style="75" customWidth="1"/>
    <col min="8210" max="8210" width="15.85546875" style="75" customWidth="1"/>
    <col min="8211" max="8211" width="15.42578125" style="75" customWidth="1"/>
    <col min="8212" max="8212" width="18.140625" style="75" customWidth="1"/>
    <col min="8213" max="8213" width="12.85546875" style="75" customWidth="1"/>
    <col min="8214" max="8214" width="12.7109375" style="75" bestFit="1" customWidth="1"/>
    <col min="8215" max="8215" width="16.85546875" style="75" customWidth="1"/>
    <col min="8216" max="8449" width="9.140625" style="75"/>
    <col min="8450" max="8450" width="21" style="75" customWidth="1"/>
    <col min="8451" max="8451" width="37.85546875" style="75" customWidth="1"/>
    <col min="8452" max="8452" width="33.42578125" style="75" customWidth="1"/>
    <col min="8453" max="8453" width="22" style="75" customWidth="1"/>
    <col min="8454" max="8454" width="21" style="75" customWidth="1"/>
    <col min="8455" max="8455" width="7.42578125" style="75" customWidth="1"/>
    <col min="8456" max="8456" width="7.5703125" style="75" customWidth="1"/>
    <col min="8457" max="8457" width="7.140625" style="75" customWidth="1"/>
    <col min="8458" max="8458" width="17.42578125" style="75" customWidth="1"/>
    <col min="8459" max="8459" width="22.85546875" style="75" customWidth="1"/>
    <col min="8460" max="8460" width="18.140625" style="75" customWidth="1"/>
    <col min="8461" max="8461" width="15.7109375" style="75" customWidth="1"/>
    <col min="8462" max="8462" width="15.28515625" style="75" customWidth="1"/>
    <col min="8463" max="8463" width="16.28515625" style="75" customWidth="1"/>
    <col min="8464" max="8464" width="16.85546875" style="75" customWidth="1"/>
    <col min="8465" max="8465" width="16.5703125" style="75" customWidth="1"/>
    <col min="8466" max="8466" width="15.85546875" style="75" customWidth="1"/>
    <col min="8467" max="8467" width="15.42578125" style="75" customWidth="1"/>
    <col min="8468" max="8468" width="18.140625" style="75" customWidth="1"/>
    <col min="8469" max="8469" width="12.85546875" style="75" customWidth="1"/>
    <col min="8470" max="8470" width="12.7109375" style="75" bestFit="1" customWidth="1"/>
    <col min="8471" max="8471" width="16.85546875" style="75" customWidth="1"/>
    <col min="8472" max="8705" width="9.140625" style="75"/>
    <col min="8706" max="8706" width="21" style="75" customWidth="1"/>
    <col min="8707" max="8707" width="37.85546875" style="75" customWidth="1"/>
    <col min="8708" max="8708" width="33.42578125" style="75" customWidth="1"/>
    <col min="8709" max="8709" width="22" style="75" customWidth="1"/>
    <col min="8710" max="8710" width="21" style="75" customWidth="1"/>
    <col min="8711" max="8711" width="7.42578125" style="75" customWidth="1"/>
    <col min="8712" max="8712" width="7.5703125" style="75" customWidth="1"/>
    <col min="8713" max="8713" width="7.140625" style="75" customWidth="1"/>
    <col min="8714" max="8714" width="17.42578125" style="75" customWidth="1"/>
    <col min="8715" max="8715" width="22.85546875" style="75" customWidth="1"/>
    <col min="8716" max="8716" width="18.140625" style="75" customWidth="1"/>
    <col min="8717" max="8717" width="15.7109375" style="75" customWidth="1"/>
    <col min="8718" max="8718" width="15.28515625" style="75" customWidth="1"/>
    <col min="8719" max="8719" width="16.28515625" style="75" customWidth="1"/>
    <col min="8720" max="8720" width="16.85546875" style="75" customWidth="1"/>
    <col min="8721" max="8721" width="16.5703125" style="75" customWidth="1"/>
    <col min="8722" max="8722" width="15.85546875" style="75" customWidth="1"/>
    <col min="8723" max="8723" width="15.42578125" style="75" customWidth="1"/>
    <col min="8724" max="8724" width="18.140625" style="75" customWidth="1"/>
    <col min="8725" max="8725" width="12.85546875" style="75" customWidth="1"/>
    <col min="8726" max="8726" width="12.7109375" style="75" bestFit="1" customWidth="1"/>
    <col min="8727" max="8727" width="16.85546875" style="75" customWidth="1"/>
    <col min="8728" max="8961" width="9.140625" style="75"/>
    <col min="8962" max="8962" width="21" style="75" customWidth="1"/>
    <col min="8963" max="8963" width="37.85546875" style="75" customWidth="1"/>
    <col min="8964" max="8964" width="33.42578125" style="75" customWidth="1"/>
    <col min="8965" max="8965" width="22" style="75" customWidth="1"/>
    <col min="8966" max="8966" width="21" style="75" customWidth="1"/>
    <col min="8967" max="8967" width="7.42578125" style="75" customWidth="1"/>
    <col min="8968" max="8968" width="7.5703125" style="75" customWidth="1"/>
    <col min="8969" max="8969" width="7.140625" style="75" customWidth="1"/>
    <col min="8970" max="8970" width="17.42578125" style="75" customWidth="1"/>
    <col min="8971" max="8971" width="22.85546875" style="75" customWidth="1"/>
    <col min="8972" max="8972" width="18.140625" style="75" customWidth="1"/>
    <col min="8973" max="8973" width="15.7109375" style="75" customWidth="1"/>
    <col min="8974" max="8974" width="15.28515625" style="75" customWidth="1"/>
    <col min="8975" max="8975" width="16.28515625" style="75" customWidth="1"/>
    <col min="8976" max="8976" width="16.85546875" style="75" customWidth="1"/>
    <col min="8977" max="8977" width="16.5703125" style="75" customWidth="1"/>
    <col min="8978" max="8978" width="15.85546875" style="75" customWidth="1"/>
    <col min="8979" max="8979" width="15.42578125" style="75" customWidth="1"/>
    <col min="8980" max="8980" width="18.140625" style="75" customWidth="1"/>
    <col min="8981" max="8981" width="12.85546875" style="75" customWidth="1"/>
    <col min="8982" max="8982" width="12.7109375" style="75" bestFit="1" customWidth="1"/>
    <col min="8983" max="8983" width="16.85546875" style="75" customWidth="1"/>
    <col min="8984" max="9217" width="9.140625" style="75"/>
    <col min="9218" max="9218" width="21" style="75" customWidth="1"/>
    <col min="9219" max="9219" width="37.85546875" style="75" customWidth="1"/>
    <col min="9220" max="9220" width="33.42578125" style="75" customWidth="1"/>
    <col min="9221" max="9221" width="22" style="75" customWidth="1"/>
    <col min="9222" max="9222" width="21" style="75" customWidth="1"/>
    <col min="9223" max="9223" width="7.42578125" style="75" customWidth="1"/>
    <col min="9224" max="9224" width="7.5703125" style="75" customWidth="1"/>
    <col min="9225" max="9225" width="7.140625" style="75" customWidth="1"/>
    <col min="9226" max="9226" width="17.42578125" style="75" customWidth="1"/>
    <col min="9227" max="9227" width="22.85546875" style="75" customWidth="1"/>
    <col min="9228" max="9228" width="18.140625" style="75" customWidth="1"/>
    <col min="9229" max="9229" width="15.7109375" style="75" customWidth="1"/>
    <col min="9230" max="9230" width="15.28515625" style="75" customWidth="1"/>
    <col min="9231" max="9231" width="16.28515625" style="75" customWidth="1"/>
    <col min="9232" max="9232" width="16.85546875" style="75" customWidth="1"/>
    <col min="9233" max="9233" width="16.5703125" style="75" customWidth="1"/>
    <col min="9234" max="9234" width="15.85546875" style="75" customWidth="1"/>
    <col min="9235" max="9235" width="15.42578125" style="75" customWidth="1"/>
    <col min="9236" max="9236" width="18.140625" style="75" customWidth="1"/>
    <col min="9237" max="9237" width="12.85546875" style="75" customWidth="1"/>
    <col min="9238" max="9238" width="12.7109375" style="75" bestFit="1" customWidth="1"/>
    <col min="9239" max="9239" width="16.85546875" style="75" customWidth="1"/>
    <col min="9240" max="9473" width="9.140625" style="75"/>
    <col min="9474" max="9474" width="21" style="75" customWidth="1"/>
    <col min="9475" max="9475" width="37.85546875" style="75" customWidth="1"/>
    <col min="9476" max="9476" width="33.42578125" style="75" customWidth="1"/>
    <col min="9477" max="9477" width="22" style="75" customWidth="1"/>
    <col min="9478" max="9478" width="21" style="75" customWidth="1"/>
    <col min="9479" max="9479" width="7.42578125" style="75" customWidth="1"/>
    <col min="9480" max="9480" width="7.5703125" style="75" customWidth="1"/>
    <col min="9481" max="9481" width="7.140625" style="75" customWidth="1"/>
    <col min="9482" max="9482" width="17.42578125" style="75" customWidth="1"/>
    <col min="9483" max="9483" width="22.85546875" style="75" customWidth="1"/>
    <col min="9484" max="9484" width="18.140625" style="75" customWidth="1"/>
    <col min="9485" max="9485" width="15.7109375" style="75" customWidth="1"/>
    <col min="9486" max="9486" width="15.28515625" style="75" customWidth="1"/>
    <col min="9487" max="9487" width="16.28515625" style="75" customWidth="1"/>
    <col min="9488" max="9488" width="16.85546875" style="75" customWidth="1"/>
    <col min="9489" max="9489" width="16.5703125" style="75" customWidth="1"/>
    <col min="9490" max="9490" width="15.85546875" style="75" customWidth="1"/>
    <col min="9491" max="9491" width="15.42578125" style="75" customWidth="1"/>
    <col min="9492" max="9492" width="18.140625" style="75" customWidth="1"/>
    <col min="9493" max="9493" width="12.85546875" style="75" customWidth="1"/>
    <col min="9494" max="9494" width="12.7109375" style="75" bestFit="1" customWidth="1"/>
    <col min="9495" max="9495" width="16.85546875" style="75" customWidth="1"/>
    <col min="9496" max="9729" width="9.140625" style="75"/>
    <col min="9730" max="9730" width="21" style="75" customWidth="1"/>
    <col min="9731" max="9731" width="37.85546875" style="75" customWidth="1"/>
    <col min="9732" max="9732" width="33.42578125" style="75" customWidth="1"/>
    <col min="9733" max="9733" width="22" style="75" customWidth="1"/>
    <col min="9734" max="9734" width="21" style="75" customWidth="1"/>
    <col min="9735" max="9735" width="7.42578125" style="75" customWidth="1"/>
    <col min="9736" max="9736" width="7.5703125" style="75" customWidth="1"/>
    <col min="9737" max="9737" width="7.140625" style="75" customWidth="1"/>
    <col min="9738" max="9738" width="17.42578125" style="75" customWidth="1"/>
    <col min="9739" max="9739" width="22.85546875" style="75" customWidth="1"/>
    <col min="9740" max="9740" width="18.140625" style="75" customWidth="1"/>
    <col min="9741" max="9741" width="15.7109375" style="75" customWidth="1"/>
    <col min="9742" max="9742" width="15.28515625" style="75" customWidth="1"/>
    <col min="9743" max="9743" width="16.28515625" style="75" customWidth="1"/>
    <col min="9744" max="9744" width="16.85546875" style="75" customWidth="1"/>
    <col min="9745" max="9745" width="16.5703125" style="75" customWidth="1"/>
    <col min="9746" max="9746" width="15.85546875" style="75" customWidth="1"/>
    <col min="9747" max="9747" width="15.42578125" style="75" customWidth="1"/>
    <col min="9748" max="9748" width="18.140625" style="75" customWidth="1"/>
    <col min="9749" max="9749" width="12.85546875" style="75" customWidth="1"/>
    <col min="9750" max="9750" width="12.7109375" style="75" bestFit="1" customWidth="1"/>
    <col min="9751" max="9751" width="16.85546875" style="75" customWidth="1"/>
    <col min="9752" max="9985" width="9.140625" style="75"/>
    <col min="9986" max="9986" width="21" style="75" customWidth="1"/>
    <col min="9987" max="9987" width="37.85546875" style="75" customWidth="1"/>
    <col min="9988" max="9988" width="33.42578125" style="75" customWidth="1"/>
    <col min="9989" max="9989" width="22" style="75" customWidth="1"/>
    <col min="9990" max="9990" width="21" style="75" customWidth="1"/>
    <col min="9991" max="9991" width="7.42578125" style="75" customWidth="1"/>
    <col min="9992" max="9992" width="7.5703125" style="75" customWidth="1"/>
    <col min="9993" max="9993" width="7.140625" style="75" customWidth="1"/>
    <col min="9994" max="9994" width="17.42578125" style="75" customWidth="1"/>
    <col min="9995" max="9995" width="22.85546875" style="75" customWidth="1"/>
    <col min="9996" max="9996" width="18.140625" style="75" customWidth="1"/>
    <col min="9997" max="9997" width="15.7109375" style="75" customWidth="1"/>
    <col min="9998" max="9998" width="15.28515625" style="75" customWidth="1"/>
    <col min="9999" max="9999" width="16.28515625" style="75" customWidth="1"/>
    <col min="10000" max="10000" width="16.85546875" style="75" customWidth="1"/>
    <col min="10001" max="10001" width="16.5703125" style="75" customWidth="1"/>
    <col min="10002" max="10002" width="15.85546875" style="75" customWidth="1"/>
    <col min="10003" max="10003" width="15.42578125" style="75" customWidth="1"/>
    <col min="10004" max="10004" width="18.140625" style="75" customWidth="1"/>
    <col min="10005" max="10005" width="12.85546875" style="75" customWidth="1"/>
    <col min="10006" max="10006" width="12.7109375" style="75" bestFit="1" customWidth="1"/>
    <col min="10007" max="10007" width="16.85546875" style="75" customWidth="1"/>
    <col min="10008" max="10241" width="9.140625" style="75"/>
    <col min="10242" max="10242" width="21" style="75" customWidth="1"/>
    <col min="10243" max="10243" width="37.85546875" style="75" customWidth="1"/>
    <col min="10244" max="10244" width="33.42578125" style="75" customWidth="1"/>
    <col min="10245" max="10245" width="22" style="75" customWidth="1"/>
    <col min="10246" max="10246" width="21" style="75" customWidth="1"/>
    <col min="10247" max="10247" width="7.42578125" style="75" customWidth="1"/>
    <col min="10248" max="10248" width="7.5703125" style="75" customWidth="1"/>
    <col min="10249" max="10249" width="7.140625" style="75" customWidth="1"/>
    <col min="10250" max="10250" width="17.42578125" style="75" customWidth="1"/>
    <col min="10251" max="10251" width="22.85546875" style="75" customWidth="1"/>
    <col min="10252" max="10252" width="18.140625" style="75" customWidth="1"/>
    <col min="10253" max="10253" width="15.7109375" style="75" customWidth="1"/>
    <col min="10254" max="10254" width="15.28515625" style="75" customWidth="1"/>
    <col min="10255" max="10255" width="16.28515625" style="75" customWidth="1"/>
    <col min="10256" max="10256" width="16.85546875" style="75" customWidth="1"/>
    <col min="10257" max="10257" width="16.5703125" style="75" customWidth="1"/>
    <col min="10258" max="10258" width="15.85546875" style="75" customWidth="1"/>
    <col min="10259" max="10259" width="15.42578125" style="75" customWidth="1"/>
    <col min="10260" max="10260" width="18.140625" style="75" customWidth="1"/>
    <col min="10261" max="10261" width="12.85546875" style="75" customWidth="1"/>
    <col min="10262" max="10262" width="12.7109375" style="75" bestFit="1" customWidth="1"/>
    <col min="10263" max="10263" width="16.85546875" style="75" customWidth="1"/>
    <col min="10264" max="10497" width="9.140625" style="75"/>
    <col min="10498" max="10498" width="21" style="75" customWidth="1"/>
    <col min="10499" max="10499" width="37.85546875" style="75" customWidth="1"/>
    <col min="10500" max="10500" width="33.42578125" style="75" customWidth="1"/>
    <col min="10501" max="10501" width="22" style="75" customWidth="1"/>
    <col min="10502" max="10502" width="21" style="75" customWidth="1"/>
    <col min="10503" max="10503" width="7.42578125" style="75" customWidth="1"/>
    <col min="10504" max="10504" width="7.5703125" style="75" customWidth="1"/>
    <col min="10505" max="10505" width="7.140625" style="75" customWidth="1"/>
    <col min="10506" max="10506" width="17.42578125" style="75" customWidth="1"/>
    <col min="10507" max="10507" width="22.85546875" style="75" customWidth="1"/>
    <col min="10508" max="10508" width="18.140625" style="75" customWidth="1"/>
    <col min="10509" max="10509" width="15.7109375" style="75" customWidth="1"/>
    <col min="10510" max="10510" width="15.28515625" style="75" customWidth="1"/>
    <col min="10511" max="10511" width="16.28515625" style="75" customWidth="1"/>
    <col min="10512" max="10512" width="16.85546875" style="75" customWidth="1"/>
    <col min="10513" max="10513" width="16.5703125" style="75" customWidth="1"/>
    <col min="10514" max="10514" width="15.85546875" style="75" customWidth="1"/>
    <col min="10515" max="10515" width="15.42578125" style="75" customWidth="1"/>
    <col min="10516" max="10516" width="18.140625" style="75" customWidth="1"/>
    <col min="10517" max="10517" width="12.85546875" style="75" customWidth="1"/>
    <col min="10518" max="10518" width="12.7109375" style="75" bestFit="1" customWidth="1"/>
    <col min="10519" max="10519" width="16.85546875" style="75" customWidth="1"/>
    <col min="10520" max="10753" width="9.140625" style="75"/>
    <col min="10754" max="10754" width="21" style="75" customWidth="1"/>
    <col min="10755" max="10755" width="37.85546875" style="75" customWidth="1"/>
    <col min="10756" max="10756" width="33.42578125" style="75" customWidth="1"/>
    <col min="10757" max="10757" width="22" style="75" customWidth="1"/>
    <col min="10758" max="10758" width="21" style="75" customWidth="1"/>
    <col min="10759" max="10759" width="7.42578125" style="75" customWidth="1"/>
    <col min="10760" max="10760" width="7.5703125" style="75" customWidth="1"/>
    <col min="10761" max="10761" width="7.140625" style="75" customWidth="1"/>
    <col min="10762" max="10762" width="17.42578125" style="75" customWidth="1"/>
    <col min="10763" max="10763" width="22.85546875" style="75" customWidth="1"/>
    <col min="10764" max="10764" width="18.140625" style="75" customWidth="1"/>
    <col min="10765" max="10765" width="15.7109375" style="75" customWidth="1"/>
    <col min="10766" max="10766" width="15.28515625" style="75" customWidth="1"/>
    <col min="10767" max="10767" width="16.28515625" style="75" customWidth="1"/>
    <col min="10768" max="10768" width="16.85546875" style="75" customWidth="1"/>
    <col min="10769" max="10769" width="16.5703125" style="75" customWidth="1"/>
    <col min="10770" max="10770" width="15.85546875" style="75" customWidth="1"/>
    <col min="10771" max="10771" width="15.42578125" style="75" customWidth="1"/>
    <col min="10772" max="10772" width="18.140625" style="75" customWidth="1"/>
    <col min="10773" max="10773" width="12.85546875" style="75" customWidth="1"/>
    <col min="10774" max="10774" width="12.7109375" style="75" bestFit="1" customWidth="1"/>
    <col min="10775" max="10775" width="16.85546875" style="75" customWidth="1"/>
    <col min="10776" max="11009" width="9.140625" style="75"/>
    <col min="11010" max="11010" width="21" style="75" customWidth="1"/>
    <col min="11011" max="11011" width="37.85546875" style="75" customWidth="1"/>
    <col min="11012" max="11012" width="33.42578125" style="75" customWidth="1"/>
    <col min="11013" max="11013" width="22" style="75" customWidth="1"/>
    <col min="11014" max="11014" width="21" style="75" customWidth="1"/>
    <col min="11015" max="11015" width="7.42578125" style="75" customWidth="1"/>
    <col min="11016" max="11016" width="7.5703125" style="75" customWidth="1"/>
    <col min="11017" max="11017" width="7.140625" style="75" customWidth="1"/>
    <col min="11018" max="11018" width="17.42578125" style="75" customWidth="1"/>
    <col min="11019" max="11019" width="22.85546875" style="75" customWidth="1"/>
    <col min="11020" max="11020" width="18.140625" style="75" customWidth="1"/>
    <col min="11021" max="11021" width="15.7109375" style="75" customWidth="1"/>
    <col min="11022" max="11022" width="15.28515625" style="75" customWidth="1"/>
    <col min="11023" max="11023" width="16.28515625" style="75" customWidth="1"/>
    <col min="11024" max="11024" width="16.85546875" style="75" customWidth="1"/>
    <col min="11025" max="11025" width="16.5703125" style="75" customWidth="1"/>
    <col min="11026" max="11026" width="15.85546875" style="75" customWidth="1"/>
    <col min="11027" max="11027" width="15.42578125" style="75" customWidth="1"/>
    <col min="11028" max="11028" width="18.140625" style="75" customWidth="1"/>
    <col min="11029" max="11029" width="12.85546875" style="75" customWidth="1"/>
    <col min="11030" max="11030" width="12.7109375" style="75" bestFit="1" customWidth="1"/>
    <col min="11031" max="11031" width="16.85546875" style="75" customWidth="1"/>
    <col min="11032" max="11265" width="9.140625" style="75"/>
    <col min="11266" max="11266" width="21" style="75" customWidth="1"/>
    <col min="11267" max="11267" width="37.85546875" style="75" customWidth="1"/>
    <col min="11268" max="11268" width="33.42578125" style="75" customWidth="1"/>
    <col min="11269" max="11269" width="22" style="75" customWidth="1"/>
    <col min="11270" max="11270" width="21" style="75" customWidth="1"/>
    <col min="11271" max="11271" width="7.42578125" style="75" customWidth="1"/>
    <col min="11272" max="11272" width="7.5703125" style="75" customWidth="1"/>
    <col min="11273" max="11273" width="7.140625" style="75" customWidth="1"/>
    <col min="11274" max="11274" width="17.42578125" style="75" customWidth="1"/>
    <col min="11275" max="11275" width="22.85546875" style="75" customWidth="1"/>
    <col min="11276" max="11276" width="18.140625" style="75" customWidth="1"/>
    <col min="11277" max="11277" width="15.7109375" style="75" customWidth="1"/>
    <col min="11278" max="11278" width="15.28515625" style="75" customWidth="1"/>
    <col min="11279" max="11279" width="16.28515625" style="75" customWidth="1"/>
    <col min="11280" max="11280" width="16.85546875" style="75" customWidth="1"/>
    <col min="11281" max="11281" width="16.5703125" style="75" customWidth="1"/>
    <col min="11282" max="11282" width="15.85546875" style="75" customWidth="1"/>
    <col min="11283" max="11283" width="15.42578125" style="75" customWidth="1"/>
    <col min="11284" max="11284" width="18.140625" style="75" customWidth="1"/>
    <col min="11285" max="11285" width="12.85546875" style="75" customWidth="1"/>
    <col min="11286" max="11286" width="12.7109375" style="75" bestFit="1" customWidth="1"/>
    <col min="11287" max="11287" width="16.85546875" style="75" customWidth="1"/>
    <col min="11288" max="11521" width="9.140625" style="75"/>
    <col min="11522" max="11522" width="21" style="75" customWidth="1"/>
    <col min="11523" max="11523" width="37.85546875" style="75" customWidth="1"/>
    <col min="11524" max="11524" width="33.42578125" style="75" customWidth="1"/>
    <col min="11525" max="11525" width="22" style="75" customWidth="1"/>
    <col min="11526" max="11526" width="21" style="75" customWidth="1"/>
    <col min="11527" max="11527" width="7.42578125" style="75" customWidth="1"/>
    <col min="11528" max="11528" width="7.5703125" style="75" customWidth="1"/>
    <col min="11529" max="11529" width="7.140625" style="75" customWidth="1"/>
    <col min="11530" max="11530" width="17.42578125" style="75" customWidth="1"/>
    <col min="11531" max="11531" width="22.85546875" style="75" customWidth="1"/>
    <col min="11532" max="11532" width="18.140625" style="75" customWidth="1"/>
    <col min="11533" max="11533" width="15.7109375" style="75" customWidth="1"/>
    <col min="11534" max="11534" width="15.28515625" style="75" customWidth="1"/>
    <col min="11535" max="11535" width="16.28515625" style="75" customWidth="1"/>
    <col min="11536" max="11536" width="16.85546875" style="75" customWidth="1"/>
    <col min="11537" max="11537" width="16.5703125" style="75" customWidth="1"/>
    <col min="11538" max="11538" width="15.85546875" style="75" customWidth="1"/>
    <col min="11539" max="11539" width="15.42578125" style="75" customWidth="1"/>
    <col min="11540" max="11540" width="18.140625" style="75" customWidth="1"/>
    <col min="11541" max="11541" width="12.85546875" style="75" customWidth="1"/>
    <col min="11542" max="11542" width="12.7109375" style="75" bestFit="1" customWidth="1"/>
    <col min="11543" max="11543" width="16.85546875" style="75" customWidth="1"/>
    <col min="11544" max="11777" width="9.140625" style="75"/>
    <col min="11778" max="11778" width="21" style="75" customWidth="1"/>
    <col min="11779" max="11779" width="37.85546875" style="75" customWidth="1"/>
    <col min="11780" max="11780" width="33.42578125" style="75" customWidth="1"/>
    <col min="11781" max="11781" width="22" style="75" customWidth="1"/>
    <col min="11782" max="11782" width="21" style="75" customWidth="1"/>
    <col min="11783" max="11783" width="7.42578125" style="75" customWidth="1"/>
    <col min="11784" max="11784" width="7.5703125" style="75" customWidth="1"/>
    <col min="11785" max="11785" width="7.140625" style="75" customWidth="1"/>
    <col min="11786" max="11786" width="17.42578125" style="75" customWidth="1"/>
    <col min="11787" max="11787" width="22.85546875" style="75" customWidth="1"/>
    <col min="11788" max="11788" width="18.140625" style="75" customWidth="1"/>
    <col min="11789" max="11789" width="15.7109375" style="75" customWidth="1"/>
    <col min="11790" max="11790" width="15.28515625" style="75" customWidth="1"/>
    <col min="11791" max="11791" width="16.28515625" style="75" customWidth="1"/>
    <col min="11792" max="11792" width="16.85546875" style="75" customWidth="1"/>
    <col min="11793" max="11793" width="16.5703125" style="75" customWidth="1"/>
    <col min="11794" max="11794" width="15.85546875" style="75" customWidth="1"/>
    <col min="11795" max="11795" width="15.42578125" style="75" customWidth="1"/>
    <col min="11796" max="11796" width="18.140625" style="75" customWidth="1"/>
    <col min="11797" max="11797" width="12.85546875" style="75" customWidth="1"/>
    <col min="11798" max="11798" width="12.7109375" style="75" bestFit="1" customWidth="1"/>
    <col min="11799" max="11799" width="16.85546875" style="75" customWidth="1"/>
    <col min="11800" max="12033" width="9.140625" style="75"/>
    <col min="12034" max="12034" width="21" style="75" customWidth="1"/>
    <col min="12035" max="12035" width="37.85546875" style="75" customWidth="1"/>
    <col min="12036" max="12036" width="33.42578125" style="75" customWidth="1"/>
    <col min="12037" max="12037" width="22" style="75" customWidth="1"/>
    <col min="12038" max="12038" width="21" style="75" customWidth="1"/>
    <col min="12039" max="12039" width="7.42578125" style="75" customWidth="1"/>
    <col min="12040" max="12040" width="7.5703125" style="75" customWidth="1"/>
    <col min="12041" max="12041" width="7.140625" style="75" customWidth="1"/>
    <col min="12042" max="12042" width="17.42578125" style="75" customWidth="1"/>
    <col min="12043" max="12043" width="22.85546875" style="75" customWidth="1"/>
    <col min="12044" max="12044" width="18.140625" style="75" customWidth="1"/>
    <col min="12045" max="12045" width="15.7109375" style="75" customWidth="1"/>
    <col min="12046" max="12046" width="15.28515625" style="75" customWidth="1"/>
    <col min="12047" max="12047" width="16.28515625" style="75" customWidth="1"/>
    <col min="12048" max="12048" width="16.85546875" style="75" customWidth="1"/>
    <col min="12049" max="12049" width="16.5703125" style="75" customWidth="1"/>
    <col min="12050" max="12050" width="15.85546875" style="75" customWidth="1"/>
    <col min="12051" max="12051" width="15.42578125" style="75" customWidth="1"/>
    <col min="12052" max="12052" width="18.140625" style="75" customWidth="1"/>
    <col min="12053" max="12053" width="12.85546875" style="75" customWidth="1"/>
    <col min="12054" max="12054" width="12.7109375" style="75" bestFit="1" customWidth="1"/>
    <col min="12055" max="12055" width="16.85546875" style="75" customWidth="1"/>
    <col min="12056" max="12289" width="9.140625" style="75"/>
    <col min="12290" max="12290" width="21" style="75" customWidth="1"/>
    <col min="12291" max="12291" width="37.85546875" style="75" customWidth="1"/>
    <col min="12292" max="12292" width="33.42578125" style="75" customWidth="1"/>
    <col min="12293" max="12293" width="22" style="75" customWidth="1"/>
    <col min="12294" max="12294" width="21" style="75" customWidth="1"/>
    <col min="12295" max="12295" width="7.42578125" style="75" customWidth="1"/>
    <col min="12296" max="12296" width="7.5703125" style="75" customWidth="1"/>
    <col min="12297" max="12297" width="7.140625" style="75" customWidth="1"/>
    <col min="12298" max="12298" width="17.42578125" style="75" customWidth="1"/>
    <col min="12299" max="12299" width="22.85546875" style="75" customWidth="1"/>
    <col min="12300" max="12300" width="18.140625" style="75" customWidth="1"/>
    <col min="12301" max="12301" width="15.7109375" style="75" customWidth="1"/>
    <col min="12302" max="12302" width="15.28515625" style="75" customWidth="1"/>
    <col min="12303" max="12303" width="16.28515625" style="75" customWidth="1"/>
    <col min="12304" max="12304" width="16.85546875" style="75" customWidth="1"/>
    <col min="12305" max="12305" width="16.5703125" style="75" customWidth="1"/>
    <col min="12306" max="12306" width="15.85546875" style="75" customWidth="1"/>
    <col min="12307" max="12307" width="15.42578125" style="75" customWidth="1"/>
    <col min="12308" max="12308" width="18.140625" style="75" customWidth="1"/>
    <col min="12309" max="12309" width="12.85546875" style="75" customWidth="1"/>
    <col min="12310" max="12310" width="12.7109375" style="75" bestFit="1" customWidth="1"/>
    <col min="12311" max="12311" width="16.85546875" style="75" customWidth="1"/>
    <col min="12312" max="12545" width="9.140625" style="75"/>
    <col min="12546" max="12546" width="21" style="75" customWidth="1"/>
    <col min="12547" max="12547" width="37.85546875" style="75" customWidth="1"/>
    <col min="12548" max="12548" width="33.42578125" style="75" customWidth="1"/>
    <col min="12549" max="12549" width="22" style="75" customWidth="1"/>
    <col min="12550" max="12550" width="21" style="75" customWidth="1"/>
    <col min="12551" max="12551" width="7.42578125" style="75" customWidth="1"/>
    <col min="12552" max="12552" width="7.5703125" style="75" customWidth="1"/>
    <col min="12553" max="12553" width="7.140625" style="75" customWidth="1"/>
    <col min="12554" max="12554" width="17.42578125" style="75" customWidth="1"/>
    <col min="12555" max="12555" width="22.85546875" style="75" customWidth="1"/>
    <col min="12556" max="12556" width="18.140625" style="75" customWidth="1"/>
    <col min="12557" max="12557" width="15.7109375" style="75" customWidth="1"/>
    <col min="12558" max="12558" width="15.28515625" style="75" customWidth="1"/>
    <col min="12559" max="12559" width="16.28515625" style="75" customWidth="1"/>
    <col min="12560" max="12560" width="16.85546875" style="75" customWidth="1"/>
    <col min="12561" max="12561" width="16.5703125" style="75" customWidth="1"/>
    <col min="12562" max="12562" width="15.85546875" style="75" customWidth="1"/>
    <col min="12563" max="12563" width="15.42578125" style="75" customWidth="1"/>
    <col min="12564" max="12564" width="18.140625" style="75" customWidth="1"/>
    <col min="12565" max="12565" width="12.85546875" style="75" customWidth="1"/>
    <col min="12566" max="12566" width="12.7109375" style="75" bestFit="1" customWidth="1"/>
    <col min="12567" max="12567" width="16.85546875" style="75" customWidth="1"/>
    <col min="12568" max="12801" width="9.140625" style="75"/>
    <col min="12802" max="12802" width="21" style="75" customWidth="1"/>
    <col min="12803" max="12803" width="37.85546875" style="75" customWidth="1"/>
    <col min="12804" max="12804" width="33.42578125" style="75" customWidth="1"/>
    <col min="12805" max="12805" width="22" style="75" customWidth="1"/>
    <col min="12806" max="12806" width="21" style="75" customWidth="1"/>
    <col min="12807" max="12807" width="7.42578125" style="75" customWidth="1"/>
    <col min="12808" max="12808" width="7.5703125" style="75" customWidth="1"/>
    <col min="12809" max="12809" width="7.140625" style="75" customWidth="1"/>
    <col min="12810" max="12810" width="17.42578125" style="75" customWidth="1"/>
    <col min="12811" max="12811" width="22.85546875" style="75" customWidth="1"/>
    <col min="12812" max="12812" width="18.140625" style="75" customWidth="1"/>
    <col min="12813" max="12813" width="15.7109375" style="75" customWidth="1"/>
    <col min="12814" max="12814" width="15.28515625" style="75" customWidth="1"/>
    <col min="12815" max="12815" width="16.28515625" style="75" customWidth="1"/>
    <col min="12816" max="12816" width="16.85546875" style="75" customWidth="1"/>
    <col min="12817" max="12817" width="16.5703125" style="75" customWidth="1"/>
    <col min="12818" max="12818" width="15.85546875" style="75" customWidth="1"/>
    <col min="12819" max="12819" width="15.42578125" style="75" customWidth="1"/>
    <col min="12820" max="12820" width="18.140625" style="75" customWidth="1"/>
    <col min="12821" max="12821" width="12.85546875" style="75" customWidth="1"/>
    <col min="12822" max="12822" width="12.7109375" style="75" bestFit="1" customWidth="1"/>
    <col min="12823" max="12823" width="16.85546875" style="75" customWidth="1"/>
    <col min="12824" max="13057" width="9.140625" style="75"/>
    <col min="13058" max="13058" width="21" style="75" customWidth="1"/>
    <col min="13059" max="13059" width="37.85546875" style="75" customWidth="1"/>
    <col min="13060" max="13060" width="33.42578125" style="75" customWidth="1"/>
    <col min="13061" max="13061" width="22" style="75" customWidth="1"/>
    <col min="13062" max="13062" width="21" style="75" customWidth="1"/>
    <col min="13063" max="13063" width="7.42578125" style="75" customWidth="1"/>
    <col min="13064" max="13064" width="7.5703125" style="75" customWidth="1"/>
    <col min="13065" max="13065" width="7.140625" style="75" customWidth="1"/>
    <col min="13066" max="13066" width="17.42578125" style="75" customWidth="1"/>
    <col min="13067" max="13067" width="22.85546875" style="75" customWidth="1"/>
    <col min="13068" max="13068" width="18.140625" style="75" customWidth="1"/>
    <col min="13069" max="13069" width="15.7109375" style="75" customWidth="1"/>
    <col min="13070" max="13070" width="15.28515625" style="75" customWidth="1"/>
    <col min="13071" max="13071" width="16.28515625" style="75" customWidth="1"/>
    <col min="13072" max="13072" width="16.85546875" style="75" customWidth="1"/>
    <col min="13073" max="13073" width="16.5703125" style="75" customWidth="1"/>
    <col min="13074" max="13074" width="15.85546875" style="75" customWidth="1"/>
    <col min="13075" max="13075" width="15.42578125" style="75" customWidth="1"/>
    <col min="13076" max="13076" width="18.140625" style="75" customWidth="1"/>
    <col min="13077" max="13077" width="12.85546875" style="75" customWidth="1"/>
    <col min="13078" max="13078" width="12.7109375" style="75" bestFit="1" customWidth="1"/>
    <col min="13079" max="13079" width="16.85546875" style="75" customWidth="1"/>
    <col min="13080" max="13313" width="9.140625" style="75"/>
    <col min="13314" max="13314" width="21" style="75" customWidth="1"/>
    <col min="13315" max="13315" width="37.85546875" style="75" customWidth="1"/>
    <col min="13316" max="13316" width="33.42578125" style="75" customWidth="1"/>
    <col min="13317" max="13317" width="22" style="75" customWidth="1"/>
    <col min="13318" max="13318" width="21" style="75" customWidth="1"/>
    <col min="13319" max="13319" width="7.42578125" style="75" customWidth="1"/>
    <col min="13320" max="13320" width="7.5703125" style="75" customWidth="1"/>
    <col min="13321" max="13321" width="7.140625" style="75" customWidth="1"/>
    <col min="13322" max="13322" width="17.42578125" style="75" customWidth="1"/>
    <col min="13323" max="13323" width="22.85546875" style="75" customWidth="1"/>
    <col min="13324" max="13324" width="18.140625" style="75" customWidth="1"/>
    <col min="13325" max="13325" width="15.7109375" style="75" customWidth="1"/>
    <col min="13326" max="13326" width="15.28515625" style="75" customWidth="1"/>
    <col min="13327" max="13327" width="16.28515625" style="75" customWidth="1"/>
    <col min="13328" max="13328" width="16.85546875" style="75" customWidth="1"/>
    <col min="13329" max="13329" width="16.5703125" style="75" customWidth="1"/>
    <col min="13330" max="13330" width="15.85546875" style="75" customWidth="1"/>
    <col min="13331" max="13331" width="15.42578125" style="75" customWidth="1"/>
    <col min="13332" max="13332" width="18.140625" style="75" customWidth="1"/>
    <col min="13333" max="13333" width="12.85546875" style="75" customWidth="1"/>
    <col min="13334" max="13334" width="12.7109375" style="75" bestFit="1" customWidth="1"/>
    <col min="13335" max="13335" width="16.85546875" style="75" customWidth="1"/>
    <col min="13336" max="13569" width="9.140625" style="75"/>
    <col min="13570" max="13570" width="21" style="75" customWidth="1"/>
    <col min="13571" max="13571" width="37.85546875" style="75" customWidth="1"/>
    <col min="13572" max="13572" width="33.42578125" style="75" customWidth="1"/>
    <col min="13573" max="13573" width="22" style="75" customWidth="1"/>
    <col min="13574" max="13574" width="21" style="75" customWidth="1"/>
    <col min="13575" max="13575" width="7.42578125" style="75" customWidth="1"/>
    <col min="13576" max="13576" width="7.5703125" style="75" customWidth="1"/>
    <col min="13577" max="13577" width="7.140625" style="75" customWidth="1"/>
    <col min="13578" max="13578" width="17.42578125" style="75" customWidth="1"/>
    <col min="13579" max="13579" width="22.85546875" style="75" customWidth="1"/>
    <col min="13580" max="13580" width="18.140625" style="75" customWidth="1"/>
    <col min="13581" max="13581" width="15.7109375" style="75" customWidth="1"/>
    <col min="13582" max="13582" width="15.28515625" style="75" customWidth="1"/>
    <col min="13583" max="13583" width="16.28515625" style="75" customWidth="1"/>
    <col min="13584" max="13584" width="16.85546875" style="75" customWidth="1"/>
    <col min="13585" max="13585" width="16.5703125" style="75" customWidth="1"/>
    <col min="13586" max="13586" width="15.85546875" style="75" customWidth="1"/>
    <col min="13587" max="13587" width="15.42578125" style="75" customWidth="1"/>
    <col min="13588" max="13588" width="18.140625" style="75" customWidth="1"/>
    <col min="13589" max="13589" width="12.85546875" style="75" customWidth="1"/>
    <col min="13590" max="13590" width="12.7109375" style="75" bestFit="1" customWidth="1"/>
    <col min="13591" max="13591" width="16.85546875" style="75" customWidth="1"/>
    <col min="13592" max="13825" width="9.140625" style="75"/>
    <col min="13826" max="13826" width="21" style="75" customWidth="1"/>
    <col min="13827" max="13827" width="37.85546875" style="75" customWidth="1"/>
    <col min="13828" max="13828" width="33.42578125" style="75" customWidth="1"/>
    <col min="13829" max="13829" width="22" style="75" customWidth="1"/>
    <col min="13830" max="13830" width="21" style="75" customWidth="1"/>
    <col min="13831" max="13831" width="7.42578125" style="75" customWidth="1"/>
    <col min="13832" max="13832" width="7.5703125" style="75" customWidth="1"/>
    <col min="13833" max="13833" width="7.140625" style="75" customWidth="1"/>
    <col min="13834" max="13834" width="17.42578125" style="75" customWidth="1"/>
    <col min="13835" max="13835" width="22.85546875" style="75" customWidth="1"/>
    <col min="13836" max="13836" width="18.140625" style="75" customWidth="1"/>
    <col min="13837" max="13837" width="15.7109375" style="75" customWidth="1"/>
    <col min="13838" max="13838" width="15.28515625" style="75" customWidth="1"/>
    <col min="13839" max="13839" width="16.28515625" style="75" customWidth="1"/>
    <col min="13840" max="13840" width="16.85546875" style="75" customWidth="1"/>
    <col min="13841" max="13841" width="16.5703125" style="75" customWidth="1"/>
    <col min="13842" max="13842" width="15.85546875" style="75" customWidth="1"/>
    <col min="13843" max="13843" width="15.42578125" style="75" customWidth="1"/>
    <col min="13844" max="13844" width="18.140625" style="75" customWidth="1"/>
    <col min="13845" max="13845" width="12.85546875" style="75" customWidth="1"/>
    <col min="13846" max="13846" width="12.7109375" style="75" bestFit="1" customWidth="1"/>
    <col min="13847" max="13847" width="16.85546875" style="75" customWidth="1"/>
    <col min="13848" max="14081" width="9.140625" style="75"/>
    <col min="14082" max="14082" width="21" style="75" customWidth="1"/>
    <col min="14083" max="14083" width="37.85546875" style="75" customWidth="1"/>
    <col min="14084" max="14084" width="33.42578125" style="75" customWidth="1"/>
    <col min="14085" max="14085" width="22" style="75" customWidth="1"/>
    <col min="14086" max="14086" width="21" style="75" customWidth="1"/>
    <col min="14087" max="14087" width="7.42578125" style="75" customWidth="1"/>
    <col min="14088" max="14088" width="7.5703125" style="75" customWidth="1"/>
    <col min="14089" max="14089" width="7.140625" style="75" customWidth="1"/>
    <col min="14090" max="14090" width="17.42578125" style="75" customWidth="1"/>
    <col min="14091" max="14091" width="22.85546875" style="75" customWidth="1"/>
    <col min="14092" max="14092" width="18.140625" style="75" customWidth="1"/>
    <col min="14093" max="14093" width="15.7109375" style="75" customWidth="1"/>
    <col min="14094" max="14094" width="15.28515625" style="75" customWidth="1"/>
    <col min="14095" max="14095" width="16.28515625" style="75" customWidth="1"/>
    <col min="14096" max="14096" width="16.85546875" style="75" customWidth="1"/>
    <col min="14097" max="14097" width="16.5703125" style="75" customWidth="1"/>
    <col min="14098" max="14098" width="15.85546875" style="75" customWidth="1"/>
    <col min="14099" max="14099" width="15.42578125" style="75" customWidth="1"/>
    <col min="14100" max="14100" width="18.140625" style="75" customWidth="1"/>
    <col min="14101" max="14101" width="12.85546875" style="75" customWidth="1"/>
    <col min="14102" max="14102" width="12.7109375" style="75" bestFit="1" customWidth="1"/>
    <col min="14103" max="14103" width="16.85546875" style="75" customWidth="1"/>
    <col min="14104" max="14337" width="9.140625" style="75"/>
    <col min="14338" max="14338" width="21" style="75" customWidth="1"/>
    <col min="14339" max="14339" width="37.85546875" style="75" customWidth="1"/>
    <col min="14340" max="14340" width="33.42578125" style="75" customWidth="1"/>
    <col min="14341" max="14341" width="22" style="75" customWidth="1"/>
    <col min="14342" max="14342" width="21" style="75" customWidth="1"/>
    <col min="14343" max="14343" width="7.42578125" style="75" customWidth="1"/>
    <col min="14344" max="14344" width="7.5703125" style="75" customWidth="1"/>
    <col min="14345" max="14345" width="7.140625" style="75" customWidth="1"/>
    <col min="14346" max="14346" width="17.42578125" style="75" customWidth="1"/>
    <col min="14347" max="14347" width="22.85546875" style="75" customWidth="1"/>
    <col min="14348" max="14348" width="18.140625" style="75" customWidth="1"/>
    <col min="14349" max="14349" width="15.7109375" style="75" customWidth="1"/>
    <col min="14350" max="14350" width="15.28515625" style="75" customWidth="1"/>
    <col min="14351" max="14351" width="16.28515625" style="75" customWidth="1"/>
    <col min="14352" max="14352" width="16.85546875" style="75" customWidth="1"/>
    <col min="14353" max="14353" width="16.5703125" style="75" customWidth="1"/>
    <col min="14354" max="14354" width="15.85546875" style="75" customWidth="1"/>
    <col min="14355" max="14355" width="15.42578125" style="75" customWidth="1"/>
    <col min="14356" max="14356" width="18.140625" style="75" customWidth="1"/>
    <col min="14357" max="14357" width="12.85546875" style="75" customWidth="1"/>
    <col min="14358" max="14358" width="12.7109375" style="75" bestFit="1" customWidth="1"/>
    <col min="14359" max="14359" width="16.85546875" style="75" customWidth="1"/>
    <col min="14360" max="14593" width="9.140625" style="75"/>
    <col min="14594" max="14594" width="21" style="75" customWidth="1"/>
    <col min="14595" max="14595" width="37.85546875" style="75" customWidth="1"/>
    <col min="14596" max="14596" width="33.42578125" style="75" customWidth="1"/>
    <col min="14597" max="14597" width="22" style="75" customWidth="1"/>
    <col min="14598" max="14598" width="21" style="75" customWidth="1"/>
    <col min="14599" max="14599" width="7.42578125" style="75" customWidth="1"/>
    <col min="14600" max="14600" width="7.5703125" style="75" customWidth="1"/>
    <col min="14601" max="14601" width="7.140625" style="75" customWidth="1"/>
    <col min="14602" max="14602" width="17.42578125" style="75" customWidth="1"/>
    <col min="14603" max="14603" width="22.85546875" style="75" customWidth="1"/>
    <col min="14604" max="14604" width="18.140625" style="75" customWidth="1"/>
    <col min="14605" max="14605" width="15.7109375" style="75" customWidth="1"/>
    <col min="14606" max="14606" width="15.28515625" style="75" customWidth="1"/>
    <col min="14607" max="14607" width="16.28515625" style="75" customWidth="1"/>
    <col min="14608" max="14608" width="16.85546875" style="75" customWidth="1"/>
    <col min="14609" max="14609" width="16.5703125" style="75" customWidth="1"/>
    <col min="14610" max="14610" width="15.85546875" style="75" customWidth="1"/>
    <col min="14611" max="14611" width="15.42578125" style="75" customWidth="1"/>
    <col min="14612" max="14612" width="18.140625" style="75" customWidth="1"/>
    <col min="14613" max="14613" width="12.85546875" style="75" customWidth="1"/>
    <col min="14614" max="14614" width="12.7109375" style="75" bestFit="1" customWidth="1"/>
    <col min="14615" max="14615" width="16.85546875" style="75" customWidth="1"/>
    <col min="14616" max="14849" width="9.140625" style="75"/>
    <col min="14850" max="14850" width="21" style="75" customWidth="1"/>
    <col min="14851" max="14851" width="37.85546875" style="75" customWidth="1"/>
    <col min="14852" max="14852" width="33.42578125" style="75" customWidth="1"/>
    <col min="14853" max="14853" width="22" style="75" customWidth="1"/>
    <col min="14854" max="14854" width="21" style="75" customWidth="1"/>
    <col min="14855" max="14855" width="7.42578125" style="75" customWidth="1"/>
    <col min="14856" max="14856" width="7.5703125" style="75" customWidth="1"/>
    <col min="14857" max="14857" width="7.140625" style="75" customWidth="1"/>
    <col min="14858" max="14858" width="17.42578125" style="75" customWidth="1"/>
    <col min="14859" max="14859" width="22.85546875" style="75" customWidth="1"/>
    <col min="14860" max="14860" width="18.140625" style="75" customWidth="1"/>
    <col min="14861" max="14861" width="15.7109375" style="75" customWidth="1"/>
    <col min="14862" max="14862" width="15.28515625" style="75" customWidth="1"/>
    <col min="14863" max="14863" width="16.28515625" style="75" customWidth="1"/>
    <col min="14864" max="14864" width="16.85546875" style="75" customWidth="1"/>
    <col min="14865" max="14865" width="16.5703125" style="75" customWidth="1"/>
    <col min="14866" max="14866" width="15.85546875" style="75" customWidth="1"/>
    <col min="14867" max="14867" width="15.42578125" style="75" customWidth="1"/>
    <col min="14868" max="14868" width="18.140625" style="75" customWidth="1"/>
    <col min="14869" max="14869" width="12.85546875" style="75" customWidth="1"/>
    <col min="14870" max="14870" width="12.7109375" style="75" bestFit="1" customWidth="1"/>
    <col min="14871" max="14871" width="16.85546875" style="75" customWidth="1"/>
    <col min="14872" max="15105" width="9.140625" style="75"/>
    <col min="15106" max="15106" width="21" style="75" customWidth="1"/>
    <col min="15107" max="15107" width="37.85546875" style="75" customWidth="1"/>
    <col min="15108" max="15108" width="33.42578125" style="75" customWidth="1"/>
    <col min="15109" max="15109" width="22" style="75" customWidth="1"/>
    <col min="15110" max="15110" width="21" style="75" customWidth="1"/>
    <col min="15111" max="15111" width="7.42578125" style="75" customWidth="1"/>
    <col min="15112" max="15112" width="7.5703125" style="75" customWidth="1"/>
    <col min="15113" max="15113" width="7.140625" style="75" customWidth="1"/>
    <col min="15114" max="15114" width="17.42578125" style="75" customWidth="1"/>
    <col min="15115" max="15115" width="22.85546875" style="75" customWidth="1"/>
    <col min="15116" max="15116" width="18.140625" style="75" customWidth="1"/>
    <col min="15117" max="15117" width="15.7109375" style="75" customWidth="1"/>
    <col min="15118" max="15118" width="15.28515625" style="75" customWidth="1"/>
    <col min="15119" max="15119" width="16.28515625" style="75" customWidth="1"/>
    <col min="15120" max="15120" width="16.85546875" style="75" customWidth="1"/>
    <col min="15121" max="15121" width="16.5703125" style="75" customWidth="1"/>
    <col min="15122" max="15122" width="15.85546875" style="75" customWidth="1"/>
    <col min="15123" max="15123" width="15.42578125" style="75" customWidth="1"/>
    <col min="15124" max="15124" width="18.140625" style="75" customWidth="1"/>
    <col min="15125" max="15125" width="12.85546875" style="75" customWidth="1"/>
    <col min="15126" max="15126" width="12.7109375" style="75" bestFit="1" customWidth="1"/>
    <col min="15127" max="15127" width="16.85546875" style="75" customWidth="1"/>
    <col min="15128" max="15361" width="9.140625" style="75"/>
    <col min="15362" max="15362" width="21" style="75" customWidth="1"/>
    <col min="15363" max="15363" width="37.85546875" style="75" customWidth="1"/>
    <col min="15364" max="15364" width="33.42578125" style="75" customWidth="1"/>
    <col min="15365" max="15365" width="22" style="75" customWidth="1"/>
    <col min="15366" max="15366" width="21" style="75" customWidth="1"/>
    <col min="15367" max="15367" width="7.42578125" style="75" customWidth="1"/>
    <col min="15368" max="15368" width="7.5703125" style="75" customWidth="1"/>
    <col min="15369" max="15369" width="7.140625" style="75" customWidth="1"/>
    <col min="15370" max="15370" width="17.42578125" style="75" customWidth="1"/>
    <col min="15371" max="15371" width="22.85546875" style="75" customWidth="1"/>
    <col min="15372" max="15372" width="18.140625" style="75" customWidth="1"/>
    <col min="15373" max="15373" width="15.7109375" style="75" customWidth="1"/>
    <col min="15374" max="15374" width="15.28515625" style="75" customWidth="1"/>
    <col min="15375" max="15375" width="16.28515625" style="75" customWidth="1"/>
    <col min="15376" max="15376" width="16.85546875" style="75" customWidth="1"/>
    <col min="15377" max="15377" width="16.5703125" style="75" customWidth="1"/>
    <col min="15378" max="15378" width="15.85546875" style="75" customWidth="1"/>
    <col min="15379" max="15379" width="15.42578125" style="75" customWidth="1"/>
    <col min="15380" max="15380" width="18.140625" style="75" customWidth="1"/>
    <col min="15381" max="15381" width="12.85546875" style="75" customWidth="1"/>
    <col min="15382" max="15382" width="12.7109375" style="75" bestFit="1" customWidth="1"/>
    <col min="15383" max="15383" width="16.85546875" style="75" customWidth="1"/>
    <col min="15384" max="15617" width="9.140625" style="75"/>
    <col min="15618" max="15618" width="21" style="75" customWidth="1"/>
    <col min="15619" max="15619" width="37.85546875" style="75" customWidth="1"/>
    <col min="15620" max="15620" width="33.42578125" style="75" customWidth="1"/>
    <col min="15621" max="15621" width="22" style="75" customWidth="1"/>
    <col min="15622" max="15622" width="21" style="75" customWidth="1"/>
    <col min="15623" max="15623" width="7.42578125" style="75" customWidth="1"/>
    <col min="15624" max="15624" width="7.5703125" style="75" customWidth="1"/>
    <col min="15625" max="15625" width="7.140625" style="75" customWidth="1"/>
    <col min="15626" max="15626" width="17.42578125" style="75" customWidth="1"/>
    <col min="15627" max="15627" width="22.85546875" style="75" customWidth="1"/>
    <col min="15628" max="15628" width="18.140625" style="75" customWidth="1"/>
    <col min="15629" max="15629" width="15.7109375" style="75" customWidth="1"/>
    <col min="15630" max="15630" width="15.28515625" style="75" customWidth="1"/>
    <col min="15631" max="15631" width="16.28515625" style="75" customWidth="1"/>
    <col min="15632" max="15632" width="16.85546875" style="75" customWidth="1"/>
    <col min="15633" max="15633" width="16.5703125" style="75" customWidth="1"/>
    <col min="15634" max="15634" width="15.85546875" style="75" customWidth="1"/>
    <col min="15635" max="15635" width="15.42578125" style="75" customWidth="1"/>
    <col min="15636" max="15636" width="18.140625" style="75" customWidth="1"/>
    <col min="15637" max="15637" width="12.85546875" style="75" customWidth="1"/>
    <col min="15638" max="15638" width="12.7109375" style="75" bestFit="1" customWidth="1"/>
    <col min="15639" max="15639" width="16.85546875" style="75" customWidth="1"/>
    <col min="15640" max="15873" width="9.140625" style="75"/>
    <col min="15874" max="15874" width="21" style="75" customWidth="1"/>
    <col min="15875" max="15875" width="37.85546875" style="75" customWidth="1"/>
    <col min="15876" max="15876" width="33.42578125" style="75" customWidth="1"/>
    <col min="15877" max="15877" width="22" style="75" customWidth="1"/>
    <col min="15878" max="15878" width="21" style="75" customWidth="1"/>
    <col min="15879" max="15879" width="7.42578125" style="75" customWidth="1"/>
    <col min="15880" max="15880" width="7.5703125" style="75" customWidth="1"/>
    <col min="15881" max="15881" width="7.140625" style="75" customWidth="1"/>
    <col min="15882" max="15882" width="17.42578125" style="75" customWidth="1"/>
    <col min="15883" max="15883" width="22.85546875" style="75" customWidth="1"/>
    <col min="15884" max="15884" width="18.140625" style="75" customWidth="1"/>
    <col min="15885" max="15885" width="15.7109375" style="75" customWidth="1"/>
    <col min="15886" max="15886" width="15.28515625" style="75" customWidth="1"/>
    <col min="15887" max="15887" width="16.28515625" style="75" customWidth="1"/>
    <col min="15888" max="15888" width="16.85546875" style="75" customWidth="1"/>
    <col min="15889" max="15889" width="16.5703125" style="75" customWidth="1"/>
    <col min="15890" max="15890" width="15.85546875" style="75" customWidth="1"/>
    <col min="15891" max="15891" width="15.42578125" style="75" customWidth="1"/>
    <col min="15892" max="15892" width="18.140625" style="75" customWidth="1"/>
    <col min="15893" max="15893" width="12.85546875" style="75" customWidth="1"/>
    <col min="15894" max="15894" width="12.7109375" style="75" bestFit="1" customWidth="1"/>
    <col min="15895" max="15895" width="16.85546875" style="75" customWidth="1"/>
    <col min="15896" max="16129" width="9.140625" style="75"/>
    <col min="16130" max="16130" width="21" style="75" customWidth="1"/>
    <col min="16131" max="16131" width="37.85546875" style="75" customWidth="1"/>
    <col min="16132" max="16132" width="33.42578125" style="75" customWidth="1"/>
    <col min="16133" max="16133" width="22" style="75" customWidth="1"/>
    <col min="16134" max="16134" width="21" style="75" customWidth="1"/>
    <col min="16135" max="16135" width="7.42578125" style="75" customWidth="1"/>
    <col min="16136" max="16136" width="7.5703125" style="75" customWidth="1"/>
    <col min="16137" max="16137" width="7.140625" style="75" customWidth="1"/>
    <col min="16138" max="16138" width="17.42578125" style="75" customWidth="1"/>
    <col min="16139" max="16139" width="22.85546875" style="75" customWidth="1"/>
    <col min="16140" max="16140" width="18.140625" style="75" customWidth="1"/>
    <col min="16141" max="16141" width="15.7109375" style="75" customWidth="1"/>
    <col min="16142" max="16142" width="15.28515625" style="75" customWidth="1"/>
    <col min="16143" max="16143" width="16.28515625" style="75" customWidth="1"/>
    <col min="16144" max="16144" width="16.85546875" style="75" customWidth="1"/>
    <col min="16145" max="16145" width="16.5703125" style="75" customWidth="1"/>
    <col min="16146" max="16146" width="15.85546875" style="75" customWidth="1"/>
    <col min="16147" max="16147" width="15.42578125" style="75" customWidth="1"/>
    <col min="16148" max="16148" width="18.140625" style="75" customWidth="1"/>
    <col min="16149" max="16149" width="12.85546875" style="75" customWidth="1"/>
    <col min="16150" max="16150" width="12.7109375" style="75" bestFit="1" customWidth="1"/>
    <col min="16151" max="16151" width="16.85546875" style="75" customWidth="1"/>
    <col min="16152" max="16384" width="9.140625" style="75"/>
  </cols>
  <sheetData>
    <row r="1" spans="1:75" ht="33.75" hidden="1" customHeight="1" thickBot="1" x14ac:dyDescent="0.3">
      <c r="J1" s="541" t="s">
        <v>1571</v>
      </c>
      <c r="K1" s="542"/>
      <c r="L1" s="542"/>
      <c r="M1" s="542"/>
      <c r="N1" s="542"/>
      <c r="O1" s="542"/>
      <c r="P1" s="542"/>
      <c r="Q1" s="542"/>
      <c r="R1" s="542"/>
      <c r="S1" s="542"/>
      <c r="T1" s="542"/>
      <c r="U1" s="542"/>
      <c r="V1" s="542"/>
      <c r="W1" s="542"/>
      <c r="X1" s="542"/>
      <c r="Y1" s="542"/>
      <c r="Z1" s="542"/>
      <c r="AA1" s="542"/>
      <c r="AB1" s="542"/>
      <c r="AC1" s="542"/>
      <c r="AD1" s="542"/>
      <c r="AE1" s="542"/>
      <c r="AF1" s="542"/>
      <c r="AG1" s="542"/>
      <c r="AH1" s="542"/>
      <c r="AI1" s="542"/>
      <c r="AJ1" s="542"/>
      <c r="AK1" s="542"/>
      <c r="AL1" s="542"/>
      <c r="AM1" s="542"/>
      <c r="AN1" s="542"/>
      <c r="AO1" s="542"/>
      <c r="AP1" s="542"/>
      <c r="AQ1" s="542"/>
      <c r="AR1" s="542"/>
      <c r="AS1" s="542"/>
      <c r="AT1" s="542"/>
      <c r="AU1" s="542"/>
      <c r="AV1" s="542"/>
      <c r="AW1" s="542"/>
      <c r="AX1" s="542"/>
      <c r="AY1" s="543"/>
      <c r="AZ1" s="76"/>
      <c r="BA1" s="76"/>
      <c r="BB1" s="76"/>
      <c r="BC1" s="76"/>
      <c r="BD1" s="76"/>
      <c r="BE1" s="76"/>
      <c r="BF1" s="776"/>
      <c r="BG1" s="497" t="s">
        <v>1572</v>
      </c>
      <c r="BH1" s="498"/>
      <c r="BI1" s="498"/>
      <c r="BJ1" s="499"/>
    </row>
    <row r="2" spans="1:75" s="79" customFormat="1" ht="27" customHeight="1" x14ac:dyDescent="0.25">
      <c r="A2" s="528" t="s">
        <v>577</v>
      </c>
      <c r="B2" s="528"/>
      <c r="C2" s="528"/>
      <c r="D2" s="528"/>
      <c r="E2" s="528"/>
      <c r="F2" s="528"/>
      <c r="G2" s="528"/>
      <c r="H2" s="528"/>
      <c r="I2" s="528"/>
      <c r="J2" s="626" t="s">
        <v>680</v>
      </c>
      <c r="K2" s="626"/>
      <c r="L2" s="626"/>
      <c r="M2" s="626"/>
      <c r="N2" s="626"/>
      <c r="O2" s="626"/>
      <c r="P2" s="626"/>
      <c r="Q2" s="526">
        <v>2017</v>
      </c>
      <c r="R2" s="526"/>
      <c r="S2" s="526"/>
      <c r="T2" s="526"/>
      <c r="U2" s="526">
        <v>2018</v>
      </c>
      <c r="V2" s="526"/>
      <c r="W2" s="526"/>
      <c r="X2" s="526"/>
      <c r="Y2" s="526">
        <v>2019</v>
      </c>
      <c r="Z2" s="526"/>
      <c r="AA2" s="526"/>
      <c r="AB2" s="526"/>
      <c r="AC2" s="580" t="s">
        <v>1359</v>
      </c>
      <c r="AD2" s="580"/>
      <c r="AE2" s="580"/>
      <c r="AF2" s="580"/>
      <c r="AG2" s="580"/>
      <c r="AH2" s="580"/>
      <c r="AI2" s="526">
        <v>2020</v>
      </c>
      <c r="AJ2" s="526"/>
      <c r="AK2" s="526"/>
      <c r="AL2" s="526"/>
      <c r="AM2" s="526"/>
      <c r="AN2" s="526">
        <v>2021</v>
      </c>
      <c r="AO2" s="526"/>
      <c r="AP2" s="526"/>
      <c r="AQ2" s="526"/>
      <c r="AR2" s="526"/>
      <c r="AS2" s="693" t="s">
        <v>1806</v>
      </c>
      <c r="AT2" s="693"/>
      <c r="AU2" s="693"/>
      <c r="AV2" s="693"/>
      <c r="AW2" s="693"/>
      <c r="AX2" s="693"/>
      <c r="AY2" s="693"/>
      <c r="AZ2" s="529" t="s">
        <v>1811</v>
      </c>
      <c r="BA2" s="530"/>
      <c r="BB2" s="530"/>
      <c r="BC2" s="530"/>
      <c r="BD2" s="530"/>
      <c r="BE2" s="530"/>
      <c r="BF2" s="531"/>
      <c r="BG2" s="535" t="s">
        <v>1807</v>
      </c>
      <c r="BH2" s="536"/>
      <c r="BI2" s="536"/>
      <c r="BJ2" s="536"/>
      <c r="BK2" s="77"/>
      <c r="BL2" s="77"/>
      <c r="BM2" s="77"/>
      <c r="BN2" s="77"/>
      <c r="BO2" s="77"/>
      <c r="BP2" s="77"/>
      <c r="BQ2" s="77"/>
      <c r="BR2" s="77"/>
      <c r="BS2" s="77"/>
      <c r="BT2" s="77"/>
      <c r="BU2" s="77"/>
      <c r="BV2" s="77"/>
      <c r="BW2" s="78"/>
    </row>
    <row r="3" spans="1:75" s="79" customFormat="1" ht="14.45" customHeight="1" thickBot="1" x14ac:dyDescent="0.3">
      <c r="A3" s="528"/>
      <c r="B3" s="528"/>
      <c r="C3" s="528"/>
      <c r="D3" s="528"/>
      <c r="E3" s="528"/>
      <c r="F3" s="528"/>
      <c r="G3" s="528"/>
      <c r="H3" s="528"/>
      <c r="I3" s="528"/>
      <c r="J3" s="627" t="s">
        <v>776</v>
      </c>
      <c r="K3" s="627"/>
      <c r="L3" s="627"/>
      <c r="M3" s="627" t="s">
        <v>775</v>
      </c>
      <c r="N3" s="627"/>
      <c r="O3" s="627"/>
      <c r="P3" s="627" t="s">
        <v>1321</v>
      </c>
      <c r="Q3" s="527"/>
      <c r="R3" s="527"/>
      <c r="S3" s="527"/>
      <c r="T3" s="527"/>
      <c r="U3" s="527"/>
      <c r="V3" s="527"/>
      <c r="W3" s="527"/>
      <c r="X3" s="527"/>
      <c r="Y3" s="527"/>
      <c r="Z3" s="527"/>
      <c r="AA3" s="527"/>
      <c r="AB3" s="527"/>
      <c r="AC3" s="581" t="s">
        <v>1360</v>
      </c>
      <c r="AD3" s="581" t="s">
        <v>1361</v>
      </c>
      <c r="AE3" s="581" t="s">
        <v>1362</v>
      </c>
      <c r="AF3" s="581" t="s">
        <v>1363</v>
      </c>
      <c r="AG3" s="581" t="s">
        <v>1364</v>
      </c>
      <c r="AH3" s="581" t="s">
        <v>1365</v>
      </c>
      <c r="AI3" s="527"/>
      <c r="AJ3" s="527"/>
      <c r="AK3" s="527"/>
      <c r="AL3" s="527"/>
      <c r="AM3" s="527"/>
      <c r="AN3" s="527"/>
      <c r="AO3" s="527"/>
      <c r="AP3" s="527"/>
      <c r="AQ3" s="527"/>
      <c r="AR3" s="527"/>
      <c r="AS3" s="694"/>
      <c r="AT3" s="694"/>
      <c r="AU3" s="694"/>
      <c r="AV3" s="694"/>
      <c r="AW3" s="694"/>
      <c r="AX3" s="694"/>
      <c r="AY3" s="694"/>
      <c r="AZ3" s="532"/>
      <c r="BA3" s="533"/>
      <c r="BB3" s="533"/>
      <c r="BC3" s="533"/>
      <c r="BD3" s="533"/>
      <c r="BE3" s="533"/>
      <c r="BF3" s="534"/>
      <c r="BG3" s="535"/>
      <c r="BH3" s="536"/>
      <c r="BI3" s="536"/>
      <c r="BJ3" s="536"/>
      <c r="BK3" s="80"/>
      <c r="BL3" s="80"/>
      <c r="BM3" s="80"/>
      <c r="BN3" s="80"/>
      <c r="BO3" s="80"/>
      <c r="BP3" s="80"/>
      <c r="BQ3" s="80"/>
      <c r="BR3" s="80"/>
      <c r="BS3" s="80"/>
      <c r="BT3" s="80"/>
      <c r="BU3" s="80"/>
      <c r="BV3" s="80"/>
      <c r="BW3" s="81"/>
    </row>
    <row r="4" spans="1:75" s="92" customFormat="1" ht="59.25" customHeight="1" x14ac:dyDescent="0.25">
      <c r="A4" s="82" t="s">
        <v>456</v>
      </c>
      <c r="B4" s="82" t="s">
        <v>455</v>
      </c>
      <c r="C4" s="82" t="s">
        <v>504</v>
      </c>
      <c r="D4" s="82" t="s">
        <v>505</v>
      </c>
      <c r="E4" s="82" t="s">
        <v>1540</v>
      </c>
      <c r="F4" s="82">
        <v>2024</v>
      </c>
      <c r="G4" s="82" t="s">
        <v>506</v>
      </c>
      <c r="H4" s="82" t="s">
        <v>507</v>
      </c>
      <c r="I4" s="82" t="s">
        <v>508</v>
      </c>
      <c r="J4" s="83" t="s">
        <v>509</v>
      </c>
      <c r="K4" s="84" t="s">
        <v>510</v>
      </c>
      <c r="L4" s="83" t="s">
        <v>511</v>
      </c>
      <c r="M4" s="84" t="s">
        <v>509</v>
      </c>
      <c r="N4" s="84" t="s">
        <v>510</v>
      </c>
      <c r="O4" s="84" t="s">
        <v>511</v>
      </c>
      <c r="P4" s="627"/>
      <c r="Q4" s="85" t="s">
        <v>509</v>
      </c>
      <c r="R4" s="85" t="s">
        <v>510</v>
      </c>
      <c r="S4" s="86" t="s">
        <v>511</v>
      </c>
      <c r="T4" s="87" t="s">
        <v>1321</v>
      </c>
      <c r="U4" s="85" t="s">
        <v>509</v>
      </c>
      <c r="V4" s="85" t="s">
        <v>510</v>
      </c>
      <c r="W4" s="85" t="s">
        <v>511</v>
      </c>
      <c r="X4" s="87" t="s">
        <v>1321</v>
      </c>
      <c r="Y4" s="85" t="s">
        <v>509</v>
      </c>
      <c r="Z4" s="85" t="s">
        <v>510</v>
      </c>
      <c r="AA4" s="85" t="s">
        <v>511</v>
      </c>
      <c r="AB4" s="87" t="s">
        <v>1321</v>
      </c>
      <c r="AC4" s="582"/>
      <c r="AD4" s="582"/>
      <c r="AE4" s="582"/>
      <c r="AF4" s="582"/>
      <c r="AG4" s="582"/>
      <c r="AH4" s="582"/>
      <c r="AI4" s="85" t="s">
        <v>509</v>
      </c>
      <c r="AJ4" s="85" t="s">
        <v>510</v>
      </c>
      <c r="AK4" s="85" t="s">
        <v>511</v>
      </c>
      <c r="AL4" s="84" t="s">
        <v>1067</v>
      </c>
      <c r="AM4" s="87" t="s">
        <v>1321</v>
      </c>
      <c r="AN4" s="85" t="s">
        <v>509</v>
      </c>
      <c r="AO4" s="85" t="s">
        <v>510</v>
      </c>
      <c r="AP4" s="85" t="s">
        <v>511</v>
      </c>
      <c r="AQ4" s="84" t="s">
        <v>1067</v>
      </c>
      <c r="AR4" s="87" t="s">
        <v>1321</v>
      </c>
      <c r="AS4" s="87" t="s">
        <v>1316</v>
      </c>
      <c r="AT4" s="88" t="s">
        <v>1317</v>
      </c>
      <c r="AU4" s="87" t="s">
        <v>1318</v>
      </c>
      <c r="AV4" s="87" t="s">
        <v>1319</v>
      </c>
      <c r="AW4" s="87" t="s">
        <v>1067</v>
      </c>
      <c r="AX4" s="87" t="s">
        <v>1320</v>
      </c>
      <c r="AY4" s="89" t="s">
        <v>1321</v>
      </c>
      <c r="AZ4" s="87" t="s">
        <v>1316</v>
      </c>
      <c r="BA4" s="88" t="s">
        <v>1317</v>
      </c>
      <c r="BB4" s="87" t="s">
        <v>1318</v>
      </c>
      <c r="BC4" s="87" t="s">
        <v>1319</v>
      </c>
      <c r="BD4" s="87" t="s">
        <v>1067</v>
      </c>
      <c r="BE4" s="87" t="s">
        <v>1320</v>
      </c>
      <c r="BF4" s="468" t="s">
        <v>1321</v>
      </c>
      <c r="BG4" s="90" t="s">
        <v>1808</v>
      </c>
      <c r="BH4" s="90" t="s">
        <v>1809</v>
      </c>
      <c r="BI4" s="91" t="s">
        <v>1315</v>
      </c>
      <c r="BJ4" s="757" t="s">
        <v>1810</v>
      </c>
    </row>
    <row r="5" spans="1:75" s="100" customFormat="1" ht="132" customHeight="1" x14ac:dyDescent="0.25">
      <c r="A5" s="670" t="s">
        <v>454</v>
      </c>
      <c r="B5" s="670" t="s">
        <v>453</v>
      </c>
      <c r="C5" s="674" t="s">
        <v>1542</v>
      </c>
      <c r="D5" s="524" t="s">
        <v>1541</v>
      </c>
      <c r="E5" s="502">
        <v>1</v>
      </c>
      <c r="F5" s="518">
        <v>1</v>
      </c>
      <c r="G5" s="524" t="s">
        <v>1543</v>
      </c>
      <c r="H5" s="93" t="s">
        <v>1544</v>
      </c>
      <c r="I5" s="524" t="s">
        <v>430</v>
      </c>
      <c r="J5" s="650">
        <v>70</v>
      </c>
      <c r="K5" s="652">
        <v>100</v>
      </c>
      <c r="L5" s="654">
        <v>100</v>
      </c>
      <c r="M5" s="656">
        <v>213072500</v>
      </c>
      <c r="N5" s="617">
        <v>133783739</v>
      </c>
      <c r="O5" s="618">
        <v>0.63</v>
      </c>
      <c r="P5" s="522" t="s">
        <v>1546</v>
      </c>
      <c r="Q5" s="518">
        <v>1</v>
      </c>
      <c r="R5" s="516">
        <v>1</v>
      </c>
      <c r="S5" s="520">
        <v>100</v>
      </c>
      <c r="T5" s="94" t="s">
        <v>1547</v>
      </c>
      <c r="U5" s="518">
        <v>1</v>
      </c>
      <c r="V5" s="516">
        <v>1</v>
      </c>
      <c r="W5" s="514">
        <v>1</v>
      </c>
      <c r="X5" s="95" t="s">
        <v>629</v>
      </c>
      <c r="Y5" s="512">
        <v>1</v>
      </c>
      <c r="Z5" s="512">
        <v>1</v>
      </c>
      <c r="AA5" s="684">
        <v>95</v>
      </c>
      <c r="AB5" s="96" t="s">
        <v>781</v>
      </c>
      <c r="AC5" s="97"/>
      <c r="AD5" s="97"/>
      <c r="AE5" s="97"/>
      <c r="AF5" s="97"/>
      <c r="AG5" s="97"/>
      <c r="AH5" s="97"/>
      <c r="AI5" s="512">
        <v>1</v>
      </c>
      <c r="AJ5" s="510">
        <v>1</v>
      </c>
      <c r="AK5" s="508">
        <v>95</v>
      </c>
      <c r="AL5" s="98" t="s">
        <v>1068</v>
      </c>
      <c r="AM5" s="96" t="s">
        <v>924</v>
      </c>
      <c r="AN5" s="502">
        <v>1</v>
      </c>
      <c r="AO5" s="506">
        <v>11</v>
      </c>
      <c r="AP5" s="504">
        <v>95</v>
      </c>
      <c r="AQ5" s="99" t="s">
        <v>1156</v>
      </c>
      <c r="AR5" s="99" t="s">
        <v>1174</v>
      </c>
      <c r="AS5" s="502">
        <v>1</v>
      </c>
      <c r="AT5" s="500">
        <v>1</v>
      </c>
      <c r="AU5" s="537">
        <v>100</v>
      </c>
      <c r="AV5" s="524" t="s">
        <v>1339</v>
      </c>
      <c r="AW5" s="544" t="s">
        <v>1628</v>
      </c>
      <c r="AX5" s="546">
        <v>100</v>
      </c>
      <c r="AY5" s="70" t="s">
        <v>1721</v>
      </c>
      <c r="AZ5" s="502">
        <v>1</v>
      </c>
      <c r="BA5" s="502">
        <v>1</v>
      </c>
      <c r="BB5" s="537">
        <v>100</v>
      </c>
      <c r="BC5" s="471"/>
      <c r="BD5" s="471"/>
      <c r="BE5" s="537"/>
      <c r="BF5" s="777" t="s">
        <v>1862</v>
      </c>
      <c r="BG5" s="539">
        <v>1</v>
      </c>
      <c r="BH5" s="539">
        <v>1</v>
      </c>
      <c r="BI5" s="547">
        <v>100</v>
      </c>
      <c r="BJ5" s="758" t="s">
        <v>1863</v>
      </c>
    </row>
    <row r="6" spans="1:75" s="100" customFormat="1" ht="93.75" customHeight="1" x14ac:dyDescent="0.25">
      <c r="A6" s="670"/>
      <c r="B6" s="670"/>
      <c r="C6" s="675"/>
      <c r="D6" s="525"/>
      <c r="E6" s="503"/>
      <c r="F6" s="519"/>
      <c r="G6" s="525"/>
      <c r="H6" s="93" t="s">
        <v>1545</v>
      </c>
      <c r="I6" s="525"/>
      <c r="J6" s="651"/>
      <c r="K6" s="653"/>
      <c r="L6" s="655"/>
      <c r="M6" s="656"/>
      <c r="N6" s="617"/>
      <c r="O6" s="618"/>
      <c r="P6" s="523"/>
      <c r="Q6" s="519"/>
      <c r="R6" s="517"/>
      <c r="S6" s="521"/>
      <c r="T6" s="94" t="s">
        <v>534</v>
      </c>
      <c r="U6" s="519"/>
      <c r="V6" s="517"/>
      <c r="W6" s="515"/>
      <c r="X6" s="95" t="s">
        <v>630</v>
      </c>
      <c r="Y6" s="513"/>
      <c r="Z6" s="513"/>
      <c r="AA6" s="685"/>
      <c r="AB6" s="96" t="s">
        <v>782</v>
      </c>
      <c r="AC6" s="97"/>
      <c r="AD6" s="97"/>
      <c r="AE6" s="97"/>
      <c r="AF6" s="97"/>
      <c r="AG6" s="97"/>
      <c r="AH6" s="97"/>
      <c r="AI6" s="513"/>
      <c r="AJ6" s="511"/>
      <c r="AK6" s="509"/>
      <c r="AL6" s="98" t="s">
        <v>1069</v>
      </c>
      <c r="AM6" s="96" t="s">
        <v>925</v>
      </c>
      <c r="AN6" s="503"/>
      <c r="AO6" s="507"/>
      <c r="AP6" s="505"/>
      <c r="AQ6" s="99" t="s">
        <v>1157</v>
      </c>
      <c r="AR6" s="101" t="s">
        <v>1599</v>
      </c>
      <c r="AS6" s="503"/>
      <c r="AT6" s="501"/>
      <c r="AU6" s="538"/>
      <c r="AV6" s="525"/>
      <c r="AW6" s="545"/>
      <c r="AX6" s="492"/>
      <c r="AY6" s="70" t="s">
        <v>1680</v>
      </c>
      <c r="AZ6" s="503"/>
      <c r="BA6" s="503"/>
      <c r="BB6" s="538"/>
      <c r="BC6" s="473"/>
      <c r="BD6" s="473"/>
      <c r="BE6" s="538"/>
      <c r="BF6" s="778"/>
      <c r="BG6" s="540"/>
      <c r="BH6" s="540"/>
      <c r="BI6" s="548"/>
      <c r="BJ6" s="759"/>
    </row>
    <row r="7" spans="1:75" s="100" customFormat="1" ht="81.75" customHeight="1" x14ac:dyDescent="0.25">
      <c r="A7" s="670"/>
      <c r="B7" s="670"/>
      <c r="C7" s="678" t="s">
        <v>1550</v>
      </c>
      <c r="D7" s="93" t="s">
        <v>452</v>
      </c>
      <c r="E7" s="102">
        <v>1</v>
      </c>
      <c r="F7" s="103">
        <v>1</v>
      </c>
      <c r="G7" s="103" t="s">
        <v>451</v>
      </c>
      <c r="H7" s="103" t="s">
        <v>450</v>
      </c>
      <c r="I7" s="103" t="s">
        <v>438</v>
      </c>
      <c r="J7" s="104">
        <v>0.1</v>
      </c>
      <c r="K7" s="105">
        <v>0.1</v>
      </c>
      <c r="L7" s="106">
        <f>K7/J7*100</f>
        <v>100</v>
      </c>
      <c r="M7" s="656"/>
      <c r="N7" s="617"/>
      <c r="O7" s="618"/>
      <c r="P7" s="107" t="s">
        <v>1551</v>
      </c>
      <c r="Q7" s="108">
        <v>0.9</v>
      </c>
      <c r="R7" s="109">
        <v>0.5</v>
      </c>
      <c r="S7" s="110">
        <f>R7/Q7</f>
        <v>0.55555555555555558</v>
      </c>
      <c r="T7" s="94" t="s">
        <v>544</v>
      </c>
      <c r="U7" s="108">
        <v>0.9</v>
      </c>
      <c r="V7" s="109">
        <v>0.5</v>
      </c>
      <c r="W7" s="111">
        <f>V7/U7</f>
        <v>0.55555555555555558</v>
      </c>
      <c r="X7" s="95"/>
      <c r="Y7" s="112">
        <v>1</v>
      </c>
      <c r="Z7" s="113">
        <v>1</v>
      </c>
      <c r="AA7" s="114">
        <v>100</v>
      </c>
      <c r="AB7" s="115" t="s">
        <v>783</v>
      </c>
      <c r="AC7" s="116" t="s">
        <v>1366</v>
      </c>
      <c r="AD7" s="116" t="s">
        <v>1367</v>
      </c>
      <c r="AE7" s="117">
        <v>4103052</v>
      </c>
      <c r="AF7" s="118" t="s">
        <v>1368</v>
      </c>
      <c r="AG7" s="118" t="s">
        <v>1369</v>
      </c>
      <c r="AH7" s="117">
        <v>1</v>
      </c>
      <c r="AI7" s="112">
        <v>1</v>
      </c>
      <c r="AJ7" s="119">
        <v>1</v>
      </c>
      <c r="AK7" s="120">
        <v>85</v>
      </c>
      <c r="AL7" s="98" t="s">
        <v>1070</v>
      </c>
      <c r="AM7" s="96" t="s">
        <v>926</v>
      </c>
      <c r="AN7" s="102">
        <v>1</v>
      </c>
      <c r="AO7" s="121">
        <v>7.4999999999999997E-3</v>
      </c>
      <c r="AP7" s="122">
        <v>75</v>
      </c>
      <c r="AQ7" s="99" t="s">
        <v>1157</v>
      </c>
      <c r="AR7" s="99" t="s">
        <v>1175</v>
      </c>
      <c r="AS7" s="123">
        <v>1</v>
      </c>
      <c r="AT7" s="124">
        <v>1</v>
      </c>
      <c r="AU7" s="125">
        <v>100</v>
      </c>
      <c r="AV7" s="126"/>
      <c r="AW7" s="101"/>
      <c r="AX7" s="126">
        <v>100</v>
      </c>
      <c r="AY7" s="70" t="s">
        <v>1692</v>
      </c>
      <c r="AZ7" s="443">
        <v>1</v>
      </c>
      <c r="BA7" s="443">
        <v>1</v>
      </c>
      <c r="BB7" s="431">
        <v>100</v>
      </c>
      <c r="BC7" s="70"/>
      <c r="BD7" s="70"/>
      <c r="BE7" s="125"/>
      <c r="BF7" s="466" t="s">
        <v>1692</v>
      </c>
      <c r="BG7" s="127">
        <v>1</v>
      </c>
      <c r="BH7" s="127">
        <v>1</v>
      </c>
      <c r="BI7" s="128">
        <v>100</v>
      </c>
      <c r="BJ7" s="760" t="s">
        <v>1814</v>
      </c>
      <c r="BK7" s="446"/>
    </row>
    <row r="8" spans="1:75" s="100" customFormat="1" ht="62.25" customHeight="1" x14ac:dyDescent="0.25">
      <c r="A8" s="670"/>
      <c r="B8" s="670"/>
      <c r="C8" s="662"/>
      <c r="D8" s="416" t="s">
        <v>1548</v>
      </c>
      <c r="E8" s="102">
        <v>1</v>
      </c>
      <c r="F8" s="103">
        <v>1</v>
      </c>
      <c r="G8" s="103" t="s">
        <v>449</v>
      </c>
      <c r="H8" s="93" t="s">
        <v>1549</v>
      </c>
      <c r="I8" s="103" t="s">
        <v>448</v>
      </c>
      <c r="J8" s="104">
        <v>7.36</v>
      </c>
      <c r="K8" s="129">
        <v>0</v>
      </c>
      <c r="L8" s="130">
        <f>K8/J8*1</f>
        <v>0</v>
      </c>
      <c r="M8" s="656"/>
      <c r="N8" s="617"/>
      <c r="O8" s="618"/>
      <c r="P8" s="131" t="s">
        <v>681</v>
      </c>
      <c r="Q8" s="103">
        <v>1</v>
      </c>
      <c r="R8" s="132">
        <v>0.5</v>
      </c>
      <c r="S8" s="110">
        <f>R8/Q8</f>
        <v>0.5</v>
      </c>
      <c r="T8" s="94" t="s">
        <v>545</v>
      </c>
      <c r="U8" s="103">
        <v>1</v>
      </c>
      <c r="V8" s="132">
        <v>0.5</v>
      </c>
      <c r="W8" s="111">
        <v>0.3</v>
      </c>
      <c r="X8" s="95"/>
      <c r="Y8" s="112">
        <v>1</v>
      </c>
      <c r="Z8" s="113">
        <v>1</v>
      </c>
      <c r="AA8" s="114">
        <v>60</v>
      </c>
      <c r="AB8" s="133" t="s">
        <v>784</v>
      </c>
      <c r="AC8" s="116" t="s">
        <v>1366</v>
      </c>
      <c r="AD8" s="116" t="s">
        <v>1370</v>
      </c>
      <c r="AE8" s="134" t="s">
        <v>1371</v>
      </c>
      <c r="AF8" s="116" t="s">
        <v>1372</v>
      </c>
      <c r="AG8" s="116" t="s">
        <v>1373</v>
      </c>
      <c r="AH8" s="135">
        <v>100</v>
      </c>
      <c r="AI8" s="112">
        <v>1</v>
      </c>
      <c r="AJ8" s="119">
        <v>1</v>
      </c>
      <c r="AK8" s="120">
        <v>62</v>
      </c>
      <c r="AL8" s="98" t="s">
        <v>1071</v>
      </c>
      <c r="AM8" s="136" t="s">
        <v>927</v>
      </c>
      <c r="AN8" s="102">
        <v>1</v>
      </c>
      <c r="AO8" s="137">
        <v>0</v>
      </c>
      <c r="AP8" s="122">
        <v>0</v>
      </c>
      <c r="AQ8" s="99"/>
      <c r="AR8" s="138"/>
      <c r="AS8" s="123">
        <v>1</v>
      </c>
      <c r="AT8" s="139">
        <v>0</v>
      </c>
      <c r="AU8" s="125">
        <v>0</v>
      </c>
      <c r="AV8" s="126"/>
      <c r="AW8" s="140"/>
      <c r="AX8" s="126"/>
      <c r="AY8" s="70" t="s">
        <v>1763</v>
      </c>
      <c r="AZ8" s="127">
        <v>1</v>
      </c>
      <c r="BA8" s="127">
        <v>0</v>
      </c>
      <c r="BB8" s="125"/>
      <c r="BC8" s="70"/>
      <c r="BD8" s="70"/>
      <c r="BE8" s="125"/>
      <c r="BF8" s="466" t="s">
        <v>1987</v>
      </c>
      <c r="BG8" s="127">
        <v>1</v>
      </c>
      <c r="BH8" s="127">
        <v>0</v>
      </c>
      <c r="BI8" s="128">
        <v>0</v>
      </c>
      <c r="BJ8" s="466" t="s">
        <v>1987</v>
      </c>
      <c r="BK8" s="446"/>
    </row>
    <row r="9" spans="1:75" s="100" customFormat="1" ht="184.5" customHeight="1" x14ac:dyDescent="0.25">
      <c r="A9" s="670"/>
      <c r="B9" s="670"/>
      <c r="C9" s="141" t="s">
        <v>447</v>
      </c>
      <c r="D9" s="93" t="s">
        <v>446</v>
      </c>
      <c r="E9" s="142">
        <v>0.6</v>
      </c>
      <c r="F9" s="108">
        <v>0.7</v>
      </c>
      <c r="G9" s="108" t="s">
        <v>445</v>
      </c>
      <c r="H9" s="103" t="s">
        <v>444</v>
      </c>
      <c r="I9" s="108" t="s">
        <v>443</v>
      </c>
      <c r="J9" s="104">
        <v>0.08</v>
      </c>
      <c r="K9" s="143">
        <v>0.08</v>
      </c>
      <c r="L9" s="106">
        <f>K9/J9*100</f>
        <v>100</v>
      </c>
      <c r="M9" s="656"/>
      <c r="N9" s="617"/>
      <c r="O9" s="618"/>
      <c r="P9" s="131" t="s">
        <v>682</v>
      </c>
      <c r="Q9" s="144">
        <v>0.16</v>
      </c>
      <c r="R9" s="145">
        <v>0.16</v>
      </c>
      <c r="S9" s="146">
        <f t="shared" ref="S9:S10" si="0">R9/Q9*1</f>
        <v>1</v>
      </c>
      <c r="T9" s="147" t="s">
        <v>457</v>
      </c>
      <c r="U9" s="144">
        <v>0.24</v>
      </c>
      <c r="V9" s="145">
        <v>0.16</v>
      </c>
      <c r="W9" s="111">
        <v>0.5</v>
      </c>
      <c r="X9" s="95"/>
      <c r="Y9" s="148">
        <v>0.35</v>
      </c>
      <c r="Z9" s="149">
        <v>0.35</v>
      </c>
      <c r="AA9" s="114">
        <v>92</v>
      </c>
      <c r="AB9" s="115" t="s">
        <v>785</v>
      </c>
      <c r="AC9" s="116" t="s">
        <v>1366</v>
      </c>
      <c r="AD9" s="116" t="s">
        <v>1374</v>
      </c>
      <c r="AE9" s="117" t="s">
        <v>1375</v>
      </c>
      <c r="AF9" s="118" t="s">
        <v>1376</v>
      </c>
      <c r="AG9" s="118" t="s">
        <v>1377</v>
      </c>
      <c r="AH9" s="117">
        <v>1</v>
      </c>
      <c r="AI9" s="148">
        <v>0.45</v>
      </c>
      <c r="AJ9" s="150">
        <v>0.45</v>
      </c>
      <c r="AK9" s="120">
        <v>100</v>
      </c>
      <c r="AL9" s="98"/>
      <c r="AM9" s="151" t="s">
        <v>928</v>
      </c>
      <c r="AN9" s="142">
        <v>0.45</v>
      </c>
      <c r="AO9" s="137">
        <v>0.55000000000000004</v>
      </c>
      <c r="AP9" s="122">
        <v>100</v>
      </c>
      <c r="AQ9" s="99"/>
      <c r="AR9" s="99" t="s">
        <v>1176</v>
      </c>
      <c r="AS9" s="142">
        <v>0.6</v>
      </c>
      <c r="AT9" s="152">
        <v>0.6</v>
      </c>
      <c r="AU9" s="125">
        <v>100</v>
      </c>
      <c r="AV9" s="126"/>
      <c r="AW9" s="153" t="s">
        <v>1326</v>
      </c>
      <c r="AX9" s="126"/>
      <c r="AY9" s="70" t="s">
        <v>1697</v>
      </c>
      <c r="AZ9" s="64">
        <v>0.65</v>
      </c>
      <c r="BA9" s="447">
        <v>0.6</v>
      </c>
      <c r="BB9" s="73">
        <v>92</v>
      </c>
      <c r="BC9" s="68"/>
      <c r="BD9" s="68"/>
      <c r="BE9" s="73"/>
      <c r="BF9" s="68" t="s">
        <v>1839</v>
      </c>
      <c r="BG9" s="72">
        <v>0.65</v>
      </c>
      <c r="BH9" s="72">
        <v>0.6</v>
      </c>
      <c r="BI9" s="404">
        <v>90</v>
      </c>
      <c r="BJ9" s="761" t="s">
        <v>1958</v>
      </c>
      <c r="BK9" s="446"/>
    </row>
    <row r="10" spans="1:75" s="100" customFormat="1" ht="201" customHeight="1" x14ac:dyDescent="0.25">
      <c r="A10" s="670"/>
      <c r="B10" s="670"/>
      <c r="C10" s="662" t="s">
        <v>442</v>
      </c>
      <c r="D10" s="93" t="s">
        <v>441</v>
      </c>
      <c r="E10" s="102">
        <v>1</v>
      </c>
      <c r="F10" s="103">
        <v>1</v>
      </c>
      <c r="G10" s="103" t="s">
        <v>440</v>
      </c>
      <c r="H10" s="103" t="s">
        <v>439</v>
      </c>
      <c r="I10" s="103" t="s">
        <v>438</v>
      </c>
      <c r="J10" s="104">
        <v>1</v>
      </c>
      <c r="K10" s="129">
        <v>1</v>
      </c>
      <c r="L10" s="106">
        <f>K10/J10*100</f>
        <v>100</v>
      </c>
      <c r="M10" s="656"/>
      <c r="N10" s="617"/>
      <c r="O10" s="618"/>
      <c r="P10" s="107" t="s">
        <v>683</v>
      </c>
      <c r="Q10" s="103">
        <v>1</v>
      </c>
      <c r="R10" s="155">
        <v>1</v>
      </c>
      <c r="S10" s="156">
        <f t="shared" si="0"/>
        <v>1</v>
      </c>
      <c r="T10" s="147" t="s">
        <v>458</v>
      </c>
      <c r="U10" s="103">
        <v>1</v>
      </c>
      <c r="V10" s="155">
        <v>1</v>
      </c>
      <c r="W10" s="111">
        <v>0.95</v>
      </c>
      <c r="X10" s="95"/>
      <c r="Y10" s="157">
        <v>1</v>
      </c>
      <c r="Z10" s="113">
        <v>1</v>
      </c>
      <c r="AA10" s="158">
        <v>85</v>
      </c>
      <c r="AB10" s="115" t="s">
        <v>786</v>
      </c>
      <c r="AC10" s="116" t="s">
        <v>1366</v>
      </c>
      <c r="AD10" s="116" t="s">
        <v>1374</v>
      </c>
      <c r="AE10" s="117" t="s">
        <v>1375</v>
      </c>
      <c r="AF10" s="118" t="s">
        <v>1376</v>
      </c>
      <c r="AG10" s="118" t="s">
        <v>1377</v>
      </c>
      <c r="AH10" s="117">
        <v>1</v>
      </c>
      <c r="AI10" s="157">
        <v>1</v>
      </c>
      <c r="AJ10" s="119">
        <v>1</v>
      </c>
      <c r="AK10" s="159">
        <v>95</v>
      </c>
      <c r="AL10" s="98" t="s">
        <v>1072</v>
      </c>
      <c r="AM10" s="96" t="s">
        <v>929</v>
      </c>
      <c r="AN10" s="102">
        <v>1</v>
      </c>
      <c r="AO10" s="121">
        <v>9.4999999999999998E-3</v>
      </c>
      <c r="AP10" s="160">
        <v>95</v>
      </c>
      <c r="AQ10" s="99"/>
      <c r="AR10" s="99" t="s">
        <v>1177</v>
      </c>
      <c r="AS10" s="102">
        <v>1</v>
      </c>
      <c r="AT10" s="139">
        <v>1</v>
      </c>
      <c r="AU10" s="161">
        <v>100</v>
      </c>
      <c r="AV10" s="126"/>
      <c r="AW10" s="101" t="s">
        <v>1327</v>
      </c>
      <c r="AX10" s="126"/>
      <c r="AY10" s="70" t="s">
        <v>1663</v>
      </c>
      <c r="AZ10" s="127">
        <v>1</v>
      </c>
      <c r="BA10" s="127">
        <v>1</v>
      </c>
      <c r="BB10" s="161">
        <v>100</v>
      </c>
      <c r="BC10" s="70"/>
      <c r="BD10" s="70"/>
      <c r="BE10" s="161"/>
      <c r="BF10" s="466" t="s">
        <v>1663</v>
      </c>
      <c r="BG10" s="127">
        <v>1</v>
      </c>
      <c r="BH10" s="127">
        <v>1</v>
      </c>
      <c r="BI10" s="128">
        <v>100</v>
      </c>
      <c r="BJ10" s="466" t="s">
        <v>1663</v>
      </c>
    </row>
    <row r="11" spans="1:75" s="100" customFormat="1" ht="125.45" customHeight="1" x14ac:dyDescent="0.25">
      <c r="A11" s="670"/>
      <c r="B11" s="670"/>
      <c r="C11" s="662"/>
      <c r="D11" s="93" t="s">
        <v>1552</v>
      </c>
      <c r="E11" s="102">
        <v>1</v>
      </c>
      <c r="F11" s="103">
        <v>1</v>
      </c>
      <c r="G11" s="103" t="s">
        <v>437</v>
      </c>
      <c r="H11" s="103" t="s">
        <v>436</v>
      </c>
      <c r="I11" s="103" t="s">
        <v>435</v>
      </c>
      <c r="J11" s="104">
        <v>1</v>
      </c>
      <c r="K11" s="129">
        <v>1</v>
      </c>
      <c r="L11" s="106">
        <f>K11/J11*100</f>
        <v>100</v>
      </c>
      <c r="M11" s="656"/>
      <c r="N11" s="617"/>
      <c r="O11" s="618"/>
      <c r="P11" s="107" t="s">
        <v>684</v>
      </c>
      <c r="Q11" s="103">
        <v>1</v>
      </c>
      <c r="R11" s="155">
        <v>1</v>
      </c>
      <c r="S11" s="156">
        <v>1</v>
      </c>
      <c r="T11" s="147" t="s">
        <v>1557</v>
      </c>
      <c r="U11" s="103">
        <v>1</v>
      </c>
      <c r="V11" s="155">
        <v>1</v>
      </c>
      <c r="W11" s="111">
        <v>0.95</v>
      </c>
      <c r="X11" s="95"/>
      <c r="Y11" s="157">
        <v>1</v>
      </c>
      <c r="Z11" s="113">
        <v>1</v>
      </c>
      <c r="AA11" s="158">
        <v>75</v>
      </c>
      <c r="AB11" s="115" t="s">
        <v>787</v>
      </c>
      <c r="AC11" s="116" t="s">
        <v>1366</v>
      </c>
      <c r="AD11" s="116" t="s">
        <v>1374</v>
      </c>
      <c r="AE11" s="117" t="s">
        <v>1375</v>
      </c>
      <c r="AF11" s="118" t="s">
        <v>1376</v>
      </c>
      <c r="AG11" s="118" t="s">
        <v>1377</v>
      </c>
      <c r="AH11" s="117">
        <v>1</v>
      </c>
      <c r="AI11" s="157">
        <v>1</v>
      </c>
      <c r="AJ11" s="119">
        <v>1</v>
      </c>
      <c r="AK11" s="159">
        <v>85</v>
      </c>
      <c r="AL11" s="98"/>
      <c r="AM11" s="96" t="s">
        <v>930</v>
      </c>
      <c r="AN11" s="102">
        <v>1</v>
      </c>
      <c r="AO11" s="121">
        <v>9.4999999999999998E-3</v>
      </c>
      <c r="AP11" s="160">
        <v>95</v>
      </c>
      <c r="AQ11" s="99"/>
      <c r="AR11" s="99" t="s">
        <v>1178</v>
      </c>
      <c r="AS11" s="102">
        <v>1</v>
      </c>
      <c r="AT11" s="162">
        <v>1</v>
      </c>
      <c r="AU11" s="161">
        <v>100</v>
      </c>
      <c r="AV11" s="126"/>
      <c r="AW11" s="101" t="s">
        <v>1629</v>
      </c>
      <c r="AX11" s="126"/>
      <c r="AY11" s="70" t="s">
        <v>1661</v>
      </c>
      <c r="AZ11" s="443">
        <v>1</v>
      </c>
      <c r="BA11" s="443">
        <v>1</v>
      </c>
      <c r="BB11" s="161">
        <v>100</v>
      </c>
      <c r="BC11" s="70"/>
      <c r="BD11" s="70"/>
      <c r="BE11" s="161"/>
      <c r="BF11" s="466" t="s">
        <v>1957</v>
      </c>
      <c r="BG11" s="127">
        <v>1</v>
      </c>
      <c r="BH11" s="127">
        <v>1</v>
      </c>
      <c r="BI11" s="128">
        <v>100</v>
      </c>
      <c r="BJ11" s="762" t="s">
        <v>1956</v>
      </c>
      <c r="BK11" s="446"/>
    </row>
    <row r="12" spans="1:75" s="100" customFormat="1" ht="75.75" customHeight="1" x14ac:dyDescent="0.25">
      <c r="A12" s="670"/>
      <c r="B12" s="670" t="s">
        <v>434</v>
      </c>
      <c r="C12" s="662" t="s">
        <v>433</v>
      </c>
      <c r="D12" s="664" t="s">
        <v>1553</v>
      </c>
      <c r="E12" s="680">
        <v>80</v>
      </c>
      <c r="F12" s="612">
        <v>100</v>
      </c>
      <c r="G12" s="612" t="s">
        <v>432</v>
      </c>
      <c r="H12" s="103" t="s">
        <v>431</v>
      </c>
      <c r="I12" s="612" t="s">
        <v>430</v>
      </c>
      <c r="J12" s="611">
        <v>20</v>
      </c>
      <c r="K12" s="644">
        <v>0</v>
      </c>
      <c r="L12" s="657">
        <v>0</v>
      </c>
      <c r="M12" s="617">
        <v>10000000</v>
      </c>
      <c r="N12" s="617">
        <v>10000000</v>
      </c>
      <c r="O12" s="618">
        <f>M12/N12</f>
        <v>1</v>
      </c>
      <c r="P12" s="628" t="s">
        <v>1556</v>
      </c>
      <c r="Q12" s="623">
        <v>0.3</v>
      </c>
      <c r="R12" s="485">
        <v>0.3</v>
      </c>
      <c r="S12" s="624">
        <f>R12/Q12</f>
        <v>1</v>
      </c>
      <c r="T12" s="601" t="s">
        <v>1558</v>
      </c>
      <c r="U12" s="623">
        <v>0.4</v>
      </c>
      <c r="V12" s="485">
        <v>0</v>
      </c>
      <c r="W12" s="683">
        <v>0</v>
      </c>
      <c r="X12" s="95" t="s">
        <v>631</v>
      </c>
      <c r="Y12" s="602">
        <v>50</v>
      </c>
      <c r="Z12" s="605">
        <v>0</v>
      </c>
      <c r="AA12" s="682">
        <v>0</v>
      </c>
      <c r="AB12" s="115" t="s">
        <v>788</v>
      </c>
      <c r="AC12" s="163" t="s">
        <v>1366</v>
      </c>
      <c r="AD12" s="116" t="s">
        <v>1378</v>
      </c>
      <c r="AE12" s="117" t="s">
        <v>1375</v>
      </c>
      <c r="AF12" s="116" t="s">
        <v>1379</v>
      </c>
      <c r="AG12" s="116" t="s">
        <v>1380</v>
      </c>
      <c r="AH12" s="135">
        <v>60</v>
      </c>
      <c r="AI12" s="602">
        <v>60</v>
      </c>
      <c r="AJ12" s="595">
        <v>0</v>
      </c>
      <c r="AK12" s="596">
        <v>60</v>
      </c>
      <c r="AL12" s="98"/>
      <c r="AM12" s="96" t="s">
        <v>931</v>
      </c>
      <c r="AN12" s="577">
        <v>55</v>
      </c>
      <c r="AO12" s="588">
        <v>0</v>
      </c>
      <c r="AP12" s="584">
        <v>0</v>
      </c>
      <c r="AQ12" s="99"/>
      <c r="AR12" s="99" t="s">
        <v>1179</v>
      </c>
      <c r="AS12" s="680">
        <v>80</v>
      </c>
      <c r="AT12" s="697">
        <v>0</v>
      </c>
      <c r="AU12" s="490">
        <v>0</v>
      </c>
      <c r="AV12" s="549"/>
      <c r="AW12" s="550"/>
      <c r="AX12" s="549"/>
      <c r="AY12" s="560" t="s">
        <v>1691</v>
      </c>
      <c r="AZ12" s="732">
        <v>90</v>
      </c>
      <c r="BA12" s="471">
        <v>0</v>
      </c>
      <c r="BB12" s="490"/>
      <c r="BC12" s="471"/>
      <c r="BD12" s="471"/>
      <c r="BE12" s="490"/>
      <c r="BF12" s="578" t="s">
        <v>1926</v>
      </c>
      <c r="BG12" s="732">
        <v>90</v>
      </c>
      <c r="BH12" s="471">
        <v>0</v>
      </c>
      <c r="BI12" s="552">
        <v>0</v>
      </c>
      <c r="BJ12" s="758" t="s">
        <v>1925</v>
      </c>
      <c r="BK12" s="446"/>
    </row>
    <row r="13" spans="1:75" s="100" customFormat="1" ht="133.5" customHeight="1" x14ac:dyDescent="0.25">
      <c r="A13" s="670"/>
      <c r="B13" s="670"/>
      <c r="C13" s="662"/>
      <c r="D13" s="612"/>
      <c r="E13" s="680"/>
      <c r="F13" s="612"/>
      <c r="G13" s="612"/>
      <c r="H13" s="93" t="s">
        <v>1555</v>
      </c>
      <c r="I13" s="612"/>
      <c r="J13" s="611"/>
      <c r="K13" s="644"/>
      <c r="L13" s="646"/>
      <c r="M13" s="617"/>
      <c r="N13" s="617"/>
      <c r="O13" s="618"/>
      <c r="P13" s="628"/>
      <c r="Q13" s="623"/>
      <c r="R13" s="485"/>
      <c r="S13" s="624"/>
      <c r="T13" s="601"/>
      <c r="U13" s="623"/>
      <c r="V13" s="485"/>
      <c r="W13" s="662"/>
      <c r="X13" s="95" t="s">
        <v>632</v>
      </c>
      <c r="Y13" s="602"/>
      <c r="Z13" s="605"/>
      <c r="AA13" s="682"/>
      <c r="AB13" s="115" t="s">
        <v>789</v>
      </c>
      <c r="AC13" s="97"/>
      <c r="AD13" s="97"/>
      <c r="AE13" s="97"/>
      <c r="AF13" s="97"/>
      <c r="AG13" s="97"/>
      <c r="AH13" s="97"/>
      <c r="AI13" s="602"/>
      <c r="AJ13" s="595"/>
      <c r="AK13" s="596"/>
      <c r="AL13" s="98"/>
      <c r="AM13" s="96" t="s">
        <v>932</v>
      </c>
      <c r="AN13" s="577"/>
      <c r="AO13" s="588"/>
      <c r="AP13" s="584"/>
      <c r="AQ13" s="99"/>
      <c r="AR13" s="99" t="s">
        <v>1180</v>
      </c>
      <c r="AS13" s="680"/>
      <c r="AT13" s="491"/>
      <c r="AU13" s="490"/>
      <c r="AV13" s="549"/>
      <c r="AW13" s="551"/>
      <c r="AX13" s="549"/>
      <c r="AY13" s="561"/>
      <c r="AZ13" s="733"/>
      <c r="BA13" s="473"/>
      <c r="BB13" s="490"/>
      <c r="BC13" s="473"/>
      <c r="BD13" s="473"/>
      <c r="BE13" s="490"/>
      <c r="BF13" s="579"/>
      <c r="BG13" s="733"/>
      <c r="BH13" s="473"/>
      <c r="BI13" s="553"/>
      <c r="BJ13" s="763"/>
    </row>
    <row r="14" spans="1:75" s="100" customFormat="1" ht="35.25" customHeight="1" x14ac:dyDescent="0.25">
      <c r="A14" s="670"/>
      <c r="B14" s="670"/>
      <c r="C14" s="662"/>
      <c r="D14" s="664" t="s">
        <v>1554</v>
      </c>
      <c r="E14" s="592">
        <v>0.46</v>
      </c>
      <c r="F14" s="108"/>
      <c r="G14" s="623" t="s">
        <v>429</v>
      </c>
      <c r="H14" s="103" t="s">
        <v>428</v>
      </c>
      <c r="I14" s="623" t="s">
        <v>427</v>
      </c>
      <c r="J14" s="658">
        <v>0.08</v>
      </c>
      <c r="K14" s="644">
        <v>0</v>
      </c>
      <c r="L14" s="657">
        <v>0</v>
      </c>
      <c r="M14" s="617"/>
      <c r="N14" s="617"/>
      <c r="O14" s="618"/>
      <c r="P14" s="629" t="s">
        <v>685</v>
      </c>
      <c r="Q14" s="623">
        <v>0.08</v>
      </c>
      <c r="R14" s="485">
        <v>0.08</v>
      </c>
      <c r="S14" s="625">
        <f>R14/Q14*1</f>
        <v>1</v>
      </c>
      <c r="T14" s="601" t="s">
        <v>575</v>
      </c>
      <c r="U14" s="623">
        <v>0.06</v>
      </c>
      <c r="V14" s="485">
        <v>0.06</v>
      </c>
      <c r="W14" s="613">
        <v>0.75</v>
      </c>
      <c r="X14" s="95" t="s">
        <v>633</v>
      </c>
      <c r="Y14" s="604">
        <v>0.6</v>
      </c>
      <c r="Z14" s="615">
        <v>0.28000000000000003</v>
      </c>
      <c r="AA14" s="682">
        <v>75</v>
      </c>
      <c r="AB14" s="115" t="s">
        <v>790</v>
      </c>
      <c r="AC14" s="116" t="s">
        <v>1366</v>
      </c>
      <c r="AD14" s="116" t="s">
        <v>1381</v>
      </c>
      <c r="AE14" s="164">
        <v>2201050</v>
      </c>
      <c r="AF14" s="116" t="s">
        <v>1382</v>
      </c>
      <c r="AG14" s="116" t="s">
        <v>1383</v>
      </c>
      <c r="AH14" s="165">
        <v>33000</v>
      </c>
      <c r="AI14" s="604">
        <v>0.6</v>
      </c>
      <c r="AJ14" s="594">
        <v>0.34</v>
      </c>
      <c r="AK14" s="596">
        <v>70</v>
      </c>
      <c r="AL14" s="98"/>
      <c r="AM14" s="96" t="s">
        <v>933</v>
      </c>
      <c r="AN14" s="568">
        <v>0.5</v>
      </c>
      <c r="AO14" s="587">
        <v>0.8</v>
      </c>
      <c r="AP14" s="584">
        <v>80</v>
      </c>
      <c r="AQ14" s="99"/>
      <c r="AR14" s="99" t="s">
        <v>1181</v>
      </c>
      <c r="AS14" s="592">
        <v>0.46</v>
      </c>
      <c r="AT14" s="698">
        <v>0.55000000000000004</v>
      </c>
      <c r="AU14" s="490">
        <v>92</v>
      </c>
      <c r="AV14" s="554" t="s">
        <v>1353</v>
      </c>
      <c r="AW14" s="101" t="s">
        <v>1655</v>
      </c>
      <c r="AX14" s="549">
        <v>89</v>
      </c>
      <c r="AY14" s="560" t="s">
        <v>1684</v>
      </c>
      <c r="AZ14" s="474">
        <v>0.52</v>
      </c>
      <c r="BA14" s="478">
        <v>0.6</v>
      </c>
      <c r="BB14" s="490">
        <v>100</v>
      </c>
      <c r="BC14" s="471"/>
      <c r="BD14" s="471"/>
      <c r="BE14" s="490"/>
      <c r="BF14" s="779" t="s">
        <v>1959</v>
      </c>
      <c r="BG14" s="474">
        <v>0.6</v>
      </c>
      <c r="BH14" s="474">
        <v>0.6</v>
      </c>
      <c r="BI14" s="552">
        <v>100</v>
      </c>
      <c r="BJ14" s="758" t="s">
        <v>1847</v>
      </c>
      <c r="BK14" s="446"/>
    </row>
    <row r="15" spans="1:75" s="100" customFormat="1" ht="152.25" customHeight="1" x14ac:dyDescent="0.25">
      <c r="A15" s="670"/>
      <c r="B15" s="670"/>
      <c r="C15" s="662"/>
      <c r="D15" s="612"/>
      <c r="E15" s="592"/>
      <c r="F15" s="108">
        <v>0.6</v>
      </c>
      <c r="G15" s="623"/>
      <c r="H15" s="103" t="s">
        <v>426</v>
      </c>
      <c r="I15" s="623"/>
      <c r="J15" s="658"/>
      <c r="K15" s="644"/>
      <c r="L15" s="646"/>
      <c r="M15" s="617"/>
      <c r="N15" s="617"/>
      <c r="O15" s="618"/>
      <c r="P15" s="629"/>
      <c r="Q15" s="623"/>
      <c r="R15" s="485"/>
      <c r="S15" s="625"/>
      <c r="T15" s="601"/>
      <c r="U15" s="623"/>
      <c r="V15" s="485"/>
      <c r="W15" s="614"/>
      <c r="X15" s="95" t="s">
        <v>596</v>
      </c>
      <c r="Y15" s="604"/>
      <c r="Z15" s="615"/>
      <c r="AA15" s="682"/>
      <c r="AB15" s="115" t="s">
        <v>791</v>
      </c>
      <c r="AC15" s="116" t="s">
        <v>1366</v>
      </c>
      <c r="AD15" s="116" t="s">
        <v>1384</v>
      </c>
      <c r="AE15" s="135">
        <v>2302003</v>
      </c>
      <c r="AF15" s="116" t="s">
        <v>1385</v>
      </c>
      <c r="AG15" s="116" t="s">
        <v>1386</v>
      </c>
      <c r="AH15" s="135">
        <v>8</v>
      </c>
      <c r="AI15" s="604"/>
      <c r="AJ15" s="594"/>
      <c r="AK15" s="596"/>
      <c r="AL15" s="98"/>
      <c r="AM15" s="96" t="s">
        <v>934</v>
      </c>
      <c r="AN15" s="568"/>
      <c r="AO15" s="587"/>
      <c r="AP15" s="584"/>
      <c r="AQ15" s="585"/>
      <c r="AR15" s="586" t="s">
        <v>1601</v>
      </c>
      <c r="AS15" s="592"/>
      <c r="AT15" s="698"/>
      <c r="AU15" s="490"/>
      <c r="AV15" s="555"/>
      <c r="AW15" s="705" t="s">
        <v>1535</v>
      </c>
      <c r="AX15" s="549"/>
      <c r="AY15" s="560"/>
      <c r="AZ15" s="472"/>
      <c r="BA15" s="476"/>
      <c r="BB15" s="490"/>
      <c r="BC15" s="472"/>
      <c r="BD15" s="472"/>
      <c r="BE15" s="490"/>
      <c r="BF15" s="780"/>
      <c r="BG15" s="472"/>
      <c r="BH15" s="472"/>
      <c r="BI15" s="556"/>
      <c r="BJ15" s="764"/>
    </row>
    <row r="16" spans="1:75" s="100" customFormat="1" ht="57" customHeight="1" x14ac:dyDescent="0.25">
      <c r="A16" s="670"/>
      <c r="B16" s="670"/>
      <c r="C16" s="662"/>
      <c r="D16" s="612"/>
      <c r="E16" s="592"/>
      <c r="F16" s="108"/>
      <c r="G16" s="623"/>
      <c r="H16" s="103" t="s">
        <v>426</v>
      </c>
      <c r="I16" s="623"/>
      <c r="J16" s="658"/>
      <c r="K16" s="644"/>
      <c r="L16" s="646"/>
      <c r="M16" s="617"/>
      <c r="N16" s="617"/>
      <c r="O16" s="618"/>
      <c r="P16" s="629"/>
      <c r="Q16" s="623"/>
      <c r="R16" s="485"/>
      <c r="S16" s="625"/>
      <c r="T16" s="601"/>
      <c r="U16" s="623"/>
      <c r="V16" s="485"/>
      <c r="W16" s="614"/>
      <c r="X16" s="95" t="s">
        <v>634</v>
      </c>
      <c r="Y16" s="604"/>
      <c r="Z16" s="615"/>
      <c r="AA16" s="682"/>
      <c r="AB16" s="115" t="s">
        <v>792</v>
      </c>
      <c r="AC16" s="97"/>
      <c r="AD16" s="97"/>
      <c r="AE16" s="97"/>
      <c r="AF16" s="97"/>
      <c r="AG16" s="97"/>
      <c r="AH16" s="97"/>
      <c r="AI16" s="604"/>
      <c r="AJ16" s="594"/>
      <c r="AK16" s="596"/>
      <c r="AL16" s="98" t="s">
        <v>1073</v>
      </c>
      <c r="AM16" s="96" t="s">
        <v>935</v>
      </c>
      <c r="AN16" s="568"/>
      <c r="AO16" s="587"/>
      <c r="AP16" s="584"/>
      <c r="AQ16" s="585"/>
      <c r="AR16" s="585"/>
      <c r="AS16" s="592"/>
      <c r="AT16" s="698"/>
      <c r="AU16" s="490"/>
      <c r="AV16" s="555"/>
      <c r="AW16" s="706"/>
      <c r="AX16" s="549"/>
      <c r="AY16" s="560"/>
      <c r="AZ16" s="473"/>
      <c r="BA16" s="476"/>
      <c r="BB16" s="490"/>
      <c r="BC16" s="473"/>
      <c r="BD16" s="473"/>
      <c r="BE16" s="490"/>
      <c r="BF16" s="781"/>
      <c r="BG16" s="473"/>
      <c r="BH16" s="473"/>
      <c r="BI16" s="553"/>
      <c r="BJ16" s="759"/>
    </row>
    <row r="17" spans="1:68" s="100" customFormat="1" ht="121.5" customHeight="1" x14ac:dyDescent="0.25">
      <c r="A17" s="670"/>
      <c r="B17" s="670"/>
      <c r="C17" s="662"/>
      <c r="D17" s="93" t="s">
        <v>546</v>
      </c>
      <c r="E17" s="102" t="s">
        <v>358</v>
      </c>
      <c r="F17" s="103">
        <v>1</v>
      </c>
      <c r="G17" s="103" t="s">
        <v>424</v>
      </c>
      <c r="H17" s="103" t="s">
        <v>547</v>
      </c>
      <c r="I17" s="103" t="s">
        <v>421</v>
      </c>
      <c r="J17" s="104">
        <v>0.2</v>
      </c>
      <c r="K17" s="129">
        <v>0</v>
      </c>
      <c r="L17" s="166">
        <f>K17/J17*100</f>
        <v>0</v>
      </c>
      <c r="M17" s="617"/>
      <c r="N17" s="617"/>
      <c r="O17" s="618"/>
      <c r="P17" s="107" t="s">
        <v>686</v>
      </c>
      <c r="Q17" s="126">
        <v>0.3</v>
      </c>
      <c r="R17" s="167">
        <v>0.2</v>
      </c>
      <c r="S17" s="168">
        <f>R17/Q17</f>
        <v>0.66666666666666674</v>
      </c>
      <c r="T17" s="94" t="s">
        <v>523</v>
      </c>
      <c r="U17" s="126">
        <v>4</v>
      </c>
      <c r="V17" s="167">
        <v>0.2</v>
      </c>
      <c r="W17" s="169">
        <v>0.9</v>
      </c>
      <c r="X17" s="95" t="s">
        <v>635</v>
      </c>
      <c r="Y17" s="112">
        <v>0.5</v>
      </c>
      <c r="Z17" s="113" t="s">
        <v>75</v>
      </c>
      <c r="AA17" s="114">
        <v>100</v>
      </c>
      <c r="AB17" s="115" t="s">
        <v>793</v>
      </c>
      <c r="AC17" s="116" t="s">
        <v>1366</v>
      </c>
      <c r="AD17" s="116" t="s">
        <v>1387</v>
      </c>
      <c r="AE17" s="134" t="s">
        <v>1388</v>
      </c>
      <c r="AF17" s="116" t="s">
        <v>1389</v>
      </c>
      <c r="AG17" s="116" t="s">
        <v>1390</v>
      </c>
      <c r="AH17" s="135">
        <v>20</v>
      </c>
      <c r="AI17" s="112">
        <v>0.6</v>
      </c>
      <c r="AJ17" s="119" t="s">
        <v>1107</v>
      </c>
      <c r="AK17" s="120">
        <v>100</v>
      </c>
      <c r="AL17" s="98" t="s">
        <v>1074</v>
      </c>
      <c r="AM17" s="96" t="s">
        <v>936</v>
      </c>
      <c r="AN17" s="102">
        <v>1</v>
      </c>
      <c r="AO17" s="121">
        <v>7.0000000000000001E-3</v>
      </c>
      <c r="AP17" s="122">
        <v>100</v>
      </c>
      <c r="AQ17" s="99"/>
      <c r="AR17" s="99" t="s">
        <v>1182</v>
      </c>
      <c r="AS17" s="102" t="s">
        <v>358</v>
      </c>
      <c r="AT17" s="170" t="s">
        <v>1817</v>
      </c>
      <c r="AU17" s="125">
        <v>80</v>
      </c>
      <c r="AV17" s="126"/>
      <c r="AW17" s="101" t="s">
        <v>1631</v>
      </c>
      <c r="AX17" s="126"/>
      <c r="AY17" s="405" t="s">
        <v>1685</v>
      </c>
      <c r="AZ17" s="325">
        <v>0.9</v>
      </c>
      <c r="BA17" s="464">
        <v>0.9</v>
      </c>
      <c r="BB17" s="125">
        <v>100</v>
      </c>
      <c r="BC17" s="70"/>
      <c r="BD17" s="70"/>
      <c r="BE17" s="125"/>
      <c r="BF17" s="466" t="s">
        <v>1986</v>
      </c>
      <c r="BG17" s="202" t="s">
        <v>1848</v>
      </c>
      <c r="BH17" s="325">
        <v>0.9</v>
      </c>
      <c r="BI17" s="128">
        <v>90</v>
      </c>
      <c r="BJ17" s="762" t="s">
        <v>1849</v>
      </c>
      <c r="BK17" s="446"/>
    </row>
    <row r="18" spans="1:68" s="100" customFormat="1" ht="142.5" customHeight="1" x14ac:dyDescent="0.25">
      <c r="A18" s="670"/>
      <c r="B18" s="670"/>
      <c r="C18" s="662"/>
      <c r="D18" s="664" t="s">
        <v>1559</v>
      </c>
      <c r="E18" s="577">
        <v>12</v>
      </c>
      <c r="F18" s="612">
        <v>12</v>
      </c>
      <c r="G18" s="612" t="s">
        <v>423</v>
      </c>
      <c r="H18" s="103" t="s">
        <v>422</v>
      </c>
      <c r="I18" s="612" t="s">
        <v>421</v>
      </c>
      <c r="J18" s="611">
        <v>5</v>
      </c>
      <c r="K18" s="644">
        <v>1</v>
      </c>
      <c r="L18" s="645">
        <f>K18/J18*100</f>
        <v>20</v>
      </c>
      <c r="M18" s="617"/>
      <c r="N18" s="617"/>
      <c r="O18" s="618"/>
      <c r="P18" s="628" t="s">
        <v>687</v>
      </c>
      <c r="Q18" s="549">
        <v>8</v>
      </c>
      <c r="R18" s="630">
        <v>7</v>
      </c>
      <c r="S18" s="677">
        <f>R18/Q18</f>
        <v>0.875</v>
      </c>
      <c r="T18" s="601" t="s">
        <v>1561</v>
      </c>
      <c r="U18" s="549">
        <v>10</v>
      </c>
      <c r="V18" s="630">
        <v>7</v>
      </c>
      <c r="W18" s="613">
        <v>1</v>
      </c>
      <c r="X18" s="95" t="s">
        <v>597</v>
      </c>
      <c r="Y18" s="602">
        <v>12</v>
      </c>
      <c r="Z18" s="605">
        <v>12</v>
      </c>
      <c r="AA18" s="682">
        <v>100</v>
      </c>
      <c r="AB18" s="115" t="s">
        <v>794</v>
      </c>
      <c r="AC18" s="116" t="s">
        <v>1366</v>
      </c>
      <c r="AD18" s="116" t="s">
        <v>1384</v>
      </c>
      <c r="AE18" s="135">
        <v>2302033</v>
      </c>
      <c r="AF18" s="116" t="s">
        <v>1391</v>
      </c>
      <c r="AG18" s="116" t="s">
        <v>1392</v>
      </c>
      <c r="AH18" s="135">
        <v>100</v>
      </c>
      <c r="AI18" s="602">
        <v>12</v>
      </c>
      <c r="AJ18" s="595">
        <v>3</v>
      </c>
      <c r="AK18" s="596">
        <v>20</v>
      </c>
      <c r="AL18" s="98"/>
      <c r="AM18" s="96" t="s">
        <v>937</v>
      </c>
      <c r="AN18" s="577">
        <v>12</v>
      </c>
      <c r="AO18" s="588" t="s">
        <v>1115</v>
      </c>
      <c r="AP18" s="584">
        <v>60</v>
      </c>
      <c r="AQ18" s="99"/>
      <c r="AR18" s="99" t="s">
        <v>1183</v>
      </c>
      <c r="AS18" s="577">
        <v>12</v>
      </c>
      <c r="AT18" s="699">
        <v>7</v>
      </c>
      <c r="AU18" s="490">
        <v>60</v>
      </c>
      <c r="AV18" s="555" t="s">
        <v>1354</v>
      </c>
      <c r="AW18" s="140" t="s">
        <v>1328</v>
      </c>
      <c r="AX18" s="126"/>
      <c r="AY18" s="578" t="s">
        <v>1686</v>
      </c>
      <c r="AZ18" s="471">
        <v>12</v>
      </c>
      <c r="BA18" s="475">
        <v>12</v>
      </c>
      <c r="BB18" s="490">
        <v>100</v>
      </c>
      <c r="BC18" s="471"/>
      <c r="BD18" s="471"/>
      <c r="BE18" s="490"/>
      <c r="BF18" s="578" t="s">
        <v>1989</v>
      </c>
      <c r="BG18" s="471">
        <v>12</v>
      </c>
      <c r="BH18" s="475">
        <v>12</v>
      </c>
      <c r="BI18" s="552">
        <v>100</v>
      </c>
      <c r="BJ18" s="578" t="s">
        <v>1988</v>
      </c>
      <c r="BK18" s="446"/>
    </row>
    <row r="19" spans="1:68" s="100" customFormat="1" ht="144.75" customHeight="1" x14ac:dyDescent="0.25">
      <c r="A19" s="670"/>
      <c r="B19" s="670"/>
      <c r="C19" s="662"/>
      <c r="D19" s="612"/>
      <c r="E19" s="577"/>
      <c r="F19" s="612"/>
      <c r="G19" s="612"/>
      <c r="H19" s="93" t="s">
        <v>1560</v>
      </c>
      <c r="I19" s="612"/>
      <c r="J19" s="611"/>
      <c r="K19" s="644"/>
      <c r="L19" s="646"/>
      <c r="M19" s="617"/>
      <c r="N19" s="617"/>
      <c r="O19" s="618"/>
      <c r="P19" s="628"/>
      <c r="Q19" s="549"/>
      <c r="R19" s="630"/>
      <c r="S19" s="677"/>
      <c r="T19" s="601"/>
      <c r="U19" s="549"/>
      <c r="V19" s="630"/>
      <c r="W19" s="614"/>
      <c r="X19" s="95" t="s">
        <v>636</v>
      </c>
      <c r="Y19" s="602"/>
      <c r="Z19" s="605"/>
      <c r="AA19" s="682"/>
      <c r="AB19" s="172" t="s">
        <v>795</v>
      </c>
      <c r="AC19" s="163" t="s">
        <v>1366</v>
      </c>
      <c r="AD19" s="116" t="s">
        <v>1393</v>
      </c>
      <c r="AE19" s="135">
        <v>2301030</v>
      </c>
      <c r="AF19" s="116" t="s">
        <v>1394</v>
      </c>
      <c r="AG19" s="116" t="s">
        <v>1395</v>
      </c>
      <c r="AH19" s="135">
        <v>17000</v>
      </c>
      <c r="AI19" s="602"/>
      <c r="AJ19" s="595"/>
      <c r="AK19" s="596"/>
      <c r="AL19" s="98" t="s">
        <v>1075</v>
      </c>
      <c r="AM19" s="172" t="s">
        <v>938</v>
      </c>
      <c r="AN19" s="577"/>
      <c r="AO19" s="588"/>
      <c r="AP19" s="584"/>
      <c r="AQ19" s="99"/>
      <c r="AR19" s="101" t="s">
        <v>1184</v>
      </c>
      <c r="AS19" s="577"/>
      <c r="AT19" s="491"/>
      <c r="AU19" s="490"/>
      <c r="AV19" s="555"/>
      <c r="AW19" s="140" t="s">
        <v>1329</v>
      </c>
      <c r="AX19" s="126"/>
      <c r="AY19" s="579"/>
      <c r="AZ19" s="473"/>
      <c r="BA19" s="477"/>
      <c r="BB19" s="490"/>
      <c r="BC19" s="473"/>
      <c r="BD19" s="473"/>
      <c r="BE19" s="490"/>
      <c r="BF19" s="579"/>
      <c r="BG19" s="473"/>
      <c r="BH19" s="477"/>
      <c r="BI19" s="553"/>
      <c r="BJ19" s="579"/>
    </row>
    <row r="20" spans="1:68" s="100" customFormat="1" ht="224.25" customHeight="1" x14ac:dyDescent="0.25">
      <c r="A20" s="670"/>
      <c r="B20" s="670"/>
      <c r="C20" s="662"/>
      <c r="D20" s="425" t="s">
        <v>420</v>
      </c>
      <c r="E20" s="142">
        <v>0.5</v>
      </c>
      <c r="F20" s="108">
        <v>0.6</v>
      </c>
      <c r="G20" s="173" t="s">
        <v>419</v>
      </c>
      <c r="H20" s="93" t="s">
        <v>418</v>
      </c>
      <c r="I20" s="173" t="s">
        <v>414</v>
      </c>
      <c r="J20" s="104">
        <v>0.04</v>
      </c>
      <c r="K20" s="143">
        <v>0.04</v>
      </c>
      <c r="L20" s="106">
        <f t="shared" ref="L20:L25" si="1">K20/J20*100</f>
        <v>100</v>
      </c>
      <c r="M20" s="617"/>
      <c r="N20" s="617"/>
      <c r="O20" s="618"/>
      <c r="P20" s="107" t="s">
        <v>688</v>
      </c>
      <c r="Q20" s="108">
        <v>0.1</v>
      </c>
      <c r="R20" s="174">
        <v>0.05</v>
      </c>
      <c r="S20" s="175">
        <f>R20/Q20</f>
        <v>0.5</v>
      </c>
      <c r="T20" s="94" t="s">
        <v>1562</v>
      </c>
      <c r="U20" s="108">
        <v>0.2</v>
      </c>
      <c r="V20" s="174">
        <v>0.05</v>
      </c>
      <c r="W20" s="111">
        <v>0.2</v>
      </c>
      <c r="X20" s="95" t="s">
        <v>637</v>
      </c>
      <c r="Y20" s="148">
        <v>0.3</v>
      </c>
      <c r="Z20" s="149">
        <v>0.3</v>
      </c>
      <c r="AA20" s="114">
        <v>100</v>
      </c>
      <c r="AB20" s="172" t="s">
        <v>796</v>
      </c>
      <c r="AC20" s="97"/>
      <c r="AD20" s="97"/>
      <c r="AE20" s="97"/>
      <c r="AF20" s="97"/>
      <c r="AG20" s="97"/>
      <c r="AH20" s="97"/>
      <c r="AI20" s="148">
        <v>0.35</v>
      </c>
      <c r="AJ20" s="150">
        <v>0.35</v>
      </c>
      <c r="AK20" s="176">
        <v>1</v>
      </c>
      <c r="AL20" s="98" t="s">
        <v>1076</v>
      </c>
      <c r="AM20" s="172" t="s">
        <v>939</v>
      </c>
      <c r="AN20" s="142">
        <v>0.35</v>
      </c>
      <c r="AO20" s="137">
        <v>0.4</v>
      </c>
      <c r="AP20" s="122">
        <v>0</v>
      </c>
      <c r="AQ20" s="99" t="s">
        <v>1158</v>
      </c>
      <c r="AR20" s="101" t="s">
        <v>1770</v>
      </c>
      <c r="AS20" s="142">
        <v>0.5</v>
      </c>
      <c r="AT20" s="152">
        <v>0.05</v>
      </c>
      <c r="AU20" s="125">
        <v>10</v>
      </c>
      <c r="AV20" s="126"/>
      <c r="AW20" s="101" t="s">
        <v>1630</v>
      </c>
      <c r="AX20" s="126"/>
      <c r="AY20" s="418" t="s">
        <v>1771</v>
      </c>
      <c r="AZ20" s="154">
        <v>0.55000000000000004</v>
      </c>
      <c r="BA20" s="463">
        <v>0</v>
      </c>
      <c r="BB20" s="125">
        <v>0</v>
      </c>
      <c r="BC20" s="70"/>
      <c r="BD20" s="70"/>
      <c r="BE20" s="125"/>
      <c r="BF20" s="466" t="s">
        <v>1929</v>
      </c>
      <c r="BG20" s="154">
        <v>0.55000000000000004</v>
      </c>
      <c r="BH20" s="444">
        <v>0.28000000000000003</v>
      </c>
      <c r="BI20" s="128">
        <v>50</v>
      </c>
      <c r="BJ20" s="762" t="s">
        <v>1927</v>
      </c>
      <c r="BK20" s="446"/>
      <c r="BL20" s="446"/>
      <c r="BP20" s="177"/>
    </row>
    <row r="21" spans="1:68" s="100" customFormat="1" ht="114.75" customHeight="1" x14ac:dyDescent="0.25">
      <c r="A21" s="670"/>
      <c r="B21" s="670"/>
      <c r="C21" s="662"/>
      <c r="D21" s="93" t="s">
        <v>417</v>
      </c>
      <c r="E21" s="142">
        <v>0.65</v>
      </c>
      <c r="F21" s="108">
        <v>0.8</v>
      </c>
      <c r="G21" s="108" t="s">
        <v>416</v>
      </c>
      <c r="H21" s="103" t="s">
        <v>415</v>
      </c>
      <c r="I21" s="108" t="s">
        <v>414</v>
      </c>
      <c r="J21" s="104">
        <v>0.05</v>
      </c>
      <c r="K21" s="129">
        <v>0</v>
      </c>
      <c r="L21" s="130">
        <f t="shared" si="1"/>
        <v>0</v>
      </c>
      <c r="M21" s="617"/>
      <c r="N21" s="617"/>
      <c r="O21" s="618"/>
      <c r="P21" s="107" t="s">
        <v>689</v>
      </c>
      <c r="Q21" s="108">
        <v>0.05</v>
      </c>
      <c r="R21" s="109">
        <v>0.05</v>
      </c>
      <c r="S21" s="178">
        <v>1</v>
      </c>
      <c r="T21" s="94" t="s">
        <v>1563</v>
      </c>
      <c r="U21" s="108">
        <v>0.2</v>
      </c>
      <c r="V21" s="109">
        <v>0.2</v>
      </c>
      <c r="W21" s="111">
        <v>1</v>
      </c>
      <c r="X21" s="95" t="s">
        <v>638</v>
      </c>
      <c r="Y21" s="148">
        <v>0.4</v>
      </c>
      <c r="Z21" s="149">
        <v>0.4</v>
      </c>
      <c r="AA21" s="179">
        <v>1</v>
      </c>
      <c r="AB21" s="115" t="s">
        <v>797</v>
      </c>
      <c r="AC21" s="97"/>
      <c r="AD21" s="97"/>
      <c r="AE21" s="97"/>
      <c r="AF21" s="97"/>
      <c r="AG21" s="97"/>
      <c r="AH21" s="97"/>
      <c r="AI21" s="148">
        <v>0.45</v>
      </c>
      <c r="AJ21" s="150">
        <v>0.45</v>
      </c>
      <c r="AK21" s="176">
        <v>1</v>
      </c>
      <c r="AL21" s="98"/>
      <c r="AM21" s="96" t="s">
        <v>940</v>
      </c>
      <c r="AN21" s="142">
        <v>0.45</v>
      </c>
      <c r="AO21" s="137">
        <v>0.55000000000000004</v>
      </c>
      <c r="AP21" s="137">
        <v>1</v>
      </c>
      <c r="AQ21" s="99"/>
      <c r="AR21" s="99" t="s">
        <v>1185</v>
      </c>
      <c r="AS21" s="142">
        <v>0.65</v>
      </c>
      <c r="AT21" s="152">
        <v>0.4</v>
      </c>
      <c r="AU21" s="125">
        <v>53</v>
      </c>
      <c r="AV21" s="126"/>
      <c r="AW21" s="101" t="s">
        <v>1698</v>
      </c>
      <c r="AX21" s="126"/>
      <c r="AY21" s="180" t="s">
        <v>1664</v>
      </c>
      <c r="AZ21" s="154">
        <v>0.75</v>
      </c>
      <c r="BA21" s="127">
        <v>0</v>
      </c>
      <c r="BB21" s="125">
        <v>0</v>
      </c>
      <c r="BC21" s="180"/>
      <c r="BD21" s="180"/>
      <c r="BE21" s="125"/>
      <c r="BF21" s="466" t="s">
        <v>1929</v>
      </c>
      <c r="BG21" s="154">
        <v>0.75</v>
      </c>
      <c r="BH21" s="456">
        <v>0.25</v>
      </c>
      <c r="BI21" s="128">
        <v>33</v>
      </c>
      <c r="BJ21" s="762" t="s">
        <v>1928</v>
      </c>
      <c r="BK21" s="446"/>
    </row>
    <row r="22" spans="1:68" s="206" customFormat="1" ht="126" customHeight="1" x14ac:dyDescent="0.25">
      <c r="A22" s="670"/>
      <c r="B22" s="670"/>
      <c r="C22" s="662"/>
      <c r="D22" s="427" t="s">
        <v>413</v>
      </c>
      <c r="E22" s="123">
        <v>30</v>
      </c>
      <c r="F22" s="182">
        <v>30</v>
      </c>
      <c r="G22" s="182" t="s">
        <v>412</v>
      </c>
      <c r="H22" s="182" t="s">
        <v>411</v>
      </c>
      <c r="I22" s="660" t="s">
        <v>410</v>
      </c>
      <c r="J22" s="183">
        <v>2</v>
      </c>
      <c r="K22" s="184">
        <v>0</v>
      </c>
      <c r="L22" s="185">
        <f t="shared" si="1"/>
        <v>0</v>
      </c>
      <c r="M22" s="617"/>
      <c r="N22" s="617"/>
      <c r="O22" s="618"/>
      <c r="P22" s="186" t="s">
        <v>689</v>
      </c>
      <c r="Q22" s="187">
        <v>5</v>
      </c>
      <c r="R22" s="188">
        <v>9</v>
      </c>
      <c r="S22" s="178">
        <v>1</v>
      </c>
      <c r="T22" s="189" t="s">
        <v>563</v>
      </c>
      <c r="U22" s="187">
        <v>10</v>
      </c>
      <c r="V22" s="188">
        <v>5</v>
      </c>
      <c r="W22" s="111">
        <v>0.5</v>
      </c>
      <c r="X22" s="190" t="s">
        <v>639</v>
      </c>
      <c r="Y22" s="191">
        <v>15</v>
      </c>
      <c r="Z22" s="192">
        <v>3</v>
      </c>
      <c r="AA22" s="179">
        <v>0.2</v>
      </c>
      <c r="AB22" s="193" t="s">
        <v>1773</v>
      </c>
      <c r="AC22" s="194"/>
      <c r="AD22" s="194"/>
      <c r="AE22" s="194"/>
      <c r="AF22" s="194"/>
      <c r="AG22" s="194"/>
      <c r="AH22" s="194"/>
      <c r="AI22" s="191">
        <v>20</v>
      </c>
      <c r="AJ22" s="195">
        <v>2</v>
      </c>
      <c r="AK22" s="196">
        <v>0.1</v>
      </c>
      <c r="AL22" s="197"/>
      <c r="AM22" s="193" t="s">
        <v>941</v>
      </c>
      <c r="AN22" s="123">
        <v>20</v>
      </c>
      <c r="AO22" s="181" t="s">
        <v>1772</v>
      </c>
      <c r="AP22" s="122">
        <v>40</v>
      </c>
      <c r="AQ22" s="198" t="s">
        <v>1159</v>
      </c>
      <c r="AR22" s="199" t="s">
        <v>1186</v>
      </c>
      <c r="AS22" s="123">
        <v>30</v>
      </c>
      <c r="AT22" s="181">
        <v>3</v>
      </c>
      <c r="AU22" s="200">
        <v>0.1</v>
      </c>
      <c r="AV22" s="187"/>
      <c r="AW22" s="199" t="s">
        <v>1699</v>
      </c>
      <c r="AX22" s="187"/>
      <c r="AY22" s="201" t="s">
        <v>1774</v>
      </c>
      <c r="AZ22" s="421">
        <v>30</v>
      </c>
      <c r="BA22" s="202">
        <v>0</v>
      </c>
      <c r="BB22" s="203">
        <v>0</v>
      </c>
      <c r="BC22" s="204"/>
      <c r="BD22" s="204"/>
      <c r="BE22" s="203"/>
      <c r="BF22" s="204" t="s">
        <v>1930</v>
      </c>
      <c r="BG22" s="421">
        <v>30</v>
      </c>
      <c r="BH22" s="205">
        <v>31</v>
      </c>
      <c r="BI22" s="128">
        <v>100</v>
      </c>
      <c r="BJ22" s="765" t="s">
        <v>1931</v>
      </c>
      <c r="BL22" s="207"/>
    </row>
    <row r="23" spans="1:68" s="222" customFormat="1" ht="155.25" customHeight="1" x14ac:dyDescent="0.25">
      <c r="A23" s="670"/>
      <c r="B23" s="670" t="s">
        <v>409</v>
      </c>
      <c r="C23" s="662" t="s">
        <v>408</v>
      </c>
      <c r="D23" s="173" t="s">
        <v>1564</v>
      </c>
      <c r="E23" s="142">
        <v>0.65</v>
      </c>
      <c r="F23" s="108">
        <v>0.8</v>
      </c>
      <c r="G23" s="108" t="s">
        <v>406</v>
      </c>
      <c r="H23" s="208" t="s">
        <v>407</v>
      </c>
      <c r="I23" s="623"/>
      <c r="J23" s="209">
        <v>0.08</v>
      </c>
      <c r="K23" s="143">
        <v>0.08</v>
      </c>
      <c r="L23" s="106">
        <f t="shared" si="1"/>
        <v>100</v>
      </c>
      <c r="M23" s="676">
        <v>27020000</v>
      </c>
      <c r="N23" s="676">
        <v>27020000</v>
      </c>
      <c r="O23" s="679">
        <f>N23/M23</f>
        <v>1</v>
      </c>
      <c r="P23" s="210" t="s">
        <v>690</v>
      </c>
      <c r="Q23" s="108">
        <v>0.1</v>
      </c>
      <c r="R23" s="211">
        <v>0.1</v>
      </c>
      <c r="S23" s="156">
        <f>R23/Q23</f>
        <v>1</v>
      </c>
      <c r="T23" s="212" t="s">
        <v>459</v>
      </c>
      <c r="U23" s="108">
        <v>0.2</v>
      </c>
      <c r="V23" s="211">
        <v>0.2</v>
      </c>
      <c r="W23" s="111">
        <v>1</v>
      </c>
      <c r="X23" s="213" t="s">
        <v>640</v>
      </c>
      <c r="Y23" s="148">
        <v>0.4</v>
      </c>
      <c r="Z23" s="149">
        <v>0.4</v>
      </c>
      <c r="AA23" s="214">
        <v>1</v>
      </c>
      <c r="AB23" s="215" t="s">
        <v>798</v>
      </c>
      <c r="AC23" s="216"/>
      <c r="AD23" s="216"/>
      <c r="AE23" s="216"/>
      <c r="AF23" s="216"/>
      <c r="AG23" s="216"/>
      <c r="AH23" s="216"/>
      <c r="AI23" s="148">
        <v>0.45</v>
      </c>
      <c r="AJ23" s="150">
        <v>0.45</v>
      </c>
      <c r="AK23" s="176">
        <v>1</v>
      </c>
      <c r="AL23" s="217" t="s">
        <v>1077</v>
      </c>
      <c r="AM23" s="218" t="s">
        <v>942</v>
      </c>
      <c r="AN23" s="142">
        <v>0.45</v>
      </c>
      <c r="AO23" s="137">
        <v>0.55000000000000004</v>
      </c>
      <c r="AP23" s="137">
        <v>1</v>
      </c>
      <c r="AQ23" s="219"/>
      <c r="AR23" s="220" t="s">
        <v>1187</v>
      </c>
      <c r="AS23" s="142">
        <v>0.65</v>
      </c>
      <c r="AT23" s="173">
        <v>0.65</v>
      </c>
      <c r="AU23" s="125">
        <v>100</v>
      </c>
      <c r="AV23" s="144"/>
      <c r="AW23" s="220" t="s">
        <v>1632</v>
      </c>
      <c r="AX23" s="144"/>
      <c r="AY23" s="221" t="s">
        <v>1744</v>
      </c>
      <c r="AZ23" s="72">
        <v>0.75</v>
      </c>
      <c r="BA23" s="64">
        <v>0.1</v>
      </c>
      <c r="BB23" s="73">
        <v>13</v>
      </c>
      <c r="BC23" s="64"/>
      <c r="BD23" s="64"/>
      <c r="BE23" s="73"/>
      <c r="BF23" s="447" t="s">
        <v>1990</v>
      </c>
      <c r="BG23" s="72">
        <v>0.76</v>
      </c>
      <c r="BH23" s="449">
        <v>0.75</v>
      </c>
      <c r="BI23" s="404">
        <v>99</v>
      </c>
      <c r="BJ23" s="766" t="s">
        <v>1960</v>
      </c>
      <c r="BK23" s="448"/>
    </row>
    <row r="24" spans="1:68" s="100" customFormat="1" ht="233.25" customHeight="1" x14ac:dyDescent="0.25">
      <c r="A24" s="670"/>
      <c r="B24" s="670"/>
      <c r="C24" s="662"/>
      <c r="D24" s="425" t="s">
        <v>1565</v>
      </c>
      <c r="E24" s="142">
        <v>0.25</v>
      </c>
      <c r="F24" s="108">
        <v>0.3</v>
      </c>
      <c r="G24" s="108" t="s">
        <v>406</v>
      </c>
      <c r="H24" s="93" t="s">
        <v>405</v>
      </c>
      <c r="I24" s="623"/>
      <c r="J24" s="209">
        <v>0.02</v>
      </c>
      <c r="K24" s="129">
        <v>0</v>
      </c>
      <c r="L24" s="130">
        <f t="shared" si="1"/>
        <v>0</v>
      </c>
      <c r="M24" s="676"/>
      <c r="N24" s="676"/>
      <c r="O24" s="679"/>
      <c r="P24" s="223" t="s">
        <v>691</v>
      </c>
      <c r="Q24" s="108">
        <v>0.05</v>
      </c>
      <c r="R24" s="224">
        <v>0.05</v>
      </c>
      <c r="S24" s="225">
        <v>100</v>
      </c>
      <c r="T24" s="94" t="s">
        <v>1566</v>
      </c>
      <c r="U24" s="108">
        <v>0.1</v>
      </c>
      <c r="V24" s="224">
        <v>0.1</v>
      </c>
      <c r="W24" s="111">
        <v>0.8</v>
      </c>
      <c r="X24" s="95" t="s">
        <v>641</v>
      </c>
      <c r="Y24" s="148">
        <v>0.15</v>
      </c>
      <c r="Z24" s="149">
        <v>0.15</v>
      </c>
      <c r="AA24" s="114">
        <v>100</v>
      </c>
      <c r="AB24" s="115" t="s">
        <v>799</v>
      </c>
      <c r="AC24" s="97"/>
      <c r="AD24" s="97"/>
      <c r="AE24" s="97"/>
      <c r="AF24" s="97"/>
      <c r="AG24" s="97"/>
      <c r="AH24" s="97"/>
      <c r="AI24" s="148">
        <v>0.17</v>
      </c>
      <c r="AJ24" s="150">
        <v>0</v>
      </c>
      <c r="AK24" s="120">
        <v>0</v>
      </c>
      <c r="AL24" s="98"/>
      <c r="AM24" s="96" t="s">
        <v>943</v>
      </c>
      <c r="AN24" s="142">
        <v>0.17</v>
      </c>
      <c r="AO24" s="137">
        <v>0.2</v>
      </c>
      <c r="AP24" s="122">
        <v>100</v>
      </c>
      <c r="AQ24" s="99"/>
      <c r="AR24" s="99" t="s">
        <v>1188</v>
      </c>
      <c r="AS24" s="142">
        <v>0.25</v>
      </c>
      <c r="AT24" s="152">
        <v>0.25</v>
      </c>
      <c r="AU24" s="125">
        <v>100</v>
      </c>
      <c r="AV24" s="126"/>
      <c r="AW24" s="101" t="s">
        <v>1633</v>
      </c>
      <c r="AX24" s="126"/>
      <c r="AY24" s="180" t="s">
        <v>1745</v>
      </c>
      <c r="AZ24" s="154">
        <v>0.28000000000000003</v>
      </c>
      <c r="BA24" s="438">
        <v>0.1</v>
      </c>
      <c r="BB24" s="125">
        <v>10</v>
      </c>
      <c r="BC24" s="180"/>
      <c r="BD24" s="180"/>
      <c r="BE24" s="125"/>
      <c r="BF24" s="450" t="s">
        <v>1991</v>
      </c>
      <c r="BG24" s="154">
        <v>0.28000000000000003</v>
      </c>
      <c r="BH24" s="456">
        <v>0.25</v>
      </c>
      <c r="BI24" s="128">
        <v>89</v>
      </c>
      <c r="BJ24" s="767" t="s">
        <v>1961</v>
      </c>
      <c r="BK24" s="446"/>
    </row>
    <row r="25" spans="1:68" s="100" customFormat="1" ht="116.25" customHeight="1" x14ac:dyDescent="0.25">
      <c r="A25" s="670" t="s">
        <v>404</v>
      </c>
      <c r="B25" s="670" t="s">
        <v>403</v>
      </c>
      <c r="C25" s="678" t="s">
        <v>402</v>
      </c>
      <c r="D25" s="664" t="s">
        <v>401</v>
      </c>
      <c r="E25" s="577">
        <v>0.7</v>
      </c>
      <c r="F25" s="612">
        <v>1</v>
      </c>
      <c r="G25" s="623" t="s">
        <v>400</v>
      </c>
      <c r="H25" s="226" t="s">
        <v>399</v>
      </c>
      <c r="I25" s="623" t="s">
        <v>384</v>
      </c>
      <c r="J25" s="611">
        <v>1</v>
      </c>
      <c r="K25" s="644">
        <v>0.5</v>
      </c>
      <c r="L25" s="673">
        <f t="shared" si="1"/>
        <v>50</v>
      </c>
      <c r="M25" s="617"/>
      <c r="N25" s="227"/>
      <c r="O25" s="618"/>
      <c r="P25" s="639" t="s">
        <v>692</v>
      </c>
      <c r="Q25" s="549">
        <v>1</v>
      </c>
      <c r="R25" s="630">
        <v>1</v>
      </c>
      <c r="S25" s="616">
        <f>R25/Q25*1</f>
        <v>1</v>
      </c>
      <c r="T25" s="601" t="s">
        <v>1567</v>
      </c>
      <c r="U25" s="549">
        <v>1</v>
      </c>
      <c r="V25" s="630">
        <v>1</v>
      </c>
      <c r="W25" s="613">
        <v>0.75</v>
      </c>
      <c r="X25" s="95" t="s">
        <v>598</v>
      </c>
      <c r="Y25" s="602">
        <v>1</v>
      </c>
      <c r="Z25" s="605" t="s">
        <v>425</v>
      </c>
      <c r="AA25" s="682">
        <v>64</v>
      </c>
      <c r="AB25" s="115" t="s">
        <v>800</v>
      </c>
      <c r="AC25" s="97"/>
      <c r="AD25" s="97"/>
      <c r="AE25" s="97"/>
      <c r="AF25" s="97"/>
      <c r="AG25" s="97"/>
      <c r="AH25" s="97"/>
      <c r="AI25" s="602">
        <v>1</v>
      </c>
      <c r="AJ25" s="598" t="s">
        <v>75</v>
      </c>
      <c r="AK25" s="596">
        <v>65</v>
      </c>
      <c r="AL25" s="228"/>
      <c r="AM25" s="96" t="s">
        <v>944</v>
      </c>
      <c r="AN25" s="577" t="s">
        <v>75</v>
      </c>
      <c r="AO25" s="587" t="s">
        <v>1116</v>
      </c>
      <c r="AP25" s="584">
        <v>70</v>
      </c>
      <c r="AQ25" s="99"/>
      <c r="AR25" s="99" t="s">
        <v>1189</v>
      </c>
      <c r="AS25" s="577">
        <v>0.7</v>
      </c>
      <c r="AT25" s="491">
        <v>0.5</v>
      </c>
      <c r="AU25" s="490">
        <v>71</v>
      </c>
      <c r="AV25" s="549"/>
      <c r="AW25" s="229" t="s">
        <v>1608</v>
      </c>
      <c r="AX25" s="549"/>
      <c r="AY25" s="479" t="s">
        <v>1846</v>
      </c>
      <c r="AZ25" s="732">
        <v>0.9</v>
      </c>
      <c r="BA25" s="732">
        <v>0.9</v>
      </c>
      <c r="BB25" s="490">
        <v>100</v>
      </c>
      <c r="BC25" s="471"/>
      <c r="BD25" s="471"/>
      <c r="BE25" s="490"/>
      <c r="BF25" s="779" t="s">
        <v>1962</v>
      </c>
      <c r="BG25" s="732">
        <v>0.9</v>
      </c>
      <c r="BH25" s="732">
        <v>0.9</v>
      </c>
      <c r="BI25" s="493">
        <v>100</v>
      </c>
      <c r="BJ25" s="758" t="s">
        <v>1992</v>
      </c>
      <c r="BK25" s="446"/>
    </row>
    <row r="26" spans="1:68" s="100" customFormat="1" ht="100.5" customHeight="1" x14ac:dyDescent="0.25">
      <c r="A26" s="670"/>
      <c r="B26" s="670"/>
      <c r="C26" s="662"/>
      <c r="D26" s="612"/>
      <c r="E26" s="577"/>
      <c r="F26" s="612"/>
      <c r="G26" s="623"/>
      <c r="H26" s="226" t="s">
        <v>398</v>
      </c>
      <c r="I26" s="623"/>
      <c r="J26" s="611"/>
      <c r="K26" s="644"/>
      <c r="L26" s="673"/>
      <c r="M26" s="617"/>
      <c r="O26" s="618"/>
      <c r="P26" s="639"/>
      <c r="Q26" s="549"/>
      <c r="R26" s="630"/>
      <c r="S26" s="616"/>
      <c r="T26" s="601"/>
      <c r="U26" s="549"/>
      <c r="V26" s="630"/>
      <c r="W26" s="614"/>
      <c r="X26" s="95"/>
      <c r="Y26" s="602"/>
      <c r="Z26" s="605"/>
      <c r="AA26" s="682"/>
      <c r="AB26" s="115" t="s">
        <v>801</v>
      </c>
      <c r="AC26" s="97"/>
      <c r="AD26" s="97"/>
      <c r="AE26" s="97"/>
      <c r="AF26" s="97"/>
      <c r="AG26" s="97"/>
      <c r="AH26" s="97"/>
      <c r="AI26" s="602"/>
      <c r="AJ26" s="598"/>
      <c r="AK26" s="596"/>
      <c r="AL26" s="98" t="s">
        <v>1078</v>
      </c>
      <c r="AM26" s="96" t="s">
        <v>945</v>
      </c>
      <c r="AN26" s="577"/>
      <c r="AO26" s="587"/>
      <c r="AP26" s="584"/>
      <c r="AQ26" s="99"/>
      <c r="AR26" s="99" t="s">
        <v>1190</v>
      </c>
      <c r="AS26" s="577"/>
      <c r="AT26" s="491"/>
      <c r="AU26" s="490"/>
      <c r="AV26" s="549"/>
      <c r="AW26" s="172" t="s">
        <v>1607</v>
      </c>
      <c r="AX26" s="549"/>
      <c r="AY26" s="480"/>
      <c r="AZ26" s="733"/>
      <c r="BA26" s="733"/>
      <c r="BB26" s="490"/>
      <c r="BC26" s="473"/>
      <c r="BD26" s="473"/>
      <c r="BE26" s="490"/>
      <c r="BF26" s="781"/>
      <c r="BG26" s="733"/>
      <c r="BH26" s="733"/>
      <c r="BI26" s="493"/>
      <c r="BJ26" s="763"/>
    </row>
    <row r="27" spans="1:68" s="100" customFormat="1" ht="171.75" customHeight="1" x14ac:dyDescent="0.25">
      <c r="A27" s="670"/>
      <c r="B27" s="670"/>
      <c r="C27" s="662" t="s">
        <v>397</v>
      </c>
      <c r="D27" s="93" t="s">
        <v>396</v>
      </c>
      <c r="E27" s="102" t="s">
        <v>1322</v>
      </c>
      <c r="F27" s="103">
        <v>1</v>
      </c>
      <c r="G27" s="108" t="s">
        <v>395</v>
      </c>
      <c r="H27" s="103" t="s">
        <v>394</v>
      </c>
      <c r="I27" s="623" t="s">
        <v>384</v>
      </c>
      <c r="J27" s="104">
        <v>0.1</v>
      </c>
      <c r="K27" s="129">
        <v>0</v>
      </c>
      <c r="L27" s="130">
        <f>K27/J27*100</f>
        <v>0</v>
      </c>
      <c r="M27" s="617"/>
      <c r="N27" s="230"/>
      <c r="O27" s="618"/>
      <c r="P27" s="107" t="s">
        <v>689</v>
      </c>
      <c r="Q27" s="126">
        <v>0.2</v>
      </c>
      <c r="R27" s="231">
        <v>0.2</v>
      </c>
      <c r="S27" s="232">
        <v>100</v>
      </c>
      <c r="T27" s="94" t="s">
        <v>548</v>
      </c>
      <c r="U27" s="126">
        <v>0.3</v>
      </c>
      <c r="V27" s="231">
        <v>0.3</v>
      </c>
      <c r="W27" s="111">
        <v>1</v>
      </c>
      <c r="X27" s="95" t="s">
        <v>599</v>
      </c>
      <c r="Y27" s="112">
        <v>0.4</v>
      </c>
      <c r="Z27" s="113" t="s">
        <v>425</v>
      </c>
      <c r="AA27" s="114">
        <v>100</v>
      </c>
      <c r="AB27" s="133" t="s">
        <v>802</v>
      </c>
      <c r="AC27" s="134" t="s">
        <v>1366</v>
      </c>
      <c r="AD27" s="135" t="s">
        <v>1396</v>
      </c>
      <c r="AE27" s="117">
        <v>1202004</v>
      </c>
      <c r="AF27" s="117" t="s">
        <v>1397</v>
      </c>
      <c r="AG27" s="117" t="s">
        <v>1398</v>
      </c>
      <c r="AH27" s="135">
        <v>12</v>
      </c>
      <c r="AI27" s="112">
        <v>0.5</v>
      </c>
      <c r="AJ27" s="119" t="s">
        <v>75</v>
      </c>
      <c r="AK27" s="120">
        <v>100</v>
      </c>
      <c r="AL27" s="98" t="s">
        <v>1079</v>
      </c>
      <c r="AM27" s="136" t="s">
        <v>946</v>
      </c>
      <c r="AN27" s="102" t="s">
        <v>75</v>
      </c>
      <c r="AO27" s="137">
        <v>6.0000000000000001E-3</v>
      </c>
      <c r="AP27" s="122">
        <v>100</v>
      </c>
      <c r="AQ27" s="99"/>
      <c r="AR27" s="138" t="s">
        <v>1191</v>
      </c>
      <c r="AS27" s="102" t="s">
        <v>1322</v>
      </c>
      <c r="AT27" s="233">
        <v>0.7</v>
      </c>
      <c r="AU27" s="125">
        <v>100</v>
      </c>
      <c r="AV27" s="126"/>
      <c r="AW27" s="101" t="s">
        <v>1634</v>
      </c>
      <c r="AX27" s="126"/>
      <c r="AY27" s="70" t="s">
        <v>1682</v>
      </c>
      <c r="AZ27" s="202">
        <v>0.9</v>
      </c>
      <c r="BA27" s="435">
        <v>0.9</v>
      </c>
      <c r="BB27" s="125">
        <v>100</v>
      </c>
      <c r="BC27" s="70"/>
      <c r="BD27" s="70"/>
      <c r="BE27" s="125"/>
      <c r="BF27" s="450" t="s">
        <v>1963</v>
      </c>
      <c r="BG27" s="202">
        <v>0.9</v>
      </c>
      <c r="BH27" s="127">
        <v>1</v>
      </c>
      <c r="BI27" s="128">
        <v>100</v>
      </c>
      <c r="BJ27" s="762" t="s">
        <v>1932</v>
      </c>
      <c r="BK27" s="446"/>
    </row>
    <row r="28" spans="1:68" s="100" customFormat="1" ht="75.75" customHeight="1" x14ac:dyDescent="0.25">
      <c r="A28" s="670"/>
      <c r="B28" s="670"/>
      <c r="C28" s="662"/>
      <c r="D28" s="93" t="s">
        <v>393</v>
      </c>
      <c r="E28" s="142">
        <v>0.8</v>
      </c>
      <c r="F28" s="108">
        <v>0.8</v>
      </c>
      <c r="G28" s="108" t="s">
        <v>392</v>
      </c>
      <c r="H28" s="103" t="s">
        <v>391</v>
      </c>
      <c r="I28" s="623"/>
      <c r="J28" s="104">
        <v>80</v>
      </c>
      <c r="K28" s="129">
        <v>80</v>
      </c>
      <c r="L28" s="106">
        <f>K28/J28*100</f>
        <v>100</v>
      </c>
      <c r="M28" s="234">
        <v>0</v>
      </c>
      <c r="N28" s="234">
        <v>0</v>
      </c>
      <c r="O28" s="235">
        <v>0</v>
      </c>
      <c r="P28" s="236" t="s">
        <v>693</v>
      </c>
      <c r="Q28" s="144">
        <v>0.8</v>
      </c>
      <c r="R28" s="231" t="s">
        <v>37</v>
      </c>
      <c r="S28" s="235">
        <v>0</v>
      </c>
      <c r="T28" s="147" t="s">
        <v>460</v>
      </c>
      <c r="U28" s="144">
        <v>0.8</v>
      </c>
      <c r="V28" s="231" t="s">
        <v>37</v>
      </c>
      <c r="W28" s="111">
        <v>0.75</v>
      </c>
      <c r="X28" s="95" t="s">
        <v>600</v>
      </c>
      <c r="Y28" s="148">
        <v>0.8</v>
      </c>
      <c r="Z28" s="149">
        <v>0</v>
      </c>
      <c r="AA28" s="114">
        <v>0</v>
      </c>
      <c r="AB28" s="133" t="s">
        <v>802</v>
      </c>
      <c r="AC28" s="97"/>
      <c r="AD28" s="97"/>
      <c r="AE28" s="97"/>
      <c r="AF28" s="97"/>
      <c r="AG28" s="97"/>
      <c r="AH28" s="97"/>
      <c r="AI28" s="148">
        <v>0.8</v>
      </c>
      <c r="AJ28" s="150">
        <v>0.1</v>
      </c>
      <c r="AK28" s="120">
        <v>20</v>
      </c>
      <c r="AL28" s="228"/>
      <c r="AM28" s="136" t="s">
        <v>947</v>
      </c>
      <c r="AN28" s="142">
        <v>0.8</v>
      </c>
      <c r="AO28" s="137">
        <v>0.8</v>
      </c>
      <c r="AP28" s="122">
        <v>10</v>
      </c>
      <c r="AQ28" s="237"/>
      <c r="AR28" s="99" t="s">
        <v>1192</v>
      </c>
      <c r="AS28" s="142">
        <v>0.8</v>
      </c>
      <c r="AT28" s="152">
        <v>0.1</v>
      </c>
      <c r="AU28" s="125">
        <v>10</v>
      </c>
      <c r="AV28" s="126"/>
      <c r="AW28" s="238" t="s">
        <v>1607</v>
      </c>
      <c r="AX28" s="126"/>
      <c r="AY28" s="70" t="s">
        <v>1665</v>
      </c>
      <c r="AZ28" s="154">
        <v>0.8</v>
      </c>
      <c r="BA28" s="127"/>
      <c r="BB28" s="125"/>
      <c r="BC28" s="70"/>
      <c r="BD28" s="70"/>
      <c r="BE28" s="125"/>
      <c r="BF28" s="466" t="s">
        <v>1665</v>
      </c>
      <c r="BG28" s="154">
        <v>0.8</v>
      </c>
      <c r="BH28" s="127">
        <v>10</v>
      </c>
      <c r="BI28" s="128">
        <v>10</v>
      </c>
      <c r="BJ28" s="762" t="s">
        <v>1665</v>
      </c>
    </row>
    <row r="29" spans="1:68" s="100" customFormat="1" ht="92.25" customHeight="1" x14ac:dyDescent="0.25">
      <c r="A29" s="670"/>
      <c r="B29" s="670"/>
      <c r="C29" s="662"/>
      <c r="D29" s="437" t="s">
        <v>390</v>
      </c>
      <c r="E29" s="102">
        <v>1</v>
      </c>
      <c r="F29" s="103">
        <v>1</v>
      </c>
      <c r="G29" s="103" t="s">
        <v>390</v>
      </c>
      <c r="H29" s="103" t="s">
        <v>390</v>
      </c>
      <c r="I29" s="623"/>
      <c r="J29" s="104">
        <v>0.2</v>
      </c>
      <c r="K29" s="129">
        <v>0</v>
      </c>
      <c r="L29" s="130">
        <f>K29/J29*100</f>
        <v>0</v>
      </c>
      <c r="M29" s="617">
        <v>84972000</v>
      </c>
      <c r="N29" s="617">
        <v>33362000</v>
      </c>
      <c r="O29" s="618">
        <f>N29/M29</f>
        <v>0.39262345243138919</v>
      </c>
      <c r="P29" s="107" t="s">
        <v>689</v>
      </c>
      <c r="Q29" s="103">
        <v>0.5</v>
      </c>
      <c r="R29" s="231">
        <v>0.5</v>
      </c>
      <c r="S29" s="239">
        <f>R29/Q29</f>
        <v>1</v>
      </c>
      <c r="T29" s="94" t="s">
        <v>549</v>
      </c>
      <c r="U29" s="103">
        <v>0.8</v>
      </c>
      <c r="V29" s="231">
        <v>0.8</v>
      </c>
      <c r="W29" s="111">
        <v>1</v>
      </c>
      <c r="X29" s="95" t="s">
        <v>600</v>
      </c>
      <c r="Y29" s="112">
        <v>1</v>
      </c>
      <c r="Z29" s="113">
        <v>1</v>
      </c>
      <c r="AA29" s="114">
        <v>100</v>
      </c>
      <c r="AB29" s="172" t="s">
        <v>803</v>
      </c>
      <c r="AC29" s="134" t="s">
        <v>1366</v>
      </c>
      <c r="AD29" s="116" t="s">
        <v>1374</v>
      </c>
      <c r="AE29" s="117" t="s">
        <v>1375</v>
      </c>
      <c r="AF29" s="118" t="s">
        <v>1399</v>
      </c>
      <c r="AG29" s="118" t="s">
        <v>1400</v>
      </c>
      <c r="AH29" s="117">
        <v>1</v>
      </c>
      <c r="AI29" s="112">
        <v>1</v>
      </c>
      <c r="AJ29" s="119">
        <v>1</v>
      </c>
      <c r="AK29" s="120">
        <v>100</v>
      </c>
      <c r="AL29" s="98" t="s">
        <v>1080</v>
      </c>
      <c r="AM29" s="96" t="s">
        <v>948</v>
      </c>
      <c r="AN29" s="102">
        <v>1</v>
      </c>
      <c r="AO29" s="137">
        <v>0.01</v>
      </c>
      <c r="AP29" s="122">
        <v>100</v>
      </c>
      <c r="AQ29" s="99"/>
      <c r="AR29" s="99" t="s">
        <v>1193</v>
      </c>
      <c r="AS29" s="102">
        <v>1</v>
      </c>
      <c r="AT29" s="139">
        <v>1</v>
      </c>
      <c r="AU29" s="125">
        <v>100</v>
      </c>
      <c r="AV29" s="126"/>
      <c r="AW29" s="101" t="s">
        <v>1607</v>
      </c>
      <c r="AX29" s="126"/>
      <c r="AY29" s="434" t="s">
        <v>1764</v>
      </c>
      <c r="AZ29" s="127">
        <v>1</v>
      </c>
      <c r="BA29" s="435">
        <v>1</v>
      </c>
      <c r="BB29" s="125">
        <v>100</v>
      </c>
      <c r="BC29" s="70"/>
      <c r="BD29" s="70"/>
      <c r="BE29" s="125"/>
      <c r="BF29" s="762" t="s">
        <v>1964</v>
      </c>
      <c r="BG29" s="127">
        <v>1</v>
      </c>
      <c r="BH29" s="127">
        <v>1</v>
      </c>
      <c r="BI29" s="128">
        <v>100</v>
      </c>
      <c r="BJ29" s="466" t="s">
        <v>1965</v>
      </c>
    </row>
    <row r="30" spans="1:68" s="100" customFormat="1" ht="112.9" customHeight="1" x14ac:dyDescent="0.25">
      <c r="A30" s="670"/>
      <c r="B30" s="240" t="s">
        <v>389</v>
      </c>
      <c r="C30" s="141" t="s">
        <v>388</v>
      </c>
      <c r="D30" s="425" t="s">
        <v>387</v>
      </c>
      <c r="E30" s="102">
        <v>1</v>
      </c>
      <c r="F30" s="103">
        <v>1</v>
      </c>
      <c r="G30" s="103" t="s">
        <v>386</v>
      </c>
      <c r="H30" s="103" t="s">
        <v>385</v>
      </c>
      <c r="I30" s="103" t="s">
        <v>384</v>
      </c>
      <c r="J30" s="104">
        <v>0.2</v>
      </c>
      <c r="K30" s="129">
        <v>0</v>
      </c>
      <c r="L30" s="130">
        <f>K30/J30*100</f>
        <v>0</v>
      </c>
      <c r="M30" s="617"/>
      <c r="N30" s="617"/>
      <c r="O30" s="618"/>
      <c r="P30" s="107" t="s">
        <v>689</v>
      </c>
      <c r="Q30" s="126">
        <v>0.5</v>
      </c>
      <c r="R30" s="231" t="s">
        <v>37</v>
      </c>
      <c r="S30" s="241">
        <v>0</v>
      </c>
      <c r="T30" s="94" t="s">
        <v>550</v>
      </c>
      <c r="U30" s="126">
        <v>0.8</v>
      </c>
      <c r="V30" s="231" t="s">
        <v>37</v>
      </c>
      <c r="W30" s="111">
        <v>0</v>
      </c>
      <c r="X30" s="95" t="s">
        <v>601</v>
      </c>
      <c r="Y30" s="112">
        <v>1</v>
      </c>
      <c r="Z30" s="113">
        <v>1</v>
      </c>
      <c r="AA30" s="114">
        <v>100</v>
      </c>
      <c r="AB30" s="115" t="s">
        <v>804</v>
      </c>
      <c r="AC30" s="134" t="s">
        <v>1366</v>
      </c>
      <c r="AD30" s="135" t="s">
        <v>1396</v>
      </c>
      <c r="AE30" s="117">
        <v>1202004</v>
      </c>
      <c r="AF30" s="117" t="s">
        <v>1397</v>
      </c>
      <c r="AG30" s="117" t="s">
        <v>1398</v>
      </c>
      <c r="AH30" s="135">
        <v>12</v>
      </c>
      <c r="AI30" s="112">
        <v>1</v>
      </c>
      <c r="AJ30" s="119">
        <v>1</v>
      </c>
      <c r="AK30" s="120">
        <v>100</v>
      </c>
      <c r="AL30" s="98" t="s">
        <v>1081</v>
      </c>
      <c r="AM30" s="172" t="s">
        <v>949</v>
      </c>
      <c r="AN30" s="102">
        <v>1</v>
      </c>
      <c r="AO30" s="242">
        <v>1</v>
      </c>
      <c r="AP30" s="122">
        <v>100</v>
      </c>
      <c r="AQ30" s="99"/>
      <c r="AR30" s="101" t="s">
        <v>1194</v>
      </c>
      <c r="AS30" s="102">
        <v>1</v>
      </c>
      <c r="AT30" s="139">
        <v>1</v>
      </c>
      <c r="AU30" s="125">
        <v>100</v>
      </c>
      <c r="AV30" s="126"/>
      <c r="AW30" s="101"/>
      <c r="AX30" s="126"/>
      <c r="AY30" s="243" t="s">
        <v>1795</v>
      </c>
      <c r="AZ30" s="244">
        <v>1</v>
      </c>
      <c r="BA30" s="452">
        <v>0</v>
      </c>
      <c r="BB30" s="125">
        <v>0</v>
      </c>
      <c r="BC30" s="243"/>
      <c r="BD30" s="243"/>
      <c r="BE30" s="125"/>
      <c r="BF30" s="451" t="s">
        <v>1966</v>
      </c>
      <c r="BG30" s="244">
        <v>1</v>
      </c>
      <c r="BH30" s="244">
        <v>1</v>
      </c>
      <c r="BI30" s="128">
        <v>100</v>
      </c>
      <c r="BJ30" s="768" t="s">
        <v>1815</v>
      </c>
      <c r="BL30" s="177"/>
    </row>
    <row r="31" spans="1:68" s="100" customFormat="1" ht="198" customHeight="1" x14ac:dyDescent="0.25">
      <c r="A31" s="670"/>
      <c r="B31" s="670" t="s">
        <v>383</v>
      </c>
      <c r="C31" s="662" t="s">
        <v>382</v>
      </c>
      <c r="D31" s="409" t="s">
        <v>381</v>
      </c>
      <c r="E31" s="102" t="s">
        <v>1323</v>
      </c>
      <c r="F31" s="103" t="s">
        <v>302</v>
      </c>
      <c r="G31" s="103" t="s">
        <v>380</v>
      </c>
      <c r="H31" s="103" t="s">
        <v>379</v>
      </c>
      <c r="I31" s="612" t="s">
        <v>378</v>
      </c>
      <c r="J31" s="102" t="s">
        <v>1700</v>
      </c>
      <c r="K31" s="129">
        <v>0.2</v>
      </c>
      <c r="L31" s="130">
        <v>100</v>
      </c>
      <c r="M31" s="617"/>
      <c r="N31" s="617"/>
      <c r="O31" s="618"/>
      <c r="P31" s="107" t="s">
        <v>695</v>
      </c>
      <c r="Q31" s="102" t="s">
        <v>512</v>
      </c>
      <c r="R31" s="231">
        <v>0</v>
      </c>
      <c r="S31" s="245">
        <v>0</v>
      </c>
      <c r="T31" s="94" t="s">
        <v>551</v>
      </c>
      <c r="U31" s="102" t="s">
        <v>1701</v>
      </c>
      <c r="V31" s="102">
        <v>0</v>
      </c>
      <c r="W31" s="111">
        <v>1</v>
      </c>
      <c r="X31" s="95" t="s">
        <v>602</v>
      </c>
      <c r="Y31" s="112" t="s">
        <v>302</v>
      </c>
      <c r="Z31" s="113" t="s">
        <v>778</v>
      </c>
      <c r="AA31" s="114">
        <v>72</v>
      </c>
      <c r="AB31" s="115" t="s">
        <v>805</v>
      </c>
      <c r="AC31" s="116" t="s">
        <v>1366</v>
      </c>
      <c r="AD31" s="163" t="s">
        <v>1401</v>
      </c>
      <c r="AE31" s="134">
        <v>4102022</v>
      </c>
      <c r="AF31" s="116" t="s">
        <v>1402</v>
      </c>
      <c r="AG31" s="163" t="s">
        <v>1403</v>
      </c>
      <c r="AH31" s="135">
        <v>12</v>
      </c>
      <c r="AI31" s="112" t="s">
        <v>302</v>
      </c>
      <c r="AJ31" s="119" t="s">
        <v>1108</v>
      </c>
      <c r="AK31" s="120">
        <v>52</v>
      </c>
      <c r="AL31" s="98" t="s">
        <v>1082</v>
      </c>
      <c r="AM31" s="96" t="s">
        <v>950</v>
      </c>
      <c r="AN31" s="102" t="s">
        <v>1108</v>
      </c>
      <c r="AO31" s="121">
        <v>8.0000000000000002E-3</v>
      </c>
      <c r="AP31" s="122">
        <v>80</v>
      </c>
      <c r="AQ31" s="99" t="s">
        <v>1160</v>
      </c>
      <c r="AR31" s="99" t="s">
        <v>1195</v>
      </c>
      <c r="AS31" s="102">
        <v>224.5</v>
      </c>
      <c r="AT31" s="139">
        <v>377</v>
      </c>
      <c r="AU31" s="125">
        <v>0</v>
      </c>
      <c r="AV31" s="246" t="s">
        <v>1340</v>
      </c>
      <c r="AW31" s="101" t="s">
        <v>1635</v>
      </c>
      <c r="AX31" s="126"/>
      <c r="AY31" s="247" t="s">
        <v>1765</v>
      </c>
      <c r="AZ31" s="155" t="s">
        <v>1816</v>
      </c>
      <c r="BA31" s="455">
        <v>377</v>
      </c>
      <c r="BB31" s="125">
        <v>0</v>
      </c>
      <c r="BC31" s="247"/>
      <c r="BD31" s="247"/>
      <c r="BE31" s="125"/>
      <c r="BF31" s="767" t="s">
        <v>1842</v>
      </c>
      <c r="BG31" s="155" t="s">
        <v>1816</v>
      </c>
      <c r="BH31" s="155">
        <v>377</v>
      </c>
      <c r="BI31" s="128">
        <v>0</v>
      </c>
      <c r="BJ31" s="767" t="s">
        <v>1842</v>
      </c>
      <c r="BK31" s="446"/>
    </row>
    <row r="32" spans="1:68" s="100" customFormat="1" ht="129" customHeight="1" x14ac:dyDescent="0.25">
      <c r="A32" s="670"/>
      <c r="B32" s="670"/>
      <c r="C32" s="662"/>
      <c r="D32" s="469" t="s">
        <v>1573</v>
      </c>
      <c r="E32" s="756" t="s">
        <v>1322</v>
      </c>
      <c r="F32" s="469">
        <v>1</v>
      </c>
      <c r="G32" s="469" t="s">
        <v>377</v>
      </c>
      <c r="H32" s="469" t="s">
        <v>376</v>
      </c>
      <c r="I32" s="612"/>
      <c r="J32" s="104">
        <v>0.1</v>
      </c>
      <c r="K32" s="129">
        <v>0.1</v>
      </c>
      <c r="L32" s="106">
        <f>K32/J32*100</f>
        <v>100</v>
      </c>
      <c r="M32" s="617"/>
      <c r="N32" s="617"/>
      <c r="O32" s="618"/>
      <c r="P32" s="248" t="s">
        <v>696</v>
      </c>
      <c r="Q32" s="126">
        <v>0.2</v>
      </c>
      <c r="R32" s="231">
        <v>0.2</v>
      </c>
      <c r="S32" s="245">
        <f t="shared" ref="S32" si="2">R32/Q32*1</f>
        <v>1</v>
      </c>
      <c r="T32" s="94" t="s">
        <v>461</v>
      </c>
      <c r="U32" s="126">
        <v>0.4</v>
      </c>
      <c r="V32" s="231">
        <v>0</v>
      </c>
      <c r="W32" s="111">
        <v>0</v>
      </c>
      <c r="X32" s="95"/>
      <c r="Y32" s="112">
        <v>0.4</v>
      </c>
      <c r="Z32" s="113">
        <v>0.4</v>
      </c>
      <c r="AA32" s="114">
        <v>54</v>
      </c>
      <c r="AB32" s="115" t="s">
        <v>806</v>
      </c>
      <c r="AC32" s="116" t="s">
        <v>1366</v>
      </c>
      <c r="AD32" s="117" t="s">
        <v>1375</v>
      </c>
      <c r="AE32" s="118" t="s">
        <v>1400</v>
      </c>
      <c r="AF32" s="118" t="s">
        <v>1399</v>
      </c>
      <c r="AG32" s="118" t="s">
        <v>1400</v>
      </c>
      <c r="AH32" s="117">
        <v>1</v>
      </c>
      <c r="AI32" s="112">
        <v>0.5</v>
      </c>
      <c r="AJ32" s="119">
        <v>0.5</v>
      </c>
      <c r="AK32" s="120">
        <v>50</v>
      </c>
      <c r="AL32" s="98" t="s">
        <v>1083</v>
      </c>
      <c r="AM32" s="96" t="s">
        <v>951</v>
      </c>
      <c r="AN32" s="102" t="s">
        <v>75</v>
      </c>
      <c r="AO32" s="121">
        <v>6.0000000000000001E-3</v>
      </c>
      <c r="AP32" s="122">
        <v>100</v>
      </c>
      <c r="AQ32" s="99"/>
      <c r="AR32" s="99" t="s">
        <v>1196</v>
      </c>
      <c r="AS32" s="102" t="s">
        <v>1322</v>
      </c>
      <c r="AT32" s="139">
        <v>1</v>
      </c>
      <c r="AU32" s="125">
        <v>110</v>
      </c>
      <c r="AV32" s="126"/>
      <c r="AW32" s="140"/>
      <c r="AX32" s="126"/>
      <c r="AY32" s="70" t="s">
        <v>1722</v>
      </c>
      <c r="AZ32" s="435">
        <v>1</v>
      </c>
      <c r="BA32" s="127">
        <v>1</v>
      </c>
      <c r="BB32" s="125">
        <v>100</v>
      </c>
      <c r="BC32" s="70"/>
      <c r="BD32" s="70"/>
      <c r="BE32" s="125"/>
      <c r="BF32" s="204" t="s">
        <v>1864</v>
      </c>
      <c r="BG32" s="435">
        <v>1</v>
      </c>
      <c r="BH32" s="127">
        <v>1</v>
      </c>
      <c r="BI32" s="128">
        <v>100</v>
      </c>
      <c r="BJ32" s="204" t="s">
        <v>1864</v>
      </c>
      <c r="BK32" s="446"/>
    </row>
    <row r="33" spans="1:64" s="100" customFormat="1" ht="194.25" customHeight="1" x14ac:dyDescent="0.25">
      <c r="A33" s="670"/>
      <c r="B33" s="670"/>
      <c r="C33" s="662" t="s">
        <v>375</v>
      </c>
      <c r="D33" s="425" t="s">
        <v>1575</v>
      </c>
      <c r="E33" s="102">
        <v>12</v>
      </c>
      <c r="F33" s="103">
        <v>12</v>
      </c>
      <c r="G33" s="103" t="s">
        <v>374</v>
      </c>
      <c r="H33" s="103" t="s">
        <v>373</v>
      </c>
      <c r="I33" s="612" t="s">
        <v>372</v>
      </c>
      <c r="J33" s="104">
        <v>2</v>
      </c>
      <c r="K33" s="129">
        <v>0</v>
      </c>
      <c r="L33" s="130">
        <f>K33/J33*100</f>
        <v>0</v>
      </c>
      <c r="M33" s="617">
        <v>4175550</v>
      </c>
      <c r="N33" s="617">
        <v>4175550</v>
      </c>
      <c r="O33" s="618">
        <f>N33/M33</f>
        <v>1</v>
      </c>
      <c r="P33" s="107" t="s">
        <v>697</v>
      </c>
      <c r="Q33" s="126">
        <v>6</v>
      </c>
      <c r="R33" s="231">
        <v>6</v>
      </c>
      <c r="S33" s="245">
        <v>100</v>
      </c>
      <c r="T33" s="94" t="s">
        <v>462</v>
      </c>
      <c r="U33" s="126">
        <v>8</v>
      </c>
      <c r="V33" s="231">
        <v>0</v>
      </c>
      <c r="W33" s="111">
        <v>0</v>
      </c>
      <c r="X33" s="95"/>
      <c r="Y33" s="112">
        <v>10</v>
      </c>
      <c r="Z33" s="113">
        <v>10</v>
      </c>
      <c r="AA33" s="114">
        <v>100</v>
      </c>
      <c r="AB33" s="115" t="s">
        <v>807</v>
      </c>
      <c r="AC33" s="163" t="s">
        <v>1366</v>
      </c>
      <c r="AD33" s="116" t="s">
        <v>1404</v>
      </c>
      <c r="AE33" s="117">
        <v>1203002</v>
      </c>
      <c r="AF33" s="118" t="s">
        <v>1405</v>
      </c>
      <c r="AG33" s="118" t="s">
        <v>1406</v>
      </c>
      <c r="AH33" s="135">
        <v>150</v>
      </c>
      <c r="AI33" s="112">
        <v>12</v>
      </c>
      <c r="AJ33" s="119">
        <v>12</v>
      </c>
      <c r="AK33" s="120">
        <v>100</v>
      </c>
      <c r="AL33" s="98" t="s">
        <v>1084</v>
      </c>
      <c r="AM33" s="172" t="s">
        <v>952</v>
      </c>
      <c r="AN33" s="102">
        <v>12</v>
      </c>
      <c r="AO33" s="242">
        <v>12</v>
      </c>
      <c r="AP33" s="122">
        <v>100</v>
      </c>
      <c r="AQ33" s="99"/>
      <c r="AR33" s="99" t="s">
        <v>1197</v>
      </c>
      <c r="AS33" s="102">
        <v>12</v>
      </c>
      <c r="AT33" s="233">
        <v>12</v>
      </c>
      <c r="AU33" s="125">
        <v>100</v>
      </c>
      <c r="AV33" s="126"/>
      <c r="AW33" s="101" t="s">
        <v>1603</v>
      </c>
      <c r="AX33" s="126"/>
      <c r="AY33" s="180" t="s">
        <v>1666</v>
      </c>
      <c r="AZ33" s="127">
        <v>12</v>
      </c>
      <c r="BA33" s="432">
        <v>10</v>
      </c>
      <c r="BB33" s="431">
        <v>83</v>
      </c>
      <c r="BC33" s="180"/>
      <c r="BD33" s="180"/>
      <c r="BE33" s="125"/>
      <c r="BF33" s="466" t="s">
        <v>1905</v>
      </c>
      <c r="BG33" s="127">
        <v>12</v>
      </c>
      <c r="BH33" s="127">
        <v>12</v>
      </c>
      <c r="BI33" s="128">
        <v>100</v>
      </c>
      <c r="BJ33" s="762" t="s">
        <v>1904</v>
      </c>
      <c r="BK33" s="446"/>
    </row>
    <row r="34" spans="1:64" s="100" customFormat="1" ht="104.25" customHeight="1" x14ac:dyDescent="0.25">
      <c r="A34" s="670"/>
      <c r="B34" s="670"/>
      <c r="C34" s="662"/>
      <c r="D34" s="155" t="s">
        <v>1574</v>
      </c>
      <c r="E34" s="102">
        <v>1</v>
      </c>
      <c r="F34" s="103">
        <v>1</v>
      </c>
      <c r="G34" s="103" t="s">
        <v>371</v>
      </c>
      <c r="H34" s="103" t="s">
        <v>370</v>
      </c>
      <c r="I34" s="612"/>
      <c r="J34" s="104">
        <v>0.1</v>
      </c>
      <c r="K34" s="129">
        <v>0</v>
      </c>
      <c r="L34" s="130">
        <v>0</v>
      </c>
      <c r="M34" s="617"/>
      <c r="N34" s="617"/>
      <c r="O34" s="618"/>
      <c r="P34" s="107" t="s">
        <v>698</v>
      </c>
      <c r="Q34" s="126">
        <v>0.4</v>
      </c>
      <c r="R34" s="231" t="s">
        <v>37</v>
      </c>
      <c r="S34" s="249">
        <v>0</v>
      </c>
      <c r="T34" s="94" t="s">
        <v>552</v>
      </c>
      <c r="U34" s="126">
        <v>8</v>
      </c>
      <c r="V34" s="231" t="s">
        <v>37</v>
      </c>
      <c r="W34" s="111">
        <v>0</v>
      </c>
      <c r="X34" s="95" t="s">
        <v>603</v>
      </c>
      <c r="Y34" s="112">
        <v>1</v>
      </c>
      <c r="Z34" s="113">
        <v>1</v>
      </c>
      <c r="AA34" s="114">
        <v>1</v>
      </c>
      <c r="AB34" s="115" t="s">
        <v>808</v>
      </c>
      <c r="AC34" s="163" t="s">
        <v>1366</v>
      </c>
      <c r="AD34" s="116" t="s">
        <v>1407</v>
      </c>
      <c r="AE34" s="135">
        <v>1903028</v>
      </c>
      <c r="AF34" s="116" t="s">
        <v>1408</v>
      </c>
      <c r="AG34" s="116" t="s">
        <v>1409</v>
      </c>
      <c r="AH34" s="135">
        <v>250</v>
      </c>
      <c r="AI34" s="112">
        <v>1</v>
      </c>
      <c r="AJ34" s="119">
        <v>1</v>
      </c>
      <c r="AK34" s="120">
        <v>100</v>
      </c>
      <c r="AL34" s="98" t="s">
        <v>1085</v>
      </c>
      <c r="AM34" s="172" t="s">
        <v>953</v>
      </c>
      <c r="AN34" s="102">
        <v>1</v>
      </c>
      <c r="AO34" s="242">
        <v>1</v>
      </c>
      <c r="AP34" s="122">
        <v>100</v>
      </c>
      <c r="AQ34" s="99" t="s">
        <v>1161</v>
      </c>
      <c r="AR34" s="99" t="s">
        <v>1198</v>
      </c>
      <c r="AS34" s="102">
        <v>1</v>
      </c>
      <c r="AT34" s="139">
        <v>1</v>
      </c>
      <c r="AU34" s="125">
        <v>100</v>
      </c>
      <c r="AV34" s="126"/>
      <c r="AW34" s="101"/>
      <c r="AX34" s="126">
        <v>100</v>
      </c>
      <c r="AY34" s="70" t="s">
        <v>1667</v>
      </c>
      <c r="AZ34" s="127">
        <v>1</v>
      </c>
      <c r="BA34" s="435">
        <v>0</v>
      </c>
      <c r="BB34" s="125">
        <v>0</v>
      </c>
      <c r="BC34" s="70"/>
      <c r="BD34" s="70"/>
      <c r="BE34" s="125"/>
      <c r="BF34" s="453" t="s">
        <v>1967</v>
      </c>
      <c r="BG34" s="127">
        <v>1</v>
      </c>
      <c r="BH34" s="127">
        <v>1</v>
      </c>
      <c r="BI34" s="128">
        <v>100</v>
      </c>
      <c r="BJ34" s="466" t="s">
        <v>1667</v>
      </c>
      <c r="BK34" s="446"/>
    </row>
    <row r="35" spans="1:64" s="100" customFormat="1" ht="132.6" customHeight="1" x14ac:dyDescent="0.25">
      <c r="A35" s="670"/>
      <c r="B35" s="670" t="s">
        <v>369</v>
      </c>
      <c r="C35" s="662" t="s">
        <v>368</v>
      </c>
      <c r="D35" s="425" t="s">
        <v>367</v>
      </c>
      <c r="E35" s="102">
        <v>1</v>
      </c>
      <c r="F35" s="103">
        <v>1</v>
      </c>
      <c r="G35" s="103" t="s">
        <v>366</v>
      </c>
      <c r="H35" s="103" t="s">
        <v>365</v>
      </c>
      <c r="I35" s="612" t="s">
        <v>364</v>
      </c>
      <c r="J35" s="104">
        <v>0.1</v>
      </c>
      <c r="K35" s="129">
        <v>0</v>
      </c>
      <c r="L35" s="250">
        <f>K35/J35*100</f>
        <v>0</v>
      </c>
      <c r="M35" s="667">
        <v>66681833</v>
      </c>
      <c r="N35" s="617">
        <v>66681833</v>
      </c>
      <c r="O35" s="618">
        <f>N35/M35</f>
        <v>1</v>
      </c>
      <c r="P35" s="223" t="s">
        <v>699</v>
      </c>
      <c r="Q35" s="126">
        <v>0.4</v>
      </c>
      <c r="R35" s="231">
        <v>0.2</v>
      </c>
      <c r="S35" s="175">
        <f>R35/Q35</f>
        <v>0.5</v>
      </c>
      <c r="T35" s="94" t="s">
        <v>515</v>
      </c>
      <c r="U35" s="126">
        <v>0.4</v>
      </c>
      <c r="V35" s="231">
        <v>0.2</v>
      </c>
      <c r="W35" s="111">
        <v>0.75</v>
      </c>
      <c r="X35" s="251"/>
      <c r="Y35" s="112">
        <v>1</v>
      </c>
      <c r="Z35" s="113">
        <v>1</v>
      </c>
      <c r="AA35" s="114">
        <v>70</v>
      </c>
      <c r="AB35" s="115" t="s">
        <v>809</v>
      </c>
      <c r="AC35" s="97"/>
      <c r="AD35" s="97"/>
      <c r="AE35" s="97"/>
      <c r="AF35" s="97"/>
      <c r="AG35" s="97"/>
      <c r="AH35" s="97"/>
      <c r="AI35" s="112">
        <v>1</v>
      </c>
      <c r="AJ35" s="119">
        <v>1</v>
      </c>
      <c r="AK35" s="120">
        <v>83</v>
      </c>
      <c r="AL35" s="98"/>
      <c r="AM35" s="96" t="s">
        <v>954</v>
      </c>
      <c r="AN35" s="102">
        <v>1</v>
      </c>
      <c r="AO35" s="242" t="s">
        <v>1117</v>
      </c>
      <c r="AP35" s="122">
        <v>72</v>
      </c>
      <c r="AQ35" s="99"/>
      <c r="AR35" s="99" t="s">
        <v>1199</v>
      </c>
      <c r="AS35" s="102">
        <v>1</v>
      </c>
      <c r="AT35" s="139">
        <v>1</v>
      </c>
      <c r="AU35" s="125">
        <v>100</v>
      </c>
      <c r="AV35" s="140" t="s">
        <v>1330</v>
      </c>
      <c r="AW35" s="101" t="s">
        <v>1610</v>
      </c>
      <c r="AX35" s="126">
        <v>100</v>
      </c>
      <c r="AY35" s="70" t="s">
        <v>1712</v>
      </c>
      <c r="AZ35" s="127">
        <v>1</v>
      </c>
      <c r="BA35" s="435">
        <v>1</v>
      </c>
      <c r="BB35" s="125">
        <v>100</v>
      </c>
      <c r="BC35" s="70"/>
      <c r="BD35" s="70"/>
      <c r="BE35" s="125"/>
      <c r="BF35" s="466" t="s">
        <v>1843</v>
      </c>
      <c r="BG35" s="127">
        <v>1</v>
      </c>
      <c r="BH35" s="127">
        <v>1</v>
      </c>
      <c r="BI35" s="128">
        <v>100</v>
      </c>
      <c r="BJ35" s="762" t="s">
        <v>1818</v>
      </c>
      <c r="BK35" s="446"/>
    </row>
    <row r="36" spans="1:64" s="100" customFormat="1" ht="118.15" customHeight="1" x14ac:dyDescent="0.25">
      <c r="A36" s="670"/>
      <c r="B36" s="670"/>
      <c r="C36" s="662"/>
      <c r="D36" s="93" t="s">
        <v>1584</v>
      </c>
      <c r="E36" s="102">
        <v>1</v>
      </c>
      <c r="F36" s="103">
        <v>1</v>
      </c>
      <c r="G36" s="103" t="s">
        <v>363</v>
      </c>
      <c r="H36" s="103" t="s">
        <v>362</v>
      </c>
      <c r="I36" s="612"/>
      <c r="J36" s="104">
        <v>1</v>
      </c>
      <c r="K36" s="104">
        <v>0.5</v>
      </c>
      <c r="L36" s="250">
        <f>K36/J36*100</f>
        <v>50</v>
      </c>
      <c r="M36" s="667"/>
      <c r="N36" s="617"/>
      <c r="O36" s="618"/>
      <c r="P36" s="223" t="s">
        <v>700</v>
      </c>
      <c r="Q36" s="252">
        <v>0.4</v>
      </c>
      <c r="R36" s="231">
        <v>0.4</v>
      </c>
      <c r="S36" s="146">
        <v>100</v>
      </c>
      <c r="T36" s="94" t="s">
        <v>557</v>
      </c>
      <c r="U36" s="252">
        <v>0.8</v>
      </c>
      <c r="V36" s="231">
        <v>0.8</v>
      </c>
      <c r="W36" s="111">
        <v>1</v>
      </c>
      <c r="X36" s="95" t="s">
        <v>604</v>
      </c>
      <c r="Y36" s="112">
        <v>1</v>
      </c>
      <c r="Z36" s="113">
        <v>1</v>
      </c>
      <c r="AA36" s="114">
        <v>64</v>
      </c>
      <c r="AB36" s="172" t="s">
        <v>810</v>
      </c>
      <c r="AC36" s="163" t="s">
        <v>1366</v>
      </c>
      <c r="AD36" s="116" t="s">
        <v>1410</v>
      </c>
      <c r="AE36" s="134" t="s">
        <v>1411</v>
      </c>
      <c r="AF36" s="116" t="s">
        <v>1412</v>
      </c>
      <c r="AG36" s="116" t="s">
        <v>1413</v>
      </c>
      <c r="AH36" s="135">
        <v>48</v>
      </c>
      <c r="AI36" s="112">
        <v>1</v>
      </c>
      <c r="AJ36" s="119">
        <v>1</v>
      </c>
      <c r="AK36" s="120">
        <v>82</v>
      </c>
      <c r="AL36" s="98" t="s">
        <v>1086</v>
      </c>
      <c r="AM36" s="96" t="s">
        <v>955</v>
      </c>
      <c r="AN36" s="102">
        <v>1</v>
      </c>
      <c r="AO36" s="242">
        <v>1</v>
      </c>
      <c r="AP36" s="122">
        <v>100</v>
      </c>
      <c r="AQ36" s="99"/>
      <c r="AR36" s="99" t="s">
        <v>1200</v>
      </c>
      <c r="AS36" s="102">
        <v>1</v>
      </c>
      <c r="AT36" s="139">
        <v>1</v>
      </c>
      <c r="AU36" s="125">
        <v>100</v>
      </c>
      <c r="AV36" s="140" t="s">
        <v>1331</v>
      </c>
      <c r="AW36" s="101" t="s">
        <v>1609</v>
      </c>
      <c r="AX36" s="126">
        <v>100</v>
      </c>
      <c r="AY36" s="70" t="s">
        <v>1668</v>
      </c>
      <c r="AZ36" s="127">
        <v>1</v>
      </c>
      <c r="BA36" s="435">
        <v>0</v>
      </c>
      <c r="BB36" s="125">
        <v>0</v>
      </c>
      <c r="BC36" s="70"/>
      <c r="BD36" s="70"/>
      <c r="BE36" s="125"/>
      <c r="BF36" s="453" t="s">
        <v>1967</v>
      </c>
      <c r="BG36" s="127">
        <v>1</v>
      </c>
      <c r="BH36" s="127">
        <v>1</v>
      </c>
      <c r="BI36" s="128">
        <v>100</v>
      </c>
      <c r="BJ36" s="762" t="s">
        <v>1968</v>
      </c>
      <c r="BK36" s="446"/>
    </row>
    <row r="37" spans="1:64" s="100" customFormat="1" ht="117.75" customHeight="1" x14ac:dyDescent="0.25">
      <c r="A37" s="670"/>
      <c r="B37" s="670" t="s">
        <v>361</v>
      </c>
      <c r="C37" s="662" t="s">
        <v>360</v>
      </c>
      <c r="D37" s="93" t="s">
        <v>359</v>
      </c>
      <c r="E37" s="102">
        <v>1</v>
      </c>
      <c r="F37" s="103">
        <v>1</v>
      </c>
      <c r="G37" s="103" t="s">
        <v>346</v>
      </c>
      <c r="H37" s="103" t="s">
        <v>357</v>
      </c>
      <c r="I37" s="612" t="s">
        <v>338</v>
      </c>
      <c r="J37" s="104">
        <v>0.1</v>
      </c>
      <c r="K37" s="129">
        <v>0</v>
      </c>
      <c r="L37" s="130">
        <v>0</v>
      </c>
      <c r="M37" s="667"/>
      <c r="N37" s="617"/>
      <c r="O37" s="618"/>
      <c r="P37" s="223" t="s">
        <v>701</v>
      </c>
      <c r="Q37" s="252">
        <v>0.4</v>
      </c>
      <c r="R37" s="231">
        <v>0.4</v>
      </c>
      <c r="S37" s="146">
        <v>100</v>
      </c>
      <c r="T37" s="94" t="s">
        <v>558</v>
      </c>
      <c r="U37" s="252">
        <v>0.8</v>
      </c>
      <c r="V37" s="231">
        <v>0.8</v>
      </c>
      <c r="W37" s="111">
        <v>1</v>
      </c>
      <c r="X37" s="95" t="s">
        <v>605</v>
      </c>
      <c r="Y37" s="112">
        <v>1</v>
      </c>
      <c r="Z37" s="113">
        <v>1</v>
      </c>
      <c r="AA37" s="114">
        <v>100</v>
      </c>
      <c r="AB37" s="115" t="s">
        <v>811</v>
      </c>
      <c r="AC37" s="163" t="s">
        <v>1366</v>
      </c>
      <c r="AD37" s="116" t="s">
        <v>1414</v>
      </c>
      <c r="AE37" s="135" t="s">
        <v>1415</v>
      </c>
      <c r="AF37" s="116" t="s">
        <v>1416</v>
      </c>
      <c r="AG37" s="116" t="s">
        <v>1417</v>
      </c>
      <c r="AH37" s="135">
        <v>10</v>
      </c>
      <c r="AI37" s="112">
        <v>1</v>
      </c>
      <c r="AJ37" s="119">
        <v>1</v>
      </c>
      <c r="AK37" s="120">
        <v>100</v>
      </c>
      <c r="AL37" s="98" t="s">
        <v>1083</v>
      </c>
      <c r="AM37" s="96" t="s">
        <v>956</v>
      </c>
      <c r="AN37" s="102">
        <v>1</v>
      </c>
      <c r="AO37" s="242">
        <v>1</v>
      </c>
      <c r="AP37" s="122">
        <v>100</v>
      </c>
      <c r="AQ37" s="99"/>
      <c r="AR37" s="99" t="s">
        <v>1200</v>
      </c>
      <c r="AS37" s="102">
        <v>1</v>
      </c>
      <c r="AT37" s="139">
        <v>1</v>
      </c>
      <c r="AU37" s="125">
        <v>100</v>
      </c>
      <c r="AV37" s="140" t="s">
        <v>1332</v>
      </c>
      <c r="AW37" s="101" t="s">
        <v>1636</v>
      </c>
      <c r="AX37" s="126">
        <v>100</v>
      </c>
      <c r="AY37" s="70" t="s">
        <v>1669</v>
      </c>
      <c r="AZ37" s="127">
        <v>1</v>
      </c>
      <c r="BA37" s="127">
        <v>1</v>
      </c>
      <c r="BB37" s="125">
        <v>100</v>
      </c>
      <c r="BC37" s="70"/>
      <c r="BD37" s="70"/>
      <c r="BE37" s="125"/>
      <c r="BF37" s="466" t="s">
        <v>1844</v>
      </c>
      <c r="BG37" s="127">
        <v>1</v>
      </c>
      <c r="BH37" s="127">
        <v>1</v>
      </c>
      <c r="BI37" s="128">
        <v>100</v>
      </c>
      <c r="BJ37" s="466" t="s">
        <v>1845</v>
      </c>
    </row>
    <row r="38" spans="1:64" s="100" customFormat="1" ht="93" customHeight="1" x14ac:dyDescent="0.25">
      <c r="A38" s="670"/>
      <c r="B38" s="670"/>
      <c r="C38" s="662"/>
      <c r="D38" s="486" t="s">
        <v>356</v>
      </c>
      <c r="E38" s="592">
        <v>0.65</v>
      </c>
      <c r="F38" s="623">
        <v>0.8</v>
      </c>
      <c r="G38" s="623" t="s">
        <v>346</v>
      </c>
      <c r="H38" s="103" t="s">
        <v>355</v>
      </c>
      <c r="I38" s="612"/>
      <c r="J38" s="611">
        <v>6</v>
      </c>
      <c r="K38" s="668">
        <v>0</v>
      </c>
      <c r="L38" s="609">
        <f>K38/J38*100</f>
        <v>0</v>
      </c>
      <c r="M38" s="667"/>
      <c r="N38" s="617"/>
      <c r="O38" s="618"/>
      <c r="P38" s="640" t="s">
        <v>702</v>
      </c>
      <c r="Q38" s="632">
        <v>0.1</v>
      </c>
      <c r="R38" s="659">
        <v>0.1</v>
      </c>
      <c r="S38" s="631">
        <v>100</v>
      </c>
      <c r="T38" s="601" t="s">
        <v>568</v>
      </c>
      <c r="U38" s="632">
        <v>0.2</v>
      </c>
      <c r="V38" s="659">
        <v>0.2</v>
      </c>
      <c r="W38" s="613">
        <v>1</v>
      </c>
      <c r="X38" s="95" t="s">
        <v>606</v>
      </c>
      <c r="Y38" s="604">
        <v>0.4</v>
      </c>
      <c r="Z38" s="615">
        <v>0.4</v>
      </c>
      <c r="AA38" s="682">
        <v>77</v>
      </c>
      <c r="AB38" s="115" t="s">
        <v>812</v>
      </c>
      <c r="AC38" s="163" t="s">
        <v>1366</v>
      </c>
      <c r="AD38" s="116" t="s">
        <v>1407</v>
      </c>
      <c r="AE38" s="135">
        <v>1903023</v>
      </c>
      <c r="AF38" s="116" t="s">
        <v>1418</v>
      </c>
      <c r="AG38" s="116" t="s">
        <v>1419</v>
      </c>
      <c r="AH38" s="135">
        <v>12</v>
      </c>
      <c r="AI38" s="604">
        <v>0.42</v>
      </c>
      <c r="AJ38" s="594">
        <v>0.42</v>
      </c>
      <c r="AK38" s="596">
        <v>100</v>
      </c>
      <c r="AL38" s="98"/>
      <c r="AM38" s="96" t="s">
        <v>957</v>
      </c>
      <c r="AN38" s="592">
        <v>0.52</v>
      </c>
      <c r="AO38" s="593">
        <v>0.55000000000000004</v>
      </c>
      <c r="AP38" s="584">
        <v>100</v>
      </c>
      <c r="AQ38" s="99"/>
      <c r="AR38" s="99" t="s">
        <v>1201</v>
      </c>
      <c r="AS38" s="592">
        <v>0.65</v>
      </c>
      <c r="AT38" s="593">
        <v>0.65</v>
      </c>
      <c r="AU38" s="490">
        <v>100</v>
      </c>
      <c r="AV38" s="549"/>
      <c r="AW38" s="550"/>
      <c r="AX38" s="549">
        <v>0</v>
      </c>
      <c r="AY38" s="560" t="s">
        <v>1687</v>
      </c>
      <c r="AZ38" s="474">
        <v>0.75</v>
      </c>
      <c r="BA38" s="478">
        <v>0.75</v>
      </c>
      <c r="BB38" s="490">
        <v>100</v>
      </c>
      <c r="BC38" s="471"/>
      <c r="BD38" s="471"/>
      <c r="BE38" s="490"/>
      <c r="BF38" s="779" t="s">
        <v>1969</v>
      </c>
      <c r="BG38" s="474">
        <v>0.75</v>
      </c>
      <c r="BH38" s="734">
        <v>1</v>
      </c>
      <c r="BI38" s="493">
        <v>100</v>
      </c>
      <c r="BJ38" s="758" t="s">
        <v>1934</v>
      </c>
      <c r="BK38" s="446"/>
    </row>
    <row r="39" spans="1:64" s="100" customFormat="1" ht="47.25" customHeight="1" x14ac:dyDescent="0.25">
      <c r="A39" s="670"/>
      <c r="B39" s="670"/>
      <c r="C39" s="662"/>
      <c r="D39" s="486"/>
      <c r="E39" s="592"/>
      <c r="F39" s="623"/>
      <c r="G39" s="623"/>
      <c r="H39" s="103" t="s">
        <v>354</v>
      </c>
      <c r="I39" s="612"/>
      <c r="J39" s="611"/>
      <c r="K39" s="668"/>
      <c r="L39" s="658"/>
      <c r="M39" s="617">
        <v>58890000</v>
      </c>
      <c r="N39" s="617">
        <v>49832143</v>
      </c>
      <c r="O39" s="618">
        <f>N39/M39</f>
        <v>0.84619023603328236</v>
      </c>
      <c r="P39" s="640"/>
      <c r="Q39" s="632"/>
      <c r="R39" s="659"/>
      <c r="S39" s="631"/>
      <c r="T39" s="601"/>
      <c r="U39" s="632"/>
      <c r="V39" s="659"/>
      <c r="W39" s="614"/>
      <c r="X39" s="95" t="s">
        <v>607</v>
      </c>
      <c r="Y39" s="604"/>
      <c r="Z39" s="615"/>
      <c r="AA39" s="682"/>
      <c r="AB39" s="115" t="s">
        <v>813</v>
      </c>
      <c r="AC39" s="97"/>
      <c r="AD39" s="97"/>
      <c r="AE39" s="97"/>
      <c r="AF39" s="97"/>
      <c r="AG39" s="97"/>
      <c r="AH39" s="97"/>
      <c r="AI39" s="604"/>
      <c r="AJ39" s="594"/>
      <c r="AK39" s="596"/>
      <c r="AL39" s="228"/>
      <c r="AM39" s="96" t="s">
        <v>958</v>
      </c>
      <c r="AN39" s="592"/>
      <c r="AO39" s="588"/>
      <c r="AP39" s="584"/>
      <c r="AQ39" s="237"/>
      <c r="AR39" s="99" t="s">
        <v>1202</v>
      </c>
      <c r="AS39" s="592"/>
      <c r="AT39" s="698"/>
      <c r="AU39" s="490"/>
      <c r="AV39" s="549"/>
      <c r="AW39" s="551"/>
      <c r="AX39" s="549"/>
      <c r="AY39" s="560"/>
      <c r="AZ39" s="473"/>
      <c r="BA39" s="722"/>
      <c r="BB39" s="490"/>
      <c r="BC39" s="473"/>
      <c r="BD39" s="473"/>
      <c r="BE39" s="490"/>
      <c r="BF39" s="781"/>
      <c r="BG39" s="473"/>
      <c r="BH39" s="519"/>
      <c r="BI39" s="493"/>
      <c r="BJ39" s="763"/>
    </row>
    <row r="40" spans="1:64" s="100" customFormat="1" ht="70.5" customHeight="1" x14ac:dyDescent="0.25">
      <c r="A40" s="670"/>
      <c r="B40" s="670"/>
      <c r="C40" s="662"/>
      <c r="D40" s="425" t="s">
        <v>353</v>
      </c>
      <c r="E40" s="102">
        <v>1</v>
      </c>
      <c r="F40" s="103">
        <v>1</v>
      </c>
      <c r="G40" s="103" t="s">
        <v>352</v>
      </c>
      <c r="H40" s="103" t="s">
        <v>351</v>
      </c>
      <c r="I40" s="612"/>
      <c r="J40" s="104">
        <v>1</v>
      </c>
      <c r="K40" s="129">
        <v>0.5</v>
      </c>
      <c r="L40" s="250">
        <f>K40/J40*100</f>
        <v>50</v>
      </c>
      <c r="M40" s="617"/>
      <c r="N40" s="617"/>
      <c r="O40" s="618"/>
      <c r="P40" s="107" t="s">
        <v>703</v>
      </c>
      <c r="Q40" s="126">
        <v>1</v>
      </c>
      <c r="R40" s="231">
        <v>0.5</v>
      </c>
      <c r="S40" s="156">
        <v>0.5</v>
      </c>
      <c r="T40" s="94" t="s">
        <v>553</v>
      </c>
      <c r="U40" s="126">
        <v>1</v>
      </c>
      <c r="V40" s="231">
        <v>1</v>
      </c>
      <c r="W40" s="111">
        <v>1</v>
      </c>
      <c r="X40" s="95" t="s">
        <v>608</v>
      </c>
      <c r="Y40" s="112">
        <v>1</v>
      </c>
      <c r="Z40" s="113">
        <v>1</v>
      </c>
      <c r="AA40" s="114">
        <v>75</v>
      </c>
      <c r="AB40" s="133" t="s">
        <v>814</v>
      </c>
      <c r="AC40" s="163" t="s">
        <v>1366</v>
      </c>
      <c r="AD40" s="116" t="s">
        <v>1414</v>
      </c>
      <c r="AE40" s="135" t="s">
        <v>1415</v>
      </c>
      <c r="AF40" s="116" t="s">
        <v>1416</v>
      </c>
      <c r="AG40" s="116" t="s">
        <v>1417</v>
      </c>
      <c r="AH40" s="135">
        <v>10</v>
      </c>
      <c r="AI40" s="112">
        <v>1</v>
      </c>
      <c r="AJ40" s="119">
        <v>1</v>
      </c>
      <c r="AK40" s="120">
        <v>100</v>
      </c>
      <c r="AL40" s="98" t="s">
        <v>1087</v>
      </c>
      <c r="AM40" s="136" t="s">
        <v>959</v>
      </c>
      <c r="AN40" s="102">
        <v>1</v>
      </c>
      <c r="AO40" s="242">
        <v>1</v>
      </c>
      <c r="AP40" s="122">
        <v>100</v>
      </c>
      <c r="AQ40" s="99"/>
      <c r="AR40" s="414" t="s">
        <v>1203</v>
      </c>
      <c r="AS40" s="102">
        <v>1</v>
      </c>
      <c r="AT40" s="233">
        <v>1</v>
      </c>
      <c r="AU40" s="125">
        <v>100</v>
      </c>
      <c r="AV40" s="140" t="s">
        <v>1333</v>
      </c>
      <c r="AW40" s="101" t="s">
        <v>1611</v>
      </c>
      <c r="AX40" s="126">
        <v>100</v>
      </c>
      <c r="AY40" s="180" t="s">
        <v>1678</v>
      </c>
      <c r="AZ40" s="127">
        <v>1</v>
      </c>
      <c r="BA40" s="127">
        <v>0</v>
      </c>
      <c r="BB40" s="125">
        <v>0</v>
      </c>
      <c r="BC40" s="180"/>
      <c r="BD40" s="180"/>
      <c r="BE40" s="125"/>
      <c r="BF40" s="453" t="s">
        <v>1967</v>
      </c>
      <c r="BG40" s="127">
        <v>1</v>
      </c>
      <c r="BH40" s="127">
        <v>1</v>
      </c>
      <c r="BI40" s="128">
        <v>100</v>
      </c>
      <c r="BJ40" s="762" t="s">
        <v>1970</v>
      </c>
      <c r="BK40" s="446"/>
    </row>
    <row r="41" spans="1:64" s="100" customFormat="1" ht="54.75" customHeight="1" x14ac:dyDescent="0.25">
      <c r="A41" s="670" t="s">
        <v>350</v>
      </c>
      <c r="B41" s="670" t="s">
        <v>349</v>
      </c>
      <c r="C41" s="662" t="s">
        <v>348</v>
      </c>
      <c r="D41" s="565" t="s">
        <v>347</v>
      </c>
      <c r="E41" s="577">
        <v>1</v>
      </c>
      <c r="F41" s="612">
        <v>1</v>
      </c>
      <c r="G41" s="623" t="s">
        <v>346</v>
      </c>
      <c r="H41" s="226" t="s">
        <v>345</v>
      </c>
      <c r="I41" s="623" t="s">
        <v>338</v>
      </c>
      <c r="J41" s="611">
        <v>0.4</v>
      </c>
      <c r="K41" s="611">
        <v>0.4</v>
      </c>
      <c r="L41" s="609">
        <f>K41/J41*100</f>
        <v>100</v>
      </c>
      <c r="M41" s="617"/>
      <c r="N41" s="617"/>
      <c r="O41" s="618"/>
      <c r="P41" s="640" t="s">
        <v>704</v>
      </c>
      <c r="Q41" s="633">
        <v>0.6</v>
      </c>
      <c r="R41" s="630">
        <v>0.6</v>
      </c>
      <c r="S41" s="631">
        <f>R41/Q41*1</f>
        <v>1</v>
      </c>
      <c r="T41" s="601" t="s">
        <v>496</v>
      </c>
      <c r="U41" s="633">
        <v>0.6</v>
      </c>
      <c r="V41" s="630">
        <v>0.6</v>
      </c>
      <c r="W41" s="613">
        <v>0.7</v>
      </c>
      <c r="X41" s="95" t="s">
        <v>609</v>
      </c>
      <c r="Y41" s="602">
        <v>1</v>
      </c>
      <c r="Z41" s="605">
        <v>1</v>
      </c>
      <c r="AA41" s="682">
        <v>65</v>
      </c>
      <c r="AB41" s="115" t="s">
        <v>815</v>
      </c>
      <c r="AC41" s="163" t="s">
        <v>1366</v>
      </c>
      <c r="AD41" s="116" t="s">
        <v>1420</v>
      </c>
      <c r="AE41" s="135" t="s">
        <v>1375</v>
      </c>
      <c r="AF41" s="118" t="s">
        <v>1421</v>
      </c>
      <c r="AG41" s="253" t="s">
        <v>1422</v>
      </c>
      <c r="AH41" s="135">
        <v>12</v>
      </c>
      <c r="AI41" s="602">
        <v>1</v>
      </c>
      <c r="AJ41" s="595">
        <v>1</v>
      </c>
      <c r="AK41" s="596">
        <v>72</v>
      </c>
      <c r="AL41" s="228"/>
      <c r="AM41" s="96" t="s">
        <v>960</v>
      </c>
      <c r="AN41" s="577">
        <v>1</v>
      </c>
      <c r="AO41" s="587" t="s">
        <v>1118</v>
      </c>
      <c r="AP41" s="584">
        <v>62</v>
      </c>
      <c r="AQ41" s="237"/>
      <c r="AR41" s="99" t="s">
        <v>1204</v>
      </c>
      <c r="AS41" s="577">
        <v>1</v>
      </c>
      <c r="AT41" s="697">
        <v>1</v>
      </c>
      <c r="AU41" s="490">
        <v>100</v>
      </c>
      <c r="AV41" s="551" t="s">
        <v>1334</v>
      </c>
      <c r="AW41" s="695" t="s">
        <v>1637</v>
      </c>
      <c r="AX41" s="549">
        <v>100</v>
      </c>
      <c r="AY41" s="578" t="s">
        <v>1688</v>
      </c>
      <c r="AZ41" s="471">
        <v>1</v>
      </c>
      <c r="BA41" s="471">
        <v>0</v>
      </c>
      <c r="BB41" s="490">
        <v>0</v>
      </c>
      <c r="BC41" s="471"/>
      <c r="BD41" s="471"/>
      <c r="BE41" s="490"/>
      <c r="BF41" s="779" t="s">
        <v>1967</v>
      </c>
      <c r="BG41" s="471">
        <v>1</v>
      </c>
      <c r="BH41" s="471">
        <v>1</v>
      </c>
      <c r="BI41" s="493">
        <v>100</v>
      </c>
      <c r="BJ41" s="758" t="s">
        <v>1971</v>
      </c>
    </row>
    <row r="42" spans="1:64" s="100" customFormat="1" ht="58.5" customHeight="1" x14ac:dyDescent="0.25">
      <c r="A42" s="670"/>
      <c r="B42" s="670"/>
      <c r="C42" s="662"/>
      <c r="D42" s="612"/>
      <c r="E42" s="577"/>
      <c r="F42" s="612"/>
      <c r="G42" s="623"/>
      <c r="H42" s="103" t="s">
        <v>344</v>
      </c>
      <c r="I42" s="623"/>
      <c r="J42" s="611"/>
      <c r="K42" s="611"/>
      <c r="L42" s="658"/>
      <c r="M42" s="617"/>
      <c r="N42" s="617"/>
      <c r="O42" s="618"/>
      <c r="P42" s="640"/>
      <c r="Q42" s="633"/>
      <c r="R42" s="630"/>
      <c r="S42" s="631"/>
      <c r="T42" s="601"/>
      <c r="U42" s="633"/>
      <c r="V42" s="630"/>
      <c r="W42" s="614"/>
      <c r="X42" s="95" t="s">
        <v>610</v>
      </c>
      <c r="Y42" s="602"/>
      <c r="Z42" s="605"/>
      <c r="AA42" s="682"/>
      <c r="AB42" s="254"/>
      <c r="AC42" s="97"/>
      <c r="AD42" s="97"/>
      <c r="AE42" s="97"/>
      <c r="AF42" s="97"/>
      <c r="AG42" s="97"/>
      <c r="AH42" s="97"/>
      <c r="AI42" s="602"/>
      <c r="AJ42" s="595"/>
      <c r="AK42" s="596"/>
      <c r="AL42" s="98" t="s">
        <v>1088</v>
      </c>
      <c r="AM42" s="96" t="s">
        <v>961</v>
      </c>
      <c r="AN42" s="577"/>
      <c r="AO42" s="587"/>
      <c r="AP42" s="584"/>
      <c r="AQ42" s="99"/>
      <c r="AR42" s="99" t="s">
        <v>1205</v>
      </c>
      <c r="AS42" s="577"/>
      <c r="AT42" s="491"/>
      <c r="AU42" s="490"/>
      <c r="AV42" s="551"/>
      <c r="AW42" s="696"/>
      <c r="AX42" s="549"/>
      <c r="AY42" s="714"/>
      <c r="AZ42" s="473"/>
      <c r="BA42" s="473"/>
      <c r="BB42" s="490"/>
      <c r="BC42" s="473"/>
      <c r="BD42" s="473"/>
      <c r="BE42" s="490"/>
      <c r="BF42" s="781"/>
      <c r="BG42" s="473"/>
      <c r="BH42" s="473"/>
      <c r="BI42" s="493"/>
      <c r="BJ42" s="763"/>
    </row>
    <row r="43" spans="1:64" s="100" customFormat="1" ht="145.5" customHeight="1" x14ac:dyDescent="0.25">
      <c r="A43" s="670"/>
      <c r="B43" s="670"/>
      <c r="C43" s="662" t="s">
        <v>343</v>
      </c>
      <c r="D43" s="437" t="s">
        <v>342</v>
      </c>
      <c r="E43" s="102" t="s">
        <v>1324</v>
      </c>
      <c r="F43" s="103" t="s">
        <v>341</v>
      </c>
      <c r="G43" s="623" t="s">
        <v>340</v>
      </c>
      <c r="H43" s="103" t="s">
        <v>339</v>
      </c>
      <c r="I43" s="623" t="s">
        <v>338</v>
      </c>
      <c r="J43" s="104" t="s">
        <v>705</v>
      </c>
      <c r="K43" s="143">
        <v>0.01</v>
      </c>
      <c r="L43" s="130">
        <v>0.1</v>
      </c>
      <c r="M43" s="617"/>
      <c r="N43" s="617"/>
      <c r="O43" s="618"/>
      <c r="P43" s="107" t="s">
        <v>706</v>
      </c>
      <c r="Q43" s="255">
        <v>0.02</v>
      </c>
      <c r="R43" s="231">
        <v>1</v>
      </c>
      <c r="S43" s="146">
        <f t="shared" ref="S43:S48" si="3">R43/Q43*1</f>
        <v>50</v>
      </c>
      <c r="T43" s="94" t="s">
        <v>569</v>
      </c>
      <c r="U43" s="144">
        <v>0.03</v>
      </c>
      <c r="V43" s="231">
        <v>1</v>
      </c>
      <c r="W43" s="111">
        <v>0.8</v>
      </c>
      <c r="X43" s="95" t="s">
        <v>611</v>
      </c>
      <c r="Y43" s="148">
        <v>0.04</v>
      </c>
      <c r="Z43" s="113" t="s">
        <v>779</v>
      </c>
      <c r="AA43" s="114">
        <v>60</v>
      </c>
      <c r="AB43" s="133" t="s">
        <v>816</v>
      </c>
      <c r="AC43" s="163" t="s">
        <v>1366</v>
      </c>
      <c r="AD43" s="116" t="s">
        <v>1420</v>
      </c>
      <c r="AE43" s="135" t="s">
        <v>1375</v>
      </c>
      <c r="AF43" s="118" t="s">
        <v>1421</v>
      </c>
      <c r="AG43" s="253" t="s">
        <v>1422</v>
      </c>
      <c r="AH43" s="135">
        <v>12</v>
      </c>
      <c r="AI43" s="148">
        <v>0.05</v>
      </c>
      <c r="AJ43" s="119" t="s">
        <v>1109</v>
      </c>
      <c r="AK43" s="120">
        <v>45</v>
      </c>
      <c r="AL43" s="98" t="s">
        <v>1089</v>
      </c>
      <c r="AM43" s="136" t="s">
        <v>962</v>
      </c>
      <c r="AN43" s="102" t="s">
        <v>1114</v>
      </c>
      <c r="AO43" s="137">
        <v>0.06</v>
      </c>
      <c r="AP43" s="122">
        <v>45</v>
      </c>
      <c r="AQ43" s="99"/>
      <c r="AR43" s="138" t="s">
        <v>1206</v>
      </c>
      <c r="AS43" s="102" t="s">
        <v>1324</v>
      </c>
      <c r="AT43" s="139">
        <v>7</v>
      </c>
      <c r="AU43" s="125">
        <v>100</v>
      </c>
      <c r="AV43" s="126"/>
      <c r="AW43" s="101"/>
      <c r="AX43" s="126"/>
      <c r="AY43" s="441" t="s">
        <v>1746</v>
      </c>
      <c r="AZ43" s="436">
        <v>0.08</v>
      </c>
      <c r="BA43" s="438">
        <v>7.0000000000000007E-2</v>
      </c>
      <c r="BB43" s="125">
        <v>90</v>
      </c>
      <c r="BC43" s="70"/>
      <c r="BD43" s="70"/>
      <c r="BE43" s="125"/>
      <c r="BF43" s="762" t="s">
        <v>1972</v>
      </c>
      <c r="BG43" s="127" t="s">
        <v>1819</v>
      </c>
      <c r="BH43" s="127" t="s">
        <v>1324</v>
      </c>
      <c r="BI43" s="128">
        <v>100</v>
      </c>
      <c r="BJ43" s="762" t="s">
        <v>1972</v>
      </c>
      <c r="BK43" s="446"/>
    </row>
    <row r="44" spans="1:64" s="100" customFormat="1" ht="199.5" customHeight="1" x14ac:dyDescent="0.25">
      <c r="A44" s="670"/>
      <c r="B44" s="670"/>
      <c r="C44" s="662"/>
      <c r="D44" s="420" t="s">
        <v>318</v>
      </c>
      <c r="E44" s="102">
        <v>3</v>
      </c>
      <c r="F44" s="103">
        <v>3</v>
      </c>
      <c r="G44" s="623"/>
      <c r="H44" s="93" t="s">
        <v>337</v>
      </c>
      <c r="I44" s="623"/>
      <c r="J44" s="104">
        <v>0.5</v>
      </c>
      <c r="K44" s="129">
        <v>0.5</v>
      </c>
      <c r="L44" s="106">
        <f>K44/J44*100</f>
        <v>100</v>
      </c>
      <c r="M44" s="617">
        <v>6400000</v>
      </c>
      <c r="N44" s="617">
        <v>6400000</v>
      </c>
      <c r="O44" s="618">
        <f>N44/M44</f>
        <v>1</v>
      </c>
      <c r="P44" s="107" t="s">
        <v>707</v>
      </c>
      <c r="Q44" s="126">
        <v>1</v>
      </c>
      <c r="R44" s="231" t="s">
        <v>37</v>
      </c>
      <c r="S44" s="249">
        <v>0</v>
      </c>
      <c r="T44" s="94" t="s">
        <v>554</v>
      </c>
      <c r="U44" s="126">
        <v>1.5</v>
      </c>
      <c r="V44" s="231" t="s">
        <v>37</v>
      </c>
      <c r="W44" s="111">
        <v>0.2</v>
      </c>
      <c r="X44" s="95"/>
      <c r="Y44" s="112">
        <v>2</v>
      </c>
      <c r="Z44" s="113">
        <v>2</v>
      </c>
      <c r="AA44" s="114">
        <v>40</v>
      </c>
      <c r="AB44" s="115" t="s">
        <v>817</v>
      </c>
      <c r="AC44" s="97"/>
      <c r="AD44" s="97"/>
      <c r="AE44" s="97"/>
      <c r="AF44" s="97"/>
      <c r="AG44" s="97"/>
      <c r="AH44" s="97"/>
      <c r="AI44" s="112">
        <v>2.2000000000000002</v>
      </c>
      <c r="AJ44" s="119">
        <v>0</v>
      </c>
      <c r="AK44" s="120">
        <v>0</v>
      </c>
      <c r="AL44" s="228"/>
      <c r="AM44" s="96"/>
      <c r="AN44" s="102" t="s">
        <v>1111</v>
      </c>
      <c r="AO44" s="137">
        <v>0</v>
      </c>
      <c r="AP44" s="122">
        <v>0</v>
      </c>
      <c r="AQ44" s="237"/>
      <c r="AR44" s="99"/>
      <c r="AS44" s="102">
        <v>3</v>
      </c>
      <c r="AT44" s="139">
        <v>1</v>
      </c>
      <c r="AU44" s="125">
        <v>33</v>
      </c>
      <c r="AV44" s="126"/>
      <c r="AW44" s="256"/>
      <c r="AX44" s="126"/>
      <c r="AY44" s="70" t="s">
        <v>1775</v>
      </c>
      <c r="AZ44" s="127">
        <v>1</v>
      </c>
      <c r="BA44" s="127">
        <v>2</v>
      </c>
      <c r="BB44" s="125">
        <v>100</v>
      </c>
      <c r="BC44" s="70"/>
      <c r="BD44" s="70"/>
      <c r="BE44" s="125"/>
      <c r="BF44" s="466" t="s">
        <v>1935</v>
      </c>
      <c r="BG44" s="127">
        <v>3</v>
      </c>
      <c r="BH44" s="127">
        <v>2</v>
      </c>
      <c r="BI44" s="128">
        <v>66</v>
      </c>
      <c r="BJ44" s="762" t="s">
        <v>1775</v>
      </c>
      <c r="BL44" s="177"/>
    </row>
    <row r="45" spans="1:64" s="100" customFormat="1" ht="87" customHeight="1" x14ac:dyDescent="0.25">
      <c r="A45" s="670"/>
      <c r="B45" s="670"/>
      <c r="C45" s="141" t="s">
        <v>336</v>
      </c>
      <c r="D45" s="93" t="s">
        <v>1576</v>
      </c>
      <c r="E45" s="102">
        <v>8</v>
      </c>
      <c r="F45" s="103">
        <v>10</v>
      </c>
      <c r="G45" s="103" t="s">
        <v>306</v>
      </c>
      <c r="H45" s="103" t="s">
        <v>335</v>
      </c>
      <c r="I45" s="103" t="s">
        <v>334</v>
      </c>
      <c r="J45" s="104">
        <v>1</v>
      </c>
      <c r="K45" s="129">
        <v>1</v>
      </c>
      <c r="L45" s="106">
        <f>K45/J45*100</f>
        <v>100</v>
      </c>
      <c r="M45" s="617"/>
      <c r="N45" s="617"/>
      <c r="O45" s="618"/>
      <c r="P45" s="107" t="s">
        <v>708</v>
      </c>
      <c r="Q45" s="126">
        <v>20</v>
      </c>
      <c r="R45" s="231">
        <v>20</v>
      </c>
      <c r="S45" s="146">
        <f t="shared" si="3"/>
        <v>1</v>
      </c>
      <c r="T45" s="94" t="s">
        <v>559</v>
      </c>
      <c r="U45" s="126">
        <v>20</v>
      </c>
      <c r="V45" s="231">
        <v>20</v>
      </c>
      <c r="W45" s="111">
        <v>0.8</v>
      </c>
      <c r="X45" s="95" t="s">
        <v>612</v>
      </c>
      <c r="Y45" s="112">
        <v>10</v>
      </c>
      <c r="Z45" s="113">
        <v>5</v>
      </c>
      <c r="AA45" s="114">
        <v>75</v>
      </c>
      <c r="AB45" s="115" t="s">
        <v>818</v>
      </c>
      <c r="AC45" s="116" t="s">
        <v>1366</v>
      </c>
      <c r="AD45" s="116" t="s">
        <v>1374</v>
      </c>
      <c r="AE45" s="117" t="s">
        <v>1375</v>
      </c>
      <c r="AF45" s="118" t="s">
        <v>1376</v>
      </c>
      <c r="AG45" s="118" t="s">
        <v>1377</v>
      </c>
      <c r="AH45" s="117">
        <v>1</v>
      </c>
      <c r="AI45" s="112">
        <v>10</v>
      </c>
      <c r="AJ45" s="119">
        <v>6</v>
      </c>
      <c r="AK45" s="120">
        <v>78</v>
      </c>
      <c r="AL45" s="98" t="s">
        <v>1089</v>
      </c>
      <c r="AM45" s="96" t="s">
        <v>963</v>
      </c>
      <c r="AN45" s="102">
        <v>7</v>
      </c>
      <c r="AO45" s="242" t="s">
        <v>1119</v>
      </c>
      <c r="AP45" s="122">
        <v>75</v>
      </c>
      <c r="AQ45" s="99"/>
      <c r="AR45" s="99" t="s">
        <v>1207</v>
      </c>
      <c r="AS45" s="102">
        <v>1</v>
      </c>
      <c r="AT45" s="139">
        <v>1</v>
      </c>
      <c r="AU45" s="125">
        <v>100</v>
      </c>
      <c r="AV45" s="257">
        <v>5000000</v>
      </c>
      <c r="AW45" s="257">
        <v>5000000</v>
      </c>
      <c r="AX45" s="126">
        <v>100</v>
      </c>
      <c r="AY45" s="70" t="s">
        <v>1804</v>
      </c>
      <c r="AZ45" s="127">
        <v>1</v>
      </c>
      <c r="BA45" s="127">
        <v>0</v>
      </c>
      <c r="BB45" s="125">
        <v>0</v>
      </c>
      <c r="BC45" s="70"/>
      <c r="BD45" s="70"/>
      <c r="BE45" s="125"/>
      <c r="BF45" s="466" t="s">
        <v>1812</v>
      </c>
      <c r="BG45" s="127">
        <v>10</v>
      </c>
      <c r="BH45" s="127">
        <v>8</v>
      </c>
      <c r="BI45" s="128">
        <v>80</v>
      </c>
      <c r="BJ45" s="769" t="s">
        <v>1813</v>
      </c>
    </row>
    <row r="46" spans="1:64" s="100" customFormat="1" ht="174.75" customHeight="1" x14ac:dyDescent="0.25">
      <c r="A46" s="670"/>
      <c r="B46" s="670" t="s">
        <v>333</v>
      </c>
      <c r="C46" s="662" t="s">
        <v>332</v>
      </c>
      <c r="D46" s="425" t="s">
        <v>1585</v>
      </c>
      <c r="E46" s="102">
        <v>1</v>
      </c>
      <c r="F46" s="103">
        <v>1</v>
      </c>
      <c r="G46" s="103" t="s">
        <v>331</v>
      </c>
      <c r="H46" s="103" t="s">
        <v>330</v>
      </c>
      <c r="I46" s="612" t="s">
        <v>329</v>
      </c>
      <c r="J46" s="104">
        <v>1</v>
      </c>
      <c r="K46" s="129">
        <v>1</v>
      </c>
      <c r="L46" s="106">
        <f>K46/J46*100</f>
        <v>100</v>
      </c>
      <c r="M46" s="617">
        <v>41600000</v>
      </c>
      <c r="N46" s="617">
        <v>21120000</v>
      </c>
      <c r="O46" s="618">
        <f>N46/M46</f>
        <v>0.50769230769230766</v>
      </c>
      <c r="P46" s="107" t="s">
        <v>709</v>
      </c>
      <c r="Q46" s="126">
        <v>1</v>
      </c>
      <c r="R46" s="231">
        <v>1</v>
      </c>
      <c r="S46" s="258">
        <v>100</v>
      </c>
      <c r="T46" s="147" t="s">
        <v>555</v>
      </c>
      <c r="U46" s="126">
        <v>1</v>
      </c>
      <c r="V46" s="231">
        <v>0</v>
      </c>
      <c r="W46" s="111">
        <v>0</v>
      </c>
      <c r="X46" s="95"/>
      <c r="Y46" s="112">
        <v>1</v>
      </c>
      <c r="Z46" s="113">
        <v>1</v>
      </c>
      <c r="AA46" s="114">
        <v>63</v>
      </c>
      <c r="AB46" s="115" t="s">
        <v>819</v>
      </c>
      <c r="AC46" s="116" t="s">
        <v>1366</v>
      </c>
      <c r="AD46" s="116" t="s">
        <v>1374</v>
      </c>
      <c r="AE46" s="134" t="s">
        <v>1423</v>
      </c>
      <c r="AF46" s="116" t="s">
        <v>1424</v>
      </c>
      <c r="AG46" s="259" t="s">
        <v>1425</v>
      </c>
      <c r="AH46" s="260">
        <v>12</v>
      </c>
      <c r="AI46" s="112">
        <v>1</v>
      </c>
      <c r="AJ46" s="119">
        <v>1</v>
      </c>
      <c r="AK46" s="120">
        <v>100</v>
      </c>
      <c r="AL46" s="98"/>
      <c r="AM46" s="96" t="s">
        <v>964</v>
      </c>
      <c r="AN46" s="102">
        <v>1</v>
      </c>
      <c r="AO46" s="242">
        <v>1</v>
      </c>
      <c r="AP46" s="122">
        <v>100</v>
      </c>
      <c r="AQ46" s="99"/>
      <c r="AR46" s="99" t="s">
        <v>1208</v>
      </c>
      <c r="AS46" s="102">
        <v>1</v>
      </c>
      <c r="AT46" s="139">
        <v>1</v>
      </c>
      <c r="AU46" s="125">
        <v>100</v>
      </c>
      <c r="AV46" s="126"/>
      <c r="AW46" s="101"/>
      <c r="AX46" s="126"/>
      <c r="AY46" s="442" t="s">
        <v>1776</v>
      </c>
      <c r="AZ46" s="262">
        <v>1</v>
      </c>
      <c r="BA46" s="262">
        <v>1</v>
      </c>
      <c r="BB46" s="125">
        <v>100</v>
      </c>
      <c r="BC46" s="261"/>
      <c r="BD46" s="261"/>
      <c r="BE46" s="125"/>
      <c r="BF46" s="762" t="s">
        <v>1973</v>
      </c>
      <c r="BG46" s="262">
        <v>1</v>
      </c>
      <c r="BH46" s="262">
        <v>1</v>
      </c>
      <c r="BI46" s="128">
        <v>100</v>
      </c>
      <c r="BJ46" s="762" t="s">
        <v>1820</v>
      </c>
      <c r="BK46" s="446"/>
      <c r="BL46" s="177"/>
    </row>
    <row r="47" spans="1:64" s="100" customFormat="1" ht="191.25" customHeight="1" x14ac:dyDescent="0.25">
      <c r="A47" s="670"/>
      <c r="B47" s="670"/>
      <c r="C47" s="662"/>
      <c r="D47" s="425" t="s">
        <v>1600</v>
      </c>
      <c r="E47" s="102">
        <v>30</v>
      </c>
      <c r="F47" s="103">
        <v>30</v>
      </c>
      <c r="G47" s="103" t="s">
        <v>325</v>
      </c>
      <c r="H47" s="103" t="s">
        <v>328</v>
      </c>
      <c r="I47" s="612"/>
      <c r="J47" s="104">
        <v>18</v>
      </c>
      <c r="K47" s="129">
        <v>2</v>
      </c>
      <c r="L47" s="106">
        <v>12</v>
      </c>
      <c r="M47" s="617"/>
      <c r="N47" s="617"/>
      <c r="O47" s="618"/>
      <c r="P47" s="107" t="s">
        <v>710</v>
      </c>
      <c r="Q47" s="126">
        <v>20</v>
      </c>
      <c r="R47" s="231">
        <v>10</v>
      </c>
      <c r="S47" s="146">
        <v>15</v>
      </c>
      <c r="T47" s="94" t="s">
        <v>679</v>
      </c>
      <c r="U47" s="126">
        <v>25</v>
      </c>
      <c r="V47" s="231">
        <v>0</v>
      </c>
      <c r="W47" s="111">
        <v>0</v>
      </c>
      <c r="X47" s="95" t="s">
        <v>642</v>
      </c>
      <c r="Y47" s="112">
        <v>26</v>
      </c>
      <c r="Z47" s="113">
        <v>5</v>
      </c>
      <c r="AA47" s="114">
        <v>100</v>
      </c>
      <c r="AB47" s="172" t="s">
        <v>820</v>
      </c>
      <c r="AC47" s="116" t="s">
        <v>1366</v>
      </c>
      <c r="AD47" s="116" t="s">
        <v>1374</v>
      </c>
      <c r="AE47" s="117" t="s">
        <v>1375</v>
      </c>
      <c r="AF47" s="118" t="s">
        <v>1376</v>
      </c>
      <c r="AG47" s="118" t="s">
        <v>1377</v>
      </c>
      <c r="AH47" s="117">
        <v>1</v>
      </c>
      <c r="AI47" s="112">
        <v>30</v>
      </c>
      <c r="AJ47" s="119">
        <v>6</v>
      </c>
      <c r="AK47" s="120">
        <v>15</v>
      </c>
      <c r="AL47" s="228" t="s">
        <v>1090</v>
      </c>
      <c r="AM47" s="172" t="s">
        <v>1777</v>
      </c>
      <c r="AN47" s="102">
        <v>30</v>
      </c>
      <c r="AO47" s="242">
        <v>5</v>
      </c>
      <c r="AP47" s="122">
        <v>100</v>
      </c>
      <c r="AQ47" s="99" t="s">
        <v>1162</v>
      </c>
      <c r="AR47" s="101" t="s">
        <v>1209</v>
      </c>
      <c r="AS47" s="102">
        <v>30</v>
      </c>
      <c r="AT47" s="139">
        <v>7</v>
      </c>
      <c r="AU47" s="125">
        <v>17</v>
      </c>
      <c r="AV47" s="126"/>
      <c r="AW47" s="101" t="s">
        <v>1679</v>
      </c>
      <c r="AX47" s="126"/>
      <c r="AY47" s="70" t="s">
        <v>1778</v>
      </c>
      <c r="AZ47" s="68">
        <v>30</v>
      </c>
      <c r="BA47" s="68">
        <v>8</v>
      </c>
      <c r="BB47" s="73">
        <v>23</v>
      </c>
      <c r="BC47" s="68" t="s">
        <v>1829</v>
      </c>
      <c r="BD47" s="68" t="s">
        <v>1830</v>
      </c>
      <c r="BE47" s="73"/>
      <c r="BF47" s="68" t="s">
        <v>1831</v>
      </c>
      <c r="BG47" s="71">
        <v>30</v>
      </c>
      <c r="BH47" s="71">
        <v>30</v>
      </c>
      <c r="BI47" s="404">
        <v>100</v>
      </c>
      <c r="BJ47" s="761" t="s">
        <v>1821</v>
      </c>
      <c r="BL47" s="177"/>
    </row>
    <row r="48" spans="1:64" s="100" customFormat="1" ht="51" customHeight="1" x14ac:dyDescent="0.25">
      <c r="A48" s="670"/>
      <c r="B48" s="670" t="s">
        <v>327</v>
      </c>
      <c r="C48" s="662" t="s">
        <v>326</v>
      </c>
      <c r="D48" s="565" t="s">
        <v>1577</v>
      </c>
      <c r="E48" s="577">
        <v>13</v>
      </c>
      <c r="F48" s="612">
        <v>13</v>
      </c>
      <c r="G48" s="612" t="s">
        <v>325</v>
      </c>
      <c r="H48" s="103" t="s">
        <v>324</v>
      </c>
      <c r="I48" s="612" t="s">
        <v>323</v>
      </c>
      <c r="J48" s="611">
        <v>13</v>
      </c>
      <c r="K48" s="644">
        <v>11</v>
      </c>
      <c r="L48" s="645">
        <f>K48/J48*100</f>
        <v>84.615384615384613</v>
      </c>
      <c r="M48" s="617"/>
      <c r="N48" s="617"/>
      <c r="O48" s="618"/>
      <c r="P48" s="628" t="s">
        <v>711</v>
      </c>
      <c r="Q48" s="549">
        <v>13</v>
      </c>
      <c r="R48" s="630">
        <v>13</v>
      </c>
      <c r="S48" s="631">
        <f t="shared" si="3"/>
        <v>1</v>
      </c>
      <c r="T48" s="601" t="s">
        <v>565</v>
      </c>
      <c r="U48" s="549">
        <v>13</v>
      </c>
      <c r="V48" s="630">
        <v>13</v>
      </c>
      <c r="W48" s="613">
        <v>0.9</v>
      </c>
      <c r="X48" s="95"/>
      <c r="Y48" s="602">
        <v>13</v>
      </c>
      <c r="Z48" s="607">
        <v>13</v>
      </c>
      <c r="AA48" s="682">
        <v>80</v>
      </c>
      <c r="AB48" s="115" t="s">
        <v>821</v>
      </c>
      <c r="AC48" s="163" t="s">
        <v>1366</v>
      </c>
      <c r="AD48" s="263" t="s">
        <v>1426</v>
      </c>
      <c r="AE48" s="135" t="s">
        <v>1375</v>
      </c>
      <c r="AF48" s="264" t="s">
        <v>1427</v>
      </c>
      <c r="AG48" s="264" t="s">
        <v>1428</v>
      </c>
      <c r="AH48" s="135">
        <v>12</v>
      </c>
      <c r="AI48" s="602">
        <v>13</v>
      </c>
      <c r="AJ48" s="595">
        <v>13</v>
      </c>
      <c r="AK48" s="596">
        <v>90</v>
      </c>
      <c r="AL48" s="98" t="s">
        <v>1091</v>
      </c>
      <c r="AM48" s="96" t="s">
        <v>965</v>
      </c>
      <c r="AN48" s="102">
        <v>13</v>
      </c>
      <c r="AO48" s="588" t="s">
        <v>1120</v>
      </c>
      <c r="AP48" s="584">
        <v>84</v>
      </c>
      <c r="AQ48" s="99"/>
      <c r="AR48" s="99" t="s">
        <v>1210</v>
      </c>
      <c r="AS48" s="577">
        <v>13</v>
      </c>
      <c r="AT48" s="491">
        <v>13</v>
      </c>
      <c r="AU48" s="490">
        <v>100</v>
      </c>
      <c r="AV48" s="549"/>
      <c r="AW48" s="550" t="s">
        <v>1638</v>
      </c>
      <c r="AX48" s="549"/>
      <c r="AY48" s="560" t="s">
        <v>1670</v>
      </c>
      <c r="AZ48" s="729">
        <v>13</v>
      </c>
      <c r="BA48" s="726">
        <v>13</v>
      </c>
      <c r="BB48" s="726">
        <v>100</v>
      </c>
      <c r="BC48" s="723"/>
      <c r="BD48" s="723"/>
      <c r="BE48" s="490"/>
      <c r="BF48" s="758" t="s">
        <v>1832</v>
      </c>
      <c r="BG48" s="471">
        <v>13</v>
      </c>
      <c r="BH48" s="471">
        <v>13</v>
      </c>
      <c r="BI48" s="493">
        <v>100</v>
      </c>
      <c r="BJ48" s="758" t="s">
        <v>1832</v>
      </c>
      <c r="BK48" s="446"/>
    </row>
    <row r="49" spans="1:66" s="100" customFormat="1" ht="49.5" customHeight="1" x14ac:dyDescent="0.25">
      <c r="A49" s="670"/>
      <c r="B49" s="670"/>
      <c r="C49" s="662"/>
      <c r="D49" s="612"/>
      <c r="E49" s="577"/>
      <c r="F49" s="612"/>
      <c r="G49" s="612"/>
      <c r="H49" s="103" t="s">
        <v>322</v>
      </c>
      <c r="I49" s="612"/>
      <c r="J49" s="611"/>
      <c r="K49" s="644"/>
      <c r="L49" s="646"/>
      <c r="M49" s="617"/>
      <c r="N49" s="617"/>
      <c r="O49" s="618"/>
      <c r="P49" s="628"/>
      <c r="Q49" s="549"/>
      <c r="R49" s="630"/>
      <c r="S49" s="631"/>
      <c r="T49" s="601"/>
      <c r="U49" s="549"/>
      <c r="V49" s="630"/>
      <c r="W49" s="614"/>
      <c r="X49" s="95" t="s">
        <v>613</v>
      </c>
      <c r="Y49" s="602"/>
      <c r="Z49" s="607"/>
      <c r="AA49" s="682"/>
      <c r="AB49" s="115" t="s">
        <v>822</v>
      </c>
      <c r="AC49" s="97"/>
      <c r="AD49" s="97"/>
      <c r="AE49" s="97"/>
      <c r="AF49" s="97"/>
      <c r="AG49" s="97"/>
      <c r="AH49" s="97"/>
      <c r="AI49" s="602"/>
      <c r="AJ49" s="595"/>
      <c r="AK49" s="596"/>
      <c r="AL49" s="228"/>
      <c r="AM49" s="96" t="s">
        <v>966</v>
      </c>
      <c r="AN49" s="102"/>
      <c r="AO49" s="588"/>
      <c r="AP49" s="584"/>
      <c r="AQ49" s="237"/>
      <c r="AR49" s="99" t="s">
        <v>1211</v>
      </c>
      <c r="AS49" s="577"/>
      <c r="AT49" s="491"/>
      <c r="AU49" s="490"/>
      <c r="AV49" s="549"/>
      <c r="AW49" s="551"/>
      <c r="AX49" s="549"/>
      <c r="AY49" s="560"/>
      <c r="AZ49" s="730"/>
      <c r="BA49" s="727"/>
      <c r="BB49" s="727"/>
      <c r="BC49" s="724"/>
      <c r="BD49" s="724"/>
      <c r="BE49" s="490"/>
      <c r="BF49" s="770"/>
      <c r="BG49" s="472"/>
      <c r="BH49" s="472"/>
      <c r="BI49" s="493"/>
      <c r="BJ49" s="770"/>
    </row>
    <row r="50" spans="1:66" s="100" customFormat="1" ht="23.25" customHeight="1" x14ac:dyDescent="0.25">
      <c r="A50" s="670"/>
      <c r="B50" s="670"/>
      <c r="C50" s="662"/>
      <c r="D50" s="612"/>
      <c r="E50" s="577"/>
      <c r="F50" s="612"/>
      <c r="G50" s="612"/>
      <c r="H50" s="103" t="s">
        <v>321</v>
      </c>
      <c r="I50" s="612"/>
      <c r="J50" s="611"/>
      <c r="K50" s="644"/>
      <c r="L50" s="646"/>
      <c r="M50" s="617"/>
      <c r="N50" s="617"/>
      <c r="O50" s="618"/>
      <c r="P50" s="628"/>
      <c r="Q50" s="549"/>
      <c r="R50" s="630"/>
      <c r="S50" s="631"/>
      <c r="T50" s="601"/>
      <c r="U50" s="549"/>
      <c r="V50" s="630"/>
      <c r="W50" s="614"/>
      <c r="X50" s="95"/>
      <c r="Y50" s="602"/>
      <c r="Z50" s="607"/>
      <c r="AA50" s="682"/>
      <c r="AB50" s="115" t="s">
        <v>823</v>
      </c>
      <c r="AC50" s="97"/>
      <c r="AD50" s="97"/>
      <c r="AE50" s="97"/>
      <c r="AF50" s="97"/>
      <c r="AG50" s="97"/>
      <c r="AH50" s="97"/>
      <c r="AI50" s="602"/>
      <c r="AJ50" s="595"/>
      <c r="AK50" s="596"/>
      <c r="AL50" s="98"/>
      <c r="AM50" s="96" t="s">
        <v>967</v>
      </c>
      <c r="AN50" s="102">
        <v>13</v>
      </c>
      <c r="AO50" s="588"/>
      <c r="AP50" s="584"/>
      <c r="AQ50" s="99"/>
      <c r="AR50" s="99" t="s">
        <v>1212</v>
      </c>
      <c r="AS50" s="577"/>
      <c r="AT50" s="491"/>
      <c r="AU50" s="490"/>
      <c r="AV50" s="549"/>
      <c r="AW50" s="551"/>
      <c r="AX50" s="549"/>
      <c r="AY50" s="560"/>
      <c r="AZ50" s="730"/>
      <c r="BA50" s="727"/>
      <c r="BB50" s="727"/>
      <c r="BC50" s="724"/>
      <c r="BD50" s="724"/>
      <c r="BE50" s="490"/>
      <c r="BF50" s="770"/>
      <c r="BG50" s="472"/>
      <c r="BH50" s="472"/>
      <c r="BI50" s="493"/>
      <c r="BJ50" s="770"/>
    </row>
    <row r="51" spans="1:66" s="100" customFormat="1" ht="33.75" customHeight="1" x14ac:dyDescent="0.25">
      <c r="A51" s="670"/>
      <c r="B51" s="670"/>
      <c r="C51" s="662"/>
      <c r="D51" s="612"/>
      <c r="E51" s="577"/>
      <c r="F51" s="612"/>
      <c r="G51" s="612"/>
      <c r="H51" s="103" t="s">
        <v>320</v>
      </c>
      <c r="I51" s="612"/>
      <c r="J51" s="611"/>
      <c r="K51" s="644"/>
      <c r="L51" s="646"/>
      <c r="M51" s="617"/>
      <c r="N51" s="617"/>
      <c r="O51" s="618"/>
      <c r="P51" s="628"/>
      <c r="Q51" s="549"/>
      <c r="R51" s="630"/>
      <c r="S51" s="631"/>
      <c r="T51" s="601"/>
      <c r="U51" s="549"/>
      <c r="V51" s="630"/>
      <c r="W51" s="614"/>
      <c r="X51" s="95"/>
      <c r="Y51" s="602"/>
      <c r="Z51" s="607"/>
      <c r="AA51" s="682"/>
      <c r="AB51" s="115" t="s">
        <v>824</v>
      </c>
      <c r="AC51" s="97"/>
      <c r="AD51" s="97"/>
      <c r="AE51" s="97"/>
      <c r="AF51" s="97"/>
      <c r="AG51" s="97"/>
      <c r="AH51" s="97"/>
      <c r="AI51" s="602"/>
      <c r="AJ51" s="595"/>
      <c r="AK51" s="596"/>
      <c r="AL51" s="98" t="s">
        <v>1092</v>
      </c>
      <c r="AM51" s="96" t="s">
        <v>968</v>
      </c>
      <c r="AN51" s="102"/>
      <c r="AO51" s="588"/>
      <c r="AP51" s="584"/>
      <c r="AQ51" s="99"/>
      <c r="AR51" s="99" t="s">
        <v>1213</v>
      </c>
      <c r="AS51" s="577"/>
      <c r="AT51" s="491"/>
      <c r="AU51" s="490"/>
      <c r="AV51" s="549"/>
      <c r="AW51" s="551"/>
      <c r="AX51" s="549"/>
      <c r="AY51" s="560"/>
      <c r="AZ51" s="730"/>
      <c r="BA51" s="727"/>
      <c r="BB51" s="727"/>
      <c r="BC51" s="724"/>
      <c r="BD51" s="724"/>
      <c r="BE51" s="490"/>
      <c r="BF51" s="770"/>
      <c r="BG51" s="472"/>
      <c r="BH51" s="472"/>
      <c r="BI51" s="493"/>
      <c r="BJ51" s="770"/>
    </row>
    <row r="52" spans="1:66" s="100" customFormat="1" ht="26.25" customHeight="1" x14ac:dyDescent="0.25">
      <c r="A52" s="670"/>
      <c r="B52" s="670"/>
      <c r="C52" s="662"/>
      <c r="D52" s="612"/>
      <c r="E52" s="577"/>
      <c r="F52" s="612"/>
      <c r="G52" s="612"/>
      <c r="H52" s="226" t="s">
        <v>319</v>
      </c>
      <c r="I52" s="612"/>
      <c r="J52" s="611"/>
      <c r="K52" s="644"/>
      <c r="L52" s="646"/>
      <c r="M52" s="617"/>
      <c r="N52" s="617"/>
      <c r="O52" s="618"/>
      <c r="P52" s="628"/>
      <c r="Q52" s="549"/>
      <c r="R52" s="630"/>
      <c r="S52" s="631"/>
      <c r="T52" s="601"/>
      <c r="U52" s="549"/>
      <c r="V52" s="630"/>
      <c r="W52" s="614"/>
      <c r="X52" s="95"/>
      <c r="Y52" s="602"/>
      <c r="Z52" s="607"/>
      <c r="AA52" s="682"/>
      <c r="AB52" s="115" t="s">
        <v>825</v>
      </c>
      <c r="AC52" s="97"/>
      <c r="AD52" s="97"/>
      <c r="AE52" s="97"/>
      <c r="AF52" s="97"/>
      <c r="AG52" s="97"/>
      <c r="AH52" s="97"/>
      <c r="AI52" s="602"/>
      <c r="AJ52" s="595"/>
      <c r="AK52" s="596"/>
      <c r="AL52" s="228"/>
      <c r="AM52" s="96" t="s">
        <v>969</v>
      </c>
      <c r="AN52" s="102"/>
      <c r="AO52" s="588"/>
      <c r="AP52" s="584"/>
      <c r="AQ52" s="237"/>
      <c r="AR52" s="99" t="s">
        <v>1214</v>
      </c>
      <c r="AS52" s="577"/>
      <c r="AT52" s="491"/>
      <c r="AU52" s="490"/>
      <c r="AV52" s="549"/>
      <c r="AW52" s="551"/>
      <c r="AX52" s="549"/>
      <c r="AY52" s="560"/>
      <c r="AZ52" s="731"/>
      <c r="BA52" s="728"/>
      <c r="BB52" s="728"/>
      <c r="BC52" s="725"/>
      <c r="BD52" s="725"/>
      <c r="BE52" s="490"/>
      <c r="BF52" s="763"/>
      <c r="BG52" s="473"/>
      <c r="BH52" s="473"/>
      <c r="BI52" s="493"/>
      <c r="BJ52" s="763"/>
    </row>
    <row r="53" spans="1:66" s="100" customFormat="1" ht="48.75" customHeight="1" x14ac:dyDescent="0.25">
      <c r="A53" s="670"/>
      <c r="B53" s="670"/>
      <c r="C53" s="662"/>
      <c r="D53" s="565" t="s">
        <v>318</v>
      </c>
      <c r="E53" s="577">
        <v>3</v>
      </c>
      <c r="F53" s="612">
        <v>3</v>
      </c>
      <c r="G53" s="612" t="s">
        <v>317</v>
      </c>
      <c r="H53" s="103" t="s">
        <v>316</v>
      </c>
      <c r="I53" s="612"/>
      <c r="J53" s="619">
        <v>0.5</v>
      </c>
      <c r="K53" s="644">
        <v>0.5</v>
      </c>
      <c r="L53" s="645">
        <f>K53/J53*100</f>
        <v>100</v>
      </c>
      <c r="M53" s="617"/>
      <c r="N53" s="617"/>
      <c r="O53" s="618"/>
      <c r="P53" s="628" t="s">
        <v>712</v>
      </c>
      <c r="Q53" s="549">
        <v>1</v>
      </c>
      <c r="R53" s="630" t="s">
        <v>37</v>
      </c>
      <c r="S53" s="634">
        <v>0</v>
      </c>
      <c r="T53" s="601" t="s">
        <v>497</v>
      </c>
      <c r="U53" s="549">
        <v>1</v>
      </c>
      <c r="V53" s="630" t="s">
        <v>37</v>
      </c>
      <c r="W53" s="613">
        <v>0.4</v>
      </c>
      <c r="X53" s="95"/>
      <c r="Y53" s="602">
        <v>3</v>
      </c>
      <c r="Z53" s="605">
        <v>2</v>
      </c>
      <c r="AA53" s="682">
        <v>1</v>
      </c>
      <c r="AB53" s="254"/>
      <c r="AC53" s="97"/>
      <c r="AD53" s="97"/>
      <c r="AE53" s="97"/>
      <c r="AF53" s="97"/>
      <c r="AG53" s="97"/>
      <c r="AH53" s="97"/>
      <c r="AI53" s="602">
        <v>3</v>
      </c>
      <c r="AJ53" s="595" t="s">
        <v>1110</v>
      </c>
      <c r="AK53" s="596">
        <v>40</v>
      </c>
      <c r="AL53" s="228"/>
      <c r="AM53" s="265"/>
      <c r="AN53" s="577" t="s">
        <v>1110</v>
      </c>
      <c r="AO53" s="588" t="s">
        <v>1121</v>
      </c>
      <c r="AP53" s="584">
        <v>63</v>
      </c>
      <c r="AQ53" s="237"/>
      <c r="AR53" s="99" t="s">
        <v>1215</v>
      </c>
      <c r="AS53" s="577">
        <v>3</v>
      </c>
      <c r="AT53" s="700">
        <v>1</v>
      </c>
      <c r="AU53" s="490">
        <v>30</v>
      </c>
      <c r="AV53" s="549"/>
      <c r="AW53" s="716"/>
      <c r="AX53" s="549"/>
      <c r="AY53" s="479" t="s">
        <v>1693</v>
      </c>
      <c r="AZ53" s="471">
        <v>1</v>
      </c>
      <c r="BA53" s="471">
        <v>2</v>
      </c>
      <c r="BB53" s="718">
        <v>100</v>
      </c>
      <c r="BC53" s="720"/>
      <c r="BD53" s="471"/>
      <c r="BE53" s="718"/>
      <c r="BF53" s="578" t="s">
        <v>1935</v>
      </c>
      <c r="BG53" s="471">
        <v>3</v>
      </c>
      <c r="BH53" s="471">
        <v>2</v>
      </c>
      <c r="BI53" s="487">
        <v>66</v>
      </c>
      <c r="BJ53" s="771" t="s">
        <v>1775</v>
      </c>
    </row>
    <row r="54" spans="1:66" s="100" customFormat="1" ht="75.75" customHeight="1" x14ac:dyDescent="0.25">
      <c r="A54" s="670"/>
      <c r="B54" s="670"/>
      <c r="C54" s="662"/>
      <c r="D54" s="612"/>
      <c r="E54" s="577"/>
      <c r="F54" s="612"/>
      <c r="G54" s="612"/>
      <c r="H54" s="103" t="s">
        <v>315</v>
      </c>
      <c r="I54" s="612"/>
      <c r="J54" s="619"/>
      <c r="K54" s="644"/>
      <c r="L54" s="646"/>
      <c r="M54" s="622">
        <v>264994438</v>
      </c>
      <c r="N54" s="622">
        <v>90655542</v>
      </c>
      <c r="O54" s="618">
        <f>N54/M54</f>
        <v>0.34210356520765917</v>
      </c>
      <c r="P54" s="628"/>
      <c r="Q54" s="549"/>
      <c r="R54" s="630"/>
      <c r="S54" s="634"/>
      <c r="T54" s="601"/>
      <c r="U54" s="549"/>
      <c r="V54" s="630"/>
      <c r="W54" s="614"/>
      <c r="X54" s="95"/>
      <c r="Y54" s="602"/>
      <c r="Z54" s="605"/>
      <c r="AA54" s="682"/>
      <c r="AB54" s="115" t="s">
        <v>826</v>
      </c>
      <c r="AC54" s="97"/>
      <c r="AD54" s="97"/>
      <c r="AE54" s="97"/>
      <c r="AF54" s="97"/>
      <c r="AG54" s="97"/>
      <c r="AH54" s="97"/>
      <c r="AI54" s="602"/>
      <c r="AJ54" s="595"/>
      <c r="AK54" s="596"/>
      <c r="AL54" s="228"/>
      <c r="AM54" s="96" t="s">
        <v>970</v>
      </c>
      <c r="AN54" s="577"/>
      <c r="AO54" s="588"/>
      <c r="AP54" s="584"/>
      <c r="AQ54" s="237"/>
      <c r="AR54" s="99" t="s">
        <v>1216</v>
      </c>
      <c r="AS54" s="577"/>
      <c r="AT54" s="491"/>
      <c r="AU54" s="490"/>
      <c r="AV54" s="549"/>
      <c r="AW54" s="717"/>
      <c r="AX54" s="549"/>
      <c r="AY54" s="480"/>
      <c r="AZ54" s="473"/>
      <c r="BA54" s="473"/>
      <c r="BB54" s="719"/>
      <c r="BC54" s="721"/>
      <c r="BD54" s="473"/>
      <c r="BE54" s="719"/>
      <c r="BF54" s="579"/>
      <c r="BG54" s="473"/>
      <c r="BH54" s="473"/>
      <c r="BI54" s="489"/>
      <c r="BJ54" s="763"/>
    </row>
    <row r="55" spans="1:66" s="100" customFormat="1" ht="96" customHeight="1" x14ac:dyDescent="0.25">
      <c r="A55" s="670"/>
      <c r="B55" s="670"/>
      <c r="C55" s="141" t="s">
        <v>314</v>
      </c>
      <c r="D55" s="93" t="s">
        <v>1578</v>
      </c>
      <c r="E55" s="102">
        <v>12</v>
      </c>
      <c r="F55" s="103">
        <v>12</v>
      </c>
      <c r="G55" s="103" t="s">
        <v>313</v>
      </c>
      <c r="H55" s="103" t="s">
        <v>312</v>
      </c>
      <c r="I55" s="103" t="s">
        <v>311</v>
      </c>
      <c r="J55" s="104">
        <v>2</v>
      </c>
      <c r="K55" s="129">
        <v>12</v>
      </c>
      <c r="L55" s="106">
        <f>K55/J55*100</f>
        <v>600</v>
      </c>
      <c r="M55" s="622"/>
      <c r="N55" s="622"/>
      <c r="O55" s="618"/>
      <c r="P55" s="107" t="s">
        <v>713</v>
      </c>
      <c r="Q55" s="103">
        <v>10</v>
      </c>
      <c r="R55" s="155">
        <v>10</v>
      </c>
      <c r="S55" s="245">
        <f>R55/Q55*1</f>
        <v>1</v>
      </c>
      <c r="T55" s="94" t="s">
        <v>533</v>
      </c>
      <c r="U55" s="103">
        <v>10</v>
      </c>
      <c r="V55" s="155">
        <v>10</v>
      </c>
      <c r="W55" s="111">
        <v>1</v>
      </c>
      <c r="X55" s="95"/>
      <c r="Y55" s="112">
        <v>12</v>
      </c>
      <c r="Z55" s="113">
        <v>12</v>
      </c>
      <c r="AA55" s="114">
        <v>100</v>
      </c>
      <c r="AB55" s="115" t="s">
        <v>827</v>
      </c>
      <c r="AC55" s="116" t="s">
        <v>1366</v>
      </c>
      <c r="AD55" s="116" t="s">
        <v>1374</v>
      </c>
      <c r="AE55" s="134" t="s">
        <v>1423</v>
      </c>
      <c r="AF55" s="116" t="s">
        <v>1424</v>
      </c>
      <c r="AG55" s="259" t="s">
        <v>1425</v>
      </c>
      <c r="AH55" s="260">
        <v>12</v>
      </c>
      <c r="AI55" s="112">
        <v>12</v>
      </c>
      <c r="AJ55" s="119">
        <v>12</v>
      </c>
      <c r="AK55" s="120">
        <v>100</v>
      </c>
      <c r="AL55" s="228"/>
      <c r="AM55" s="96" t="s">
        <v>971</v>
      </c>
      <c r="AN55" s="102">
        <v>12</v>
      </c>
      <c r="AO55" s="242" t="s">
        <v>1122</v>
      </c>
      <c r="AP55" s="122">
        <v>75</v>
      </c>
      <c r="AQ55" s="237"/>
      <c r="AR55" s="99" t="s">
        <v>1217</v>
      </c>
      <c r="AS55" s="102">
        <v>12</v>
      </c>
      <c r="AT55" s="233">
        <v>12</v>
      </c>
      <c r="AU55" s="125">
        <v>100</v>
      </c>
      <c r="AV55" s="126"/>
      <c r="AW55" s="101" t="s">
        <v>1639</v>
      </c>
      <c r="AX55" s="126"/>
      <c r="AY55" s="70" t="s">
        <v>1602</v>
      </c>
      <c r="AZ55" s="127">
        <v>12</v>
      </c>
      <c r="BA55" s="440">
        <v>12</v>
      </c>
      <c r="BB55" s="125">
        <v>100</v>
      </c>
      <c r="BC55" s="70"/>
      <c r="BD55" s="70"/>
      <c r="BE55" s="125"/>
      <c r="BF55" s="68" t="s">
        <v>1833</v>
      </c>
      <c r="BG55" s="71">
        <v>12</v>
      </c>
      <c r="BH55" s="71">
        <v>12</v>
      </c>
      <c r="BI55" s="404">
        <v>100</v>
      </c>
      <c r="BJ55" s="761" t="s">
        <v>1834</v>
      </c>
      <c r="BK55" s="446"/>
    </row>
    <row r="56" spans="1:66" s="100" customFormat="1" ht="103.15" customHeight="1" x14ac:dyDescent="0.25">
      <c r="A56" s="670" t="s">
        <v>147</v>
      </c>
      <c r="B56" s="670" t="s">
        <v>310</v>
      </c>
      <c r="C56" s="662" t="s">
        <v>309</v>
      </c>
      <c r="D56" s="425" t="s">
        <v>308</v>
      </c>
      <c r="E56" s="102">
        <v>42</v>
      </c>
      <c r="F56" s="103">
        <v>54</v>
      </c>
      <c r="G56" s="103" t="s">
        <v>306</v>
      </c>
      <c r="H56" s="226" t="s">
        <v>307</v>
      </c>
      <c r="I56" s="612" t="s">
        <v>271</v>
      </c>
      <c r="J56" s="266">
        <v>4</v>
      </c>
      <c r="K56" s="183">
        <v>4</v>
      </c>
      <c r="L56" s="267">
        <f>K56/J56*100</f>
        <v>100</v>
      </c>
      <c r="M56" s="622"/>
      <c r="N56" s="622"/>
      <c r="O56" s="618"/>
      <c r="P56" s="223" t="s">
        <v>714</v>
      </c>
      <c r="Q56" s="103" t="s">
        <v>512</v>
      </c>
      <c r="R56" s="155" t="s">
        <v>512</v>
      </c>
      <c r="S56" s="268">
        <v>1</v>
      </c>
      <c r="T56" s="94" t="s">
        <v>560</v>
      </c>
      <c r="U56" s="103" t="s">
        <v>512</v>
      </c>
      <c r="V56" s="155" t="s">
        <v>512</v>
      </c>
      <c r="W56" s="111">
        <v>0.95</v>
      </c>
      <c r="X56" s="95" t="s">
        <v>643</v>
      </c>
      <c r="Y56" s="112">
        <v>54</v>
      </c>
      <c r="Z56" s="113">
        <v>27</v>
      </c>
      <c r="AA56" s="114">
        <v>70</v>
      </c>
      <c r="AB56" s="115" t="s">
        <v>828</v>
      </c>
      <c r="AC56" s="116" t="s">
        <v>1366</v>
      </c>
      <c r="AD56" s="116" t="s">
        <v>1381</v>
      </c>
      <c r="AE56" s="164">
        <v>2201001</v>
      </c>
      <c r="AF56" s="116" t="s">
        <v>1429</v>
      </c>
      <c r="AG56" s="116" t="s">
        <v>1430</v>
      </c>
      <c r="AH56" s="260">
        <v>5</v>
      </c>
      <c r="AI56" s="112">
        <v>10</v>
      </c>
      <c r="AJ56" s="119">
        <v>30</v>
      </c>
      <c r="AK56" s="120">
        <v>300</v>
      </c>
      <c r="AL56" s="98" t="s">
        <v>1093</v>
      </c>
      <c r="AM56" s="96" t="s">
        <v>972</v>
      </c>
      <c r="AN56" s="102">
        <v>30</v>
      </c>
      <c r="AO56" s="242" t="s">
        <v>1123</v>
      </c>
      <c r="AP56" s="122">
        <v>100</v>
      </c>
      <c r="AQ56" s="99"/>
      <c r="AR56" s="99" t="s">
        <v>1218</v>
      </c>
      <c r="AS56" s="102">
        <v>42</v>
      </c>
      <c r="AT56" s="139">
        <v>54</v>
      </c>
      <c r="AU56" s="125">
        <v>100</v>
      </c>
      <c r="AV56" s="126"/>
      <c r="AW56" s="101" t="s">
        <v>1640</v>
      </c>
      <c r="AX56" s="126"/>
      <c r="AY56" s="70" t="s">
        <v>1702</v>
      </c>
      <c r="AZ56" s="406">
        <v>52</v>
      </c>
      <c r="BA56" s="406">
        <v>54</v>
      </c>
      <c r="BB56" s="407">
        <v>100</v>
      </c>
      <c r="BC56" s="408"/>
      <c r="BD56" s="408"/>
      <c r="BE56" s="407"/>
      <c r="BF56" s="466" t="s">
        <v>1850</v>
      </c>
      <c r="BG56" s="406">
        <v>52</v>
      </c>
      <c r="BH56" s="406">
        <v>54</v>
      </c>
      <c r="BI56" s="128">
        <v>100</v>
      </c>
      <c r="BJ56" s="762" t="s">
        <v>1852</v>
      </c>
      <c r="BL56" s="177"/>
      <c r="BN56" s="177"/>
    </row>
    <row r="57" spans="1:66" s="100" customFormat="1" ht="178.5" customHeight="1" x14ac:dyDescent="0.25">
      <c r="A57" s="670"/>
      <c r="B57" s="670"/>
      <c r="C57" s="662"/>
      <c r="D57" s="93" t="s">
        <v>1579</v>
      </c>
      <c r="E57" s="102">
        <v>42</v>
      </c>
      <c r="F57" s="103">
        <v>54</v>
      </c>
      <c r="G57" s="103" t="s">
        <v>306</v>
      </c>
      <c r="H57" s="226" t="s">
        <v>305</v>
      </c>
      <c r="I57" s="612"/>
      <c r="J57" s="266">
        <v>4</v>
      </c>
      <c r="K57" s="104">
        <v>35</v>
      </c>
      <c r="L57" s="267">
        <v>85</v>
      </c>
      <c r="M57" s="622"/>
      <c r="N57" s="622"/>
      <c r="O57" s="618"/>
      <c r="P57" s="223" t="s">
        <v>715</v>
      </c>
      <c r="Q57" s="103">
        <v>10</v>
      </c>
      <c r="R57" s="155">
        <v>35</v>
      </c>
      <c r="S57" s="245">
        <v>1</v>
      </c>
      <c r="T57" s="94" t="s">
        <v>529</v>
      </c>
      <c r="U57" s="103">
        <v>20</v>
      </c>
      <c r="V57" s="155">
        <v>35</v>
      </c>
      <c r="W57" s="111">
        <v>0.85</v>
      </c>
      <c r="X57" s="95" t="s">
        <v>643</v>
      </c>
      <c r="Y57" s="112">
        <v>27</v>
      </c>
      <c r="Z57" s="113">
        <v>27</v>
      </c>
      <c r="AA57" s="114">
        <v>83</v>
      </c>
      <c r="AB57" s="115" t="s">
        <v>829</v>
      </c>
      <c r="AC57" s="116" t="s">
        <v>1366</v>
      </c>
      <c r="AD57" s="116" t="s">
        <v>1381</v>
      </c>
      <c r="AE57" s="164">
        <v>2201006</v>
      </c>
      <c r="AF57" s="116" t="s">
        <v>1431</v>
      </c>
      <c r="AG57" s="116" t="s">
        <v>1432</v>
      </c>
      <c r="AH57" s="260">
        <v>54</v>
      </c>
      <c r="AI57" s="112">
        <v>30</v>
      </c>
      <c r="AJ57" s="119">
        <v>30</v>
      </c>
      <c r="AK57" s="120">
        <v>85</v>
      </c>
      <c r="AL57" s="98" t="s">
        <v>1094</v>
      </c>
      <c r="AM57" s="96" t="s">
        <v>973</v>
      </c>
      <c r="AN57" s="102">
        <v>30</v>
      </c>
      <c r="AO57" s="242">
        <v>54</v>
      </c>
      <c r="AP57" s="122">
        <v>97</v>
      </c>
      <c r="AQ57" s="99"/>
      <c r="AR57" s="99" t="s">
        <v>1219</v>
      </c>
      <c r="AS57" s="102">
        <v>54</v>
      </c>
      <c r="AT57" s="139">
        <v>54</v>
      </c>
      <c r="AU57" s="125">
        <v>100</v>
      </c>
      <c r="AV57" s="126"/>
      <c r="AW57" s="101" t="s">
        <v>1704</v>
      </c>
      <c r="AX57" s="126"/>
      <c r="AY57" s="408" t="s">
        <v>1703</v>
      </c>
      <c r="AZ57" s="127">
        <v>52</v>
      </c>
      <c r="BA57" s="127">
        <v>54</v>
      </c>
      <c r="BB57" s="125">
        <v>100</v>
      </c>
      <c r="BC57" s="70"/>
      <c r="BD57" s="70"/>
      <c r="BE57" s="125"/>
      <c r="BF57" s="466" t="s">
        <v>1853</v>
      </c>
      <c r="BG57" s="127">
        <v>52</v>
      </c>
      <c r="BH57" s="127">
        <v>54</v>
      </c>
      <c r="BI57" s="128">
        <v>100</v>
      </c>
      <c r="BJ57" s="762" t="s">
        <v>1851</v>
      </c>
    </row>
    <row r="58" spans="1:66" s="100" customFormat="1" ht="129.75" customHeight="1" x14ac:dyDescent="0.25">
      <c r="A58" s="670"/>
      <c r="B58" s="670"/>
      <c r="C58" s="662" t="s">
        <v>304</v>
      </c>
      <c r="D58" s="425" t="s">
        <v>303</v>
      </c>
      <c r="E58" s="102" t="s">
        <v>1323</v>
      </c>
      <c r="F58" s="103" t="s">
        <v>302</v>
      </c>
      <c r="G58" s="103" t="s">
        <v>301</v>
      </c>
      <c r="H58" s="126" t="s">
        <v>300</v>
      </c>
      <c r="I58" s="612" t="s">
        <v>279</v>
      </c>
      <c r="J58" s="104" t="s">
        <v>694</v>
      </c>
      <c r="K58" s="104" t="s">
        <v>37</v>
      </c>
      <c r="L58" s="269" t="s">
        <v>37</v>
      </c>
      <c r="M58" s="622"/>
      <c r="N58" s="622"/>
      <c r="O58" s="618"/>
      <c r="P58" s="107" t="s">
        <v>716</v>
      </c>
      <c r="Q58" s="103">
        <v>5</v>
      </c>
      <c r="R58" s="155" t="s">
        <v>37</v>
      </c>
      <c r="S58" s="241">
        <v>0</v>
      </c>
      <c r="T58" s="94" t="s">
        <v>463</v>
      </c>
      <c r="U58" s="103">
        <v>5</v>
      </c>
      <c r="V58" s="155" t="s">
        <v>37</v>
      </c>
      <c r="W58" s="111">
        <v>0.8</v>
      </c>
      <c r="X58" s="95" t="s">
        <v>644</v>
      </c>
      <c r="Y58" s="112" t="s">
        <v>302</v>
      </c>
      <c r="Z58" s="113" t="s">
        <v>778</v>
      </c>
      <c r="AA58" s="114">
        <v>62</v>
      </c>
      <c r="AB58" s="115" t="s">
        <v>830</v>
      </c>
      <c r="AC58" s="116" t="s">
        <v>1366</v>
      </c>
      <c r="AD58" s="116" t="s">
        <v>1433</v>
      </c>
      <c r="AE58" s="117" t="s">
        <v>1375</v>
      </c>
      <c r="AF58" s="116" t="s">
        <v>1434</v>
      </c>
      <c r="AG58" s="116" t="s">
        <v>1435</v>
      </c>
      <c r="AH58" s="260">
        <v>2</v>
      </c>
      <c r="AI58" s="112" t="s">
        <v>302</v>
      </c>
      <c r="AJ58" s="119" t="s">
        <v>1108</v>
      </c>
      <c r="AK58" s="120">
        <v>70</v>
      </c>
      <c r="AL58" s="98"/>
      <c r="AM58" s="96" t="s">
        <v>974</v>
      </c>
      <c r="AN58" s="102" t="s">
        <v>1108</v>
      </c>
      <c r="AO58" s="137">
        <v>0</v>
      </c>
      <c r="AP58" s="122">
        <v>0</v>
      </c>
      <c r="AQ58" s="99"/>
      <c r="AR58" s="99"/>
      <c r="AS58" s="102" t="s">
        <v>1323</v>
      </c>
      <c r="AT58" s="139">
        <v>0</v>
      </c>
      <c r="AU58" s="125">
        <v>0</v>
      </c>
      <c r="AV58" s="126"/>
      <c r="AW58" s="140"/>
      <c r="AX58" s="126"/>
      <c r="AY58" s="70" t="s">
        <v>1705</v>
      </c>
      <c r="AZ58" s="127" t="s">
        <v>1816</v>
      </c>
      <c r="BA58" s="127">
        <v>0</v>
      </c>
      <c r="BB58" s="125">
        <v>0</v>
      </c>
      <c r="BC58" s="70"/>
      <c r="BD58" s="70"/>
      <c r="BE58" s="125"/>
      <c r="BF58" s="466" t="s">
        <v>1855</v>
      </c>
      <c r="BG58" s="127" t="s">
        <v>1816</v>
      </c>
      <c r="BH58" s="127"/>
      <c r="BI58" s="128">
        <v>33</v>
      </c>
      <c r="BJ58" s="466" t="s">
        <v>1855</v>
      </c>
    </row>
    <row r="59" spans="1:66" s="100" customFormat="1" ht="157.5" customHeight="1" x14ac:dyDescent="0.25">
      <c r="A59" s="670"/>
      <c r="B59" s="670"/>
      <c r="C59" s="662"/>
      <c r="D59" s="93" t="s">
        <v>1580</v>
      </c>
      <c r="E59" s="102">
        <v>3</v>
      </c>
      <c r="F59" s="103">
        <v>3</v>
      </c>
      <c r="G59" s="103" t="s">
        <v>299</v>
      </c>
      <c r="H59" s="103" t="s">
        <v>298</v>
      </c>
      <c r="I59" s="612"/>
      <c r="J59" s="104">
        <v>0.5</v>
      </c>
      <c r="K59" s="104">
        <v>0.5</v>
      </c>
      <c r="L59" s="267">
        <f>K59/J59*100</f>
        <v>100</v>
      </c>
      <c r="M59" s="622"/>
      <c r="N59" s="622"/>
      <c r="O59" s="618"/>
      <c r="P59" s="107" t="s">
        <v>717</v>
      </c>
      <c r="Q59" s="103">
        <v>1</v>
      </c>
      <c r="R59" s="155">
        <v>1</v>
      </c>
      <c r="S59" s="245">
        <f>R59/Q59*1</f>
        <v>1</v>
      </c>
      <c r="T59" s="94" t="s">
        <v>524</v>
      </c>
      <c r="U59" s="103">
        <v>1</v>
      </c>
      <c r="V59" s="155">
        <v>1</v>
      </c>
      <c r="W59" s="111">
        <v>0.8</v>
      </c>
      <c r="X59" s="95" t="s">
        <v>644</v>
      </c>
      <c r="Y59" s="112">
        <v>3</v>
      </c>
      <c r="Z59" s="113">
        <v>2</v>
      </c>
      <c r="AA59" s="114">
        <v>80</v>
      </c>
      <c r="AB59" s="115" t="s">
        <v>831</v>
      </c>
      <c r="AC59" s="116" t="s">
        <v>1366</v>
      </c>
      <c r="AD59" s="116" t="s">
        <v>1381</v>
      </c>
      <c r="AE59" s="164">
        <v>2201030</v>
      </c>
      <c r="AF59" s="116" t="s">
        <v>1436</v>
      </c>
      <c r="AG59" s="116" t="s">
        <v>1437</v>
      </c>
      <c r="AH59" s="270">
        <v>2500</v>
      </c>
      <c r="AI59" s="112">
        <v>3</v>
      </c>
      <c r="AJ59" s="119" t="s">
        <v>1110</v>
      </c>
      <c r="AK59" s="120">
        <v>85</v>
      </c>
      <c r="AL59" s="98"/>
      <c r="AM59" s="96" t="s">
        <v>975</v>
      </c>
      <c r="AN59" s="102" t="s">
        <v>1110</v>
      </c>
      <c r="AO59" s="242">
        <v>3</v>
      </c>
      <c r="AP59" s="122">
        <v>75</v>
      </c>
      <c r="AQ59" s="99"/>
      <c r="AR59" s="101" t="s">
        <v>1220</v>
      </c>
      <c r="AS59" s="102">
        <v>3</v>
      </c>
      <c r="AT59" s="139">
        <v>8</v>
      </c>
      <c r="AU59" s="125">
        <v>100</v>
      </c>
      <c r="AV59" s="126"/>
      <c r="AW59" s="140"/>
      <c r="AX59" s="126"/>
      <c r="AY59" s="70" t="s">
        <v>1706</v>
      </c>
      <c r="AZ59" s="127">
        <v>3</v>
      </c>
      <c r="BA59" s="127">
        <v>3</v>
      </c>
      <c r="BB59" s="125">
        <v>100</v>
      </c>
      <c r="BC59" s="70"/>
      <c r="BD59" s="70"/>
      <c r="BE59" s="125"/>
      <c r="BF59" s="762" t="s">
        <v>1854</v>
      </c>
      <c r="BG59" s="127">
        <v>3</v>
      </c>
      <c r="BH59" s="127">
        <v>3</v>
      </c>
      <c r="BI59" s="128">
        <v>100</v>
      </c>
      <c r="BJ59" s="762" t="s">
        <v>1854</v>
      </c>
    </row>
    <row r="60" spans="1:66" s="100" customFormat="1" ht="63.75" customHeight="1" x14ac:dyDescent="0.25">
      <c r="A60" s="670"/>
      <c r="B60" s="670"/>
      <c r="C60" s="662"/>
      <c r="D60" s="565" t="s">
        <v>1581</v>
      </c>
      <c r="E60" s="102">
        <v>3</v>
      </c>
      <c r="F60" s="271">
        <v>5</v>
      </c>
      <c r="G60" s="612" t="s">
        <v>297</v>
      </c>
      <c r="H60" s="226" t="s">
        <v>296</v>
      </c>
      <c r="I60" s="612"/>
      <c r="J60" s="611">
        <v>5</v>
      </c>
      <c r="K60" s="611">
        <v>5</v>
      </c>
      <c r="L60" s="609">
        <f>K60/K60*100</f>
        <v>100</v>
      </c>
      <c r="M60" s="622"/>
      <c r="N60" s="622"/>
      <c r="O60" s="618"/>
      <c r="P60" s="641" t="s">
        <v>718</v>
      </c>
      <c r="Q60" s="612">
        <v>1</v>
      </c>
      <c r="R60" s="486">
        <v>4</v>
      </c>
      <c r="S60" s="616">
        <v>1</v>
      </c>
      <c r="T60" s="601" t="s">
        <v>464</v>
      </c>
      <c r="U60" s="612">
        <v>1</v>
      </c>
      <c r="V60" s="486">
        <v>4</v>
      </c>
      <c r="W60" s="613">
        <v>0.8</v>
      </c>
      <c r="X60" s="95" t="s">
        <v>644</v>
      </c>
      <c r="Y60" s="602">
        <v>5</v>
      </c>
      <c r="Z60" s="605" t="s">
        <v>139</v>
      </c>
      <c r="AA60" s="682">
        <v>81</v>
      </c>
      <c r="AB60" s="115" t="s">
        <v>832</v>
      </c>
      <c r="AC60" s="116" t="s">
        <v>1366</v>
      </c>
      <c r="AD60" s="116" t="s">
        <v>1381</v>
      </c>
      <c r="AE60" s="164">
        <v>2201001</v>
      </c>
      <c r="AF60" s="116" t="s">
        <v>1429</v>
      </c>
      <c r="AG60" s="116" t="s">
        <v>1430</v>
      </c>
      <c r="AH60" s="260">
        <v>5</v>
      </c>
      <c r="AI60" s="602">
        <v>5</v>
      </c>
      <c r="AJ60" s="595">
        <v>2</v>
      </c>
      <c r="AK60" s="596">
        <v>77</v>
      </c>
      <c r="AL60" s="228"/>
      <c r="AM60" s="96" t="s">
        <v>976</v>
      </c>
      <c r="AN60" s="577">
        <v>3</v>
      </c>
      <c r="AO60" s="588" t="s">
        <v>1124</v>
      </c>
      <c r="AP60" s="584">
        <v>66</v>
      </c>
      <c r="AQ60" s="99"/>
      <c r="AR60" s="99" t="s">
        <v>1221</v>
      </c>
      <c r="AS60" s="102">
        <v>3</v>
      </c>
      <c r="AT60" s="491">
        <v>8</v>
      </c>
      <c r="AU60" s="490">
        <v>100</v>
      </c>
      <c r="AV60" s="549"/>
      <c r="AW60" s="551"/>
      <c r="AX60" s="549"/>
      <c r="AY60" s="560" t="s">
        <v>1766</v>
      </c>
      <c r="AZ60" s="471">
        <v>4</v>
      </c>
      <c r="BA60" s="471">
        <v>5</v>
      </c>
      <c r="BB60" s="490">
        <v>100</v>
      </c>
      <c r="BC60" s="471"/>
      <c r="BD60" s="471"/>
      <c r="BE60" s="490"/>
      <c r="BF60" s="578" t="s">
        <v>1856</v>
      </c>
      <c r="BG60" s="471">
        <v>4</v>
      </c>
      <c r="BH60" s="471">
        <v>5</v>
      </c>
      <c r="BI60" s="493">
        <v>100</v>
      </c>
      <c r="BJ60" s="758" t="s">
        <v>1857</v>
      </c>
    </row>
    <row r="61" spans="1:66" s="100" customFormat="1" ht="231" customHeight="1" x14ac:dyDescent="0.25">
      <c r="A61" s="670"/>
      <c r="B61" s="670"/>
      <c r="C61" s="662"/>
      <c r="D61" s="612"/>
      <c r="E61" s="102">
        <v>3</v>
      </c>
      <c r="F61" s="271"/>
      <c r="G61" s="612"/>
      <c r="H61" s="226" t="s">
        <v>295</v>
      </c>
      <c r="I61" s="612"/>
      <c r="J61" s="611"/>
      <c r="K61" s="611"/>
      <c r="L61" s="609"/>
      <c r="M61" s="622"/>
      <c r="N61" s="622"/>
      <c r="O61" s="618"/>
      <c r="P61" s="641"/>
      <c r="Q61" s="612"/>
      <c r="R61" s="486"/>
      <c r="S61" s="616"/>
      <c r="T61" s="601"/>
      <c r="U61" s="612"/>
      <c r="V61" s="486"/>
      <c r="W61" s="614"/>
      <c r="X61" s="95" t="s">
        <v>644</v>
      </c>
      <c r="Y61" s="602"/>
      <c r="Z61" s="605"/>
      <c r="AA61" s="682"/>
      <c r="AB61" s="115" t="s">
        <v>833</v>
      </c>
      <c r="AC61" s="97"/>
      <c r="AD61" s="97"/>
      <c r="AE61" s="97"/>
      <c r="AF61" s="97"/>
      <c r="AG61" s="97"/>
      <c r="AH61" s="97"/>
      <c r="AI61" s="602"/>
      <c r="AJ61" s="595"/>
      <c r="AK61" s="596"/>
      <c r="AL61" s="228"/>
      <c r="AM61" s="96" t="s">
        <v>977</v>
      </c>
      <c r="AN61" s="577"/>
      <c r="AO61" s="588"/>
      <c r="AP61" s="584"/>
      <c r="AQ61" s="237"/>
      <c r="AR61" s="101" t="s">
        <v>1222</v>
      </c>
      <c r="AS61" s="102">
        <v>3</v>
      </c>
      <c r="AT61" s="491"/>
      <c r="AU61" s="490"/>
      <c r="AV61" s="549"/>
      <c r="AW61" s="551"/>
      <c r="AX61" s="549"/>
      <c r="AY61" s="561"/>
      <c r="AZ61" s="473"/>
      <c r="BA61" s="473"/>
      <c r="BB61" s="490"/>
      <c r="BC61" s="473"/>
      <c r="BD61" s="473"/>
      <c r="BE61" s="490"/>
      <c r="BF61" s="579"/>
      <c r="BG61" s="473"/>
      <c r="BH61" s="473"/>
      <c r="BI61" s="493"/>
      <c r="BJ61" s="759"/>
    </row>
    <row r="62" spans="1:66" s="100" customFormat="1" ht="96" customHeight="1" x14ac:dyDescent="0.25">
      <c r="A62" s="670"/>
      <c r="B62" s="670"/>
      <c r="C62" s="662"/>
      <c r="D62" s="93" t="s">
        <v>294</v>
      </c>
      <c r="E62" s="102">
        <v>1</v>
      </c>
      <c r="F62" s="103">
        <v>1</v>
      </c>
      <c r="G62" s="103" t="s">
        <v>293</v>
      </c>
      <c r="H62" s="226" t="s">
        <v>292</v>
      </c>
      <c r="I62" s="612"/>
      <c r="J62" s="104">
        <v>0.2</v>
      </c>
      <c r="K62" s="104">
        <v>0.1</v>
      </c>
      <c r="L62" s="272">
        <f>K62/J62*100</f>
        <v>50</v>
      </c>
      <c r="M62" s="622"/>
      <c r="N62" s="622"/>
      <c r="O62" s="618"/>
      <c r="P62" s="107" t="s">
        <v>719</v>
      </c>
      <c r="Q62" s="103">
        <v>10</v>
      </c>
      <c r="R62" s="155">
        <v>10</v>
      </c>
      <c r="S62" s="245">
        <f>R62/Q62*1</f>
        <v>1</v>
      </c>
      <c r="T62" s="94" t="s">
        <v>527</v>
      </c>
      <c r="U62" s="103">
        <v>10</v>
      </c>
      <c r="V62" s="155">
        <v>10</v>
      </c>
      <c r="W62" s="111">
        <v>0.8</v>
      </c>
      <c r="X62" s="95" t="s">
        <v>644</v>
      </c>
      <c r="Y62" s="112">
        <v>1</v>
      </c>
      <c r="Z62" s="113">
        <v>1</v>
      </c>
      <c r="AA62" s="114">
        <v>75</v>
      </c>
      <c r="AB62" s="115" t="s">
        <v>833</v>
      </c>
      <c r="AC62" s="97"/>
      <c r="AD62" s="97"/>
      <c r="AE62" s="97"/>
      <c r="AF62" s="97"/>
      <c r="AG62" s="97"/>
      <c r="AH62" s="97"/>
      <c r="AI62" s="112">
        <v>1</v>
      </c>
      <c r="AJ62" s="119">
        <v>1</v>
      </c>
      <c r="AK62" s="120">
        <v>71</v>
      </c>
      <c r="AL62" s="228"/>
      <c r="AM62" s="96" t="s">
        <v>978</v>
      </c>
      <c r="AN62" s="102">
        <v>1</v>
      </c>
      <c r="AO62" s="242" t="s">
        <v>1125</v>
      </c>
      <c r="AP62" s="122">
        <v>78</v>
      </c>
      <c r="AQ62" s="237"/>
      <c r="AR62" s="99" t="s">
        <v>1223</v>
      </c>
      <c r="AS62" s="102">
        <v>1</v>
      </c>
      <c r="AT62" s="233">
        <v>1</v>
      </c>
      <c r="AU62" s="125">
        <v>100</v>
      </c>
      <c r="AV62" s="126"/>
      <c r="AW62" s="256"/>
      <c r="AX62" s="126"/>
      <c r="AY62" s="70" t="s">
        <v>1707</v>
      </c>
      <c r="AZ62" s="127">
        <v>1</v>
      </c>
      <c r="BA62" s="127">
        <v>1</v>
      </c>
      <c r="BB62" s="125">
        <v>100</v>
      </c>
      <c r="BC62" s="70"/>
      <c r="BD62" s="70"/>
      <c r="BE62" s="125"/>
      <c r="BF62" s="762" t="s">
        <v>1822</v>
      </c>
      <c r="BG62" s="127">
        <v>1</v>
      </c>
      <c r="BH62" s="127">
        <v>1</v>
      </c>
      <c r="BI62" s="128">
        <v>100</v>
      </c>
      <c r="BJ62" s="762" t="s">
        <v>1822</v>
      </c>
      <c r="BK62" s="446"/>
    </row>
    <row r="63" spans="1:66" s="100" customFormat="1" ht="205.5" customHeight="1" x14ac:dyDescent="0.25">
      <c r="A63" s="670"/>
      <c r="B63" s="670"/>
      <c r="C63" s="662"/>
      <c r="D63" s="409" t="s">
        <v>1582</v>
      </c>
      <c r="E63" s="102">
        <v>3</v>
      </c>
      <c r="F63" s="103">
        <v>3</v>
      </c>
      <c r="G63" s="103" t="s">
        <v>291</v>
      </c>
      <c r="H63" s="226" t="s">
        <v>290</v>
      </c>
      <c r="I63" s="612"/>
      <c r="J63" s="104">
        <v>1</v>
      </c>
      <c r="K63" s="104">
        <v>1</v>
      </c>
      <c r="L63" s="272">
        <f>K63/J63*100</f>
        <v>100</v>
      </c>
      <c r="M63" s="622"/>
      <c r="N63" s="622"/>
      <c r="O63" s="618"/>
      <c r="P63" s="107" t="s">
        <v>720</v>
      </c>
      <c r="Q63" s="103">
        <v>1</v>
      </c>
      <c r="R63" s="155">
        <v>1</v>
      </c>
      <c r="S63" s="245">
        <v>1</v>
      </c>
      <c r="T63" s="94" t="s">
        <v>465</v>
      </c>
      <c r="U63" s="103">
        <v>1</v>
      </c>
      <c r="V63" s="155">
        <v>1</v>
      </c>
      <c r="W63" s="111">
        <v>0.85</v>
      </c>
      <c r="X63" s="95" t="s">
        <v>644</v>
      </c>
      <c r="Y63" s="112">
        <v>3</v>
      </c>
      <c r="Z63" s="113">
        <v>2</v>
      </c>
      <c r="AA63" s="114">
        <v>72</v>
      </c>
      <c r="AB63" s="115" t="s">
        <v>834</v>
      </c>
      <c r="AC63" s="97"/>
      <c r="AD63" s="97"/>
      <c r="AE63" s="97"/>
      <c r="AF63" s="97"/>
      <c r="AG63" s="97"/>
      <c r="AH63" s="97"/>
      <c r="AI63" s="112">
        <v>3</v>
      </c>
      <c r="AJ63" s="119" t="s">
        <v>1111</v>
      </c>
      <c r="AK63" s="120">
        <v>82</v>
      </c>
      <c r="AL63" s="228"/>
      <c r="AM63" s="96" t="s">
        <v>979</v>
      </c>
      <c r="AN63" s="102">
        <v>3</v>
      </c>
      <c r="AO63" s="242" t="s">
        <v>1126</v>
      </c>
      <c r="AP63" s="122">
        <v>95</v>
      </c>
      <c r="AQ63" s="237"/>
      <c r="AR63" s="99" t="s">
        <v>1224</v>
      </c>
      <c r="AS63" s="102">
        <v>3</v>
      </c>
      <c r="AT63" s="139">
        <v>3</v>
      </c>
      <c r="AU63" s="125">
        <v>100</v>
      </c>
      <c r="AV63" s="126"/>
      <c r="AW63" s="256"/>
      <c r="AX63" s="126"/>
      <c r="AY63" s="204" t="s">
        <v>1747</v>
      </c>
      <c r="AZ63" s="202">
        <v>3</v>
      </c>
      <c r="BA63" s="202">
        <v>3</v>
      </c>
      <c r="BB63" s="125">
        <v>100</v>
      </c>
      <c r="BC63" s="204"/>
      <c r="BD63" s="204"/>
      <c r="BE63" s="125"/>
      <c r="BF63" s="204" t="s">
        <v>1859</v>
      </c>
      <c r="BG63" s="202">
        <v>3</v>
      </c>
      <c r="BH63" s="202">
        <v>3</v>
      </c>
      <c r="BI63" s="128">
        <v>100</v>
      </c>
      <c r="BJ63" s="204" t="s">
        <v>1858</v>
      </c>
    </row>
    <row r="64" spans="1:66" s="100" customFormat="1" ht="67.5" customHeight="1" x14ac:dyDescent="0.25">
      <c r="A64" s="670"/>
      <c r="B64" s="670"/>
      <c r="C64" s="662" t="s">
        <v>289</v>
      </c>
      <c r="D64" s="565" t="s">
        <v>288</v>
      </c>
      <c r="E64" s="592">
        <v>0.5</v>
      </c>
      <c r="F64" s="623">
        <v>0.7</v>
      </c>
      <c r="G64" s="623" t="s">
        <v>287</v>
      </c>
      <c r="H64" s="226" t="s">
        <v>286</v>
      </c>
      <c r="I64" s="623" t="s">
        <v>279</v>
      </c>
      <c r="J64" s="611">
        <v>0.05</v>
      </c>
      <c r="K64" s="668">
        <v>0.01</v>
      </c>
      <c r="L64" s="620">
        <f>K64/J64*100</f>
        <v>20</v>
      </c>
      <c r="M64" s="622"/>
      <c r="N64" s="622"/>
      <c r="O64" s="618"/>
      <c r="P64" s="629" t="s">
        <v>721</v>
      </c>
      <c r="Q64" s="612">
        <v>10</v>
      </c>
      <c r="R64" s="486">
        <v>10</v>
      </c>
      <c r="S64" s="616">
        <f>R64/Q64*1</f>
        <v>1</v>
      </c>
      <c r="T64" s="601" t="s">
        <v>528</v>
      </c>
      <c r="U64" s="612">
        <v>10</v>
      </c>
      <c r="V64" s="486">
        <v>10</v>
      </c>
      <c r="W64" s="613">
        <v>0.7</v>
      </c>
      <c r="X64" s="95"/>
      <c r="Y64" s="604">
        <v>0.7</v>
      </c>
      <c r="Z64" s="615">
        <v>0.3</v>
      </c>
      <c r="AA64" s="682">
        <v>73</v>
      </c>
      <c r="AB64" s="115" t="s">
        <v>835</v>
      </c>
      <c r="AC64" s="116" t="s">
        <v>1366</v>
      </c>
      <c r="AD64" s="116" t="s">
        <v>1381</v>
      </c>
      <c r="AE64" s="164">
        <v>2201050</v>
      </c>
      <c r="AF64" s="116" t="s">
        <v>1382</v>
      </c>
      <c r="AG64" s="116" t="s">
        <v>1383</v>
      </c>
      <c r="AH64" s="165">
        <v>33000</v>
      </c>
      <c r="AI64" s="604">
        <v>0.7</v>
      </c>
      <c r="AJ64" s="594">
        <v>0.35</v>
      </c>
      <c r="AK64" s="596">
        <v>67</v>
      </c>
      <c r="AL64" s="228"/>
      <c r="AM64" s="96" t="s">
        <v>980</v>
      </c>
      <c r="AN64" s="592">
        <v>0.35</v>
      </c>
      <c r="AO64" s="587" t="s">
        <v>1127</v>
      </c>
      <c r="AP64" s="584">
        <v>70</v>
      </c>
      <c r="AQ64" s="99"/>
      <c r="AR64" s="99" t="s">
        <v>1225</v>
      </c>
      <c r="AS64" s="592">
        <v>0.5</v>
      </c>
      <c r="AT64" s="698">
        <v>0.185</v>
      </c>
      <c r="AU64" s="490">
        <v>37</v>
      </c>
      <c r="AV64" s="549"/>
      <c r="AW64" s="551"/>
      <c r="AX64" s="549"/>
      <c r="AY64" s="479" t="s">
        <v>1767</v>
      </c>
      <c r="AZ64" s="474">
        <v>0.6</v>
      </c>
      <c r="BA64" s="474">
        <v>0.37</v>
      </c>
      <c r="BB64" s="490">
        <v>60</v>
      </c>
      <c r="BC64" s="471"/>
      <c r="BD64" s="471"/>
      <c r="BE64" s="490"/>
      <c r="BF64" s="578" t="s">
        <v>1891</v>
      </c>
      <c r="BG64" s="474">
        <v>0.6</v>
      </c>
      <c r="BH64" s="471">
        <v>37</v>
      </c>
      <c r="BI64" s="493">
        <v>60</v>
      </c>
      <c r="BJ64" s="578" t="s">
        <v>1891</v>
      </c>
    </row>
    <row r="65" spans="1:64" s="100" customFormat="1" ht="71.25" customHeight="1" x14ac:dyDescent="0.25">
      <c r="A65" s="670"/>
      <c r="B65" s="670"/>
      <c r="C65" s="662"/>
      <c r="D65" s="612"/>
      <c r="E65" s="592"/>
      <c r="F65" s="623"/>
      <c r="G65" s="623"/>
      <c r="H65" s="103" t="s">
        <v>285</v>
      </c>
      <c r="I65" s="623"/>
      <c r="J65" s="611"/>
      <c r="K65" s="668"/>
      <c r="L65" s="620"/>
      <c r="M65" s="622"/>
      <c r="N65" s="622"/>
      <c r="O65" s="618"/>
      <c r="P65" s="629"/>
      <c r="Q65" s="612"/>
      <c r="R65" s="486"/>
      <c r="S65" s="616"/>
      <c r="T65" s="601"/>
      <c r="U65" s="612"/>
      <c r="V65" s="486"/>
      <c r="W65" s="614"/>
      <c r="X65" s="95"/>
      <c r="Y65" s="604"/>
      <c r="Z65" s="615"/>
      <c r="AA65" s="682"/>
      <c r="AB65" s="115" t="s">
        <v>836</v>
      </c>
      <c r="AC65" s="97"/>
      <c r="AD65" s="97"/>
      <c r="AE65" s="97"/>
      <c r="AF65" s="97"/>
      <c r="AG65" s="97"/>
      <c r="AH65" s="97"/>
      <c r="AI65" s="604"/>
      <c r="AJ65" s="594"/>
      <c r="AK65" s="596"/>
      <c r="AL65" s="228"/>
      <c r="AM65" s="96" t="str">
        <f>[1]Hoja1!$Z$65</f>
        <v xml:space="preserve"> MUNICIPIO DE ARMENIA; Normas establecidad en la construccion o mantenimiento  en infraestructura  ya establecidas por el estado</v>
      </c>
      <c r="AN65" s="592"/>
      <c r="AO65" s="587"/>
      <c r="AP65" s="584"/>
      <c r="AQ65" s="585" t="s">
        <v>1163</v>
      </c>
      <c r="AR65" s="586" t="s">
        <v>1226</v>
      </c>
      <c r="AS65" s="592"/>
      <c r="AT65" s="698"/>
      <c r="AU65" s="490"/>
      <c r="AV65" s="549"/>
      <c r="AW65" s="551"/>
      <c r="AX65" s="549"/>
      <c r="AY65" s="715"/>
      <c r="AZ65" s="481"/>
      <c r="BA65" s="472"/>
      <c r="BB65" s="490"/>
      <c r="BC65" s="472"/>
      <c r="BD65" s="472"/>
      <c r="BE65" s="490"/>
      <c r="BF65" s="772"/>
      <c r="BG65" s="472"/>
      <c r="BH65" s="472"/>
      <c r="BI65" s="493"/>
      <c r="BJ65" s="772"/>
    </row>
    <row r="66" spans="1:64" s="100" customFormat="1" ht="22.5" customHeight="1" x14ac:dyDescent="0.25">
      <c r="A66" s="670"/>
      <c r="B66" s="670"/>
      <c r="C66" s="662"/>
      <c r="D66" s="612"/>
      <c r="E66" s="592"/>
      <c r="F66" s="623"/>
      <c r="G66" s="623"/>
      <c r="H66" s="103" t="s">
        <v>284</v>
      </c>
      <c r="I66" s="623"/>
      <c r="J66" s="611"/>
      <c r="K66" s="668"/>
      <c r="L66" s="620"/>
      <c r="M66" s="622"/>
      <c r="N66" s="622"/>
      <c r="O66" s="618"/>
      <c r="P66" s="629"/>
      <c r="Q66" s="612"/>
      <c r="R66" s="486"/>
      <c r="S66" s="616"/>
      <c r="T66" s="601"/>
      <c r="U66" s="612"/>
      <c r="V66" s="486"/>
      <c r="W66" s="614"/>
      <c r="X66" s="95"/>
      <c r="Y66" s="604"/>
      <c r="Z66" s="615"/>
      <c r="AA66" s="682"/>
      <c r="AB66" s="254"/>
      <c r="AC66" s="97"/>
      <c r="AD66" s="97"/>
      <c r="AE66" s="97"/>
      <c r="AF66" s="97"/>
      <c r="AG66" s="97"/>
      <c r="AH66" s="97"/>
      <c r="AI66" s="604"/>
      <c r="AJ66" s="594"/>
      <c r="AK66" s="596"/>
      <c r="AL66" s="228"/>
      <c r="AM66" s="96"/>
      <c r="AN66" s="592"/>
      <c r="AO66" s="587"/>
      <c r="AP66" s="584"/>
      <c r="AQ66" s="585"/>
      <c r="AR66" s="585"/>
      <c r="AS66" s="592"/>
      <c r="AT66" s="698"/>
      <c r="AU66" s="490"/>
      <c r="AV66" s="549"/>
      <c r="AW66" s="551"/>
      <c r="AX66" s="549"/>
      <c r="AY66" s="480"/>
      <c r="AZ66" s="482"/>
      <c r="BA66" s="473"/>
      <c r="BB66" s="490"/>
      <c r="BC66" s="473"/>
      <c r="BD66" s="473"/>
      <c r="BE66" s="490"/>
      <c r="BF66" s="579"/>
      <c r="BG66" s="473"/>
      <c r="BH66" s="473"/>
      <c r="BI66" s="493"/>
      <c r="BJ66" s="579"/>
    </row>
    <row r="67" spans="1:64" s="100" customFormat="1" ht="41.25" customHeight="1" x14ac:dyDescent="0.25">
      <c r="A67" s="670"/>
      <c r="B67" s="670"/>
      <c r="C67" s="662" t="s">
        <v>283</v>
      </c>
      <c r="D67" s="589" t="s">
        <v>282</v>
      </c>
      <c r="E67" s="568">
        <v>0.45</v>
      </c>
      <c r="F67" s="108">
        <v>0.6</v>
      </c>
      <c r="G67" s="623" t="s">
        <v>281</v>
      </c>
      <c r="H67" s="103" t="s">
        <v>280</v>
      </c>
      <c r="I67" s="623" t="s">
        <v>279</v>
      </c>
      <c r="J67" s="611">
        <v>0.05</v>
      </c>
      <c r="K67" s="668">
        <v>0.1</v>
      </c>
      <c r="L67" s="609">
        <v>100</v>
      </c>
      <c r="M67" s="622"/>
      <c r="N67" s="622"/>
      <c r="O67" s="618"/>
      <c r="P67" s="642" t="s">
        <v>722</v>
      </c>
      <c r="Q67" s="612">
        <v>11</v>
      </c>
      <c r="R67" s="486">
        <v>11</v>
      </c>
      <c r="S67" s="616">
        <f>R67/Q67*1</f>
        <v>1</v>
      </c>
      <c r="T67" s="601" t="s">
        <v>466</v>
      </c>
      <c r="U67" s="612">
        <v>11</v>
      </c>
      <c r="V67" s="486">
        <v>11</v>
      </c>
      <c r="W67" s="613">
        <v>0.7</v>
      </c>
      <c r="X67" s="95" t="s">
        <v>644</v>
      </c>
      <c r="Y67" s="604">
        <v>0.6</v>
      </c>
      <c r="Z67" s="615">
        <v>0.3</v>
      </c>
      <c r="AA67" s="682">
        <v>80</v>
      </c>
      <c r="AB67" s="115" t="s">
        <v>837</v>
      </c>
      <c r="AC67" s="97"/>
      <c r="AD67" s="97"/>
      <c r="AE67" s="97"/>
      <c r="AF67" s="97"/>
      <c r="AG67" s="97"/>
      <c r="AH67" s="97"/>
      <c r="AI67" s="604">
        <v>0.6</v>
      </c>
      <c r="AJ67" s="594">
        <v>0.35</v>
      </c>
      <c r="AK67" s="596">
        <v>55</v>
      </c>
      <c r="AL67" s="228"/>
      <c r="AM67" s="96" t="s">
        <v>981</v>
      </c>
      <c r="AN67" s="568">
        <v>0.4</v>
      </c>
      <c r="AO67" s="587">
        <v>0.75</v>
      </c>
      <c r="AP67" s="584">
        <v>75</v>
      </c>
      <c r="AQ67" s="237"/>
      <c r="AR67" s="99" t="s">
        <v>1227</v>
      </c>
      <c r="AS67" s="568">
        <v>0.45</v>
      </c>
      <c r="AT67" s="698">
        <v>0.32</v>
      </c>
      <c r="AU67" s="490">
        <v>70</v>
      </c>
      <c r="AV67" s="549"/>
      <c r="AW67" s="704"/>
      <c r="AX67" s="549"/>
      <c r="AY67" s="560" t="s">
        <v>1708</v>
      </c>
      <c r="AZ67" s="571">
        <v>0.55000000000000004</v>
      </c>
      <c r="BA67" s="474">
        <v>0</v>
      </c>
      <c r="BB67" s="490">
        <v>0</v>
      </c>
      <c r="BC67" s="471"/>
      <c r="BD67" s="471"/>
      <c r="BE67" s="490"/>
      <c r="BF67" s="578" t="s">
        <v>1860</v>
      </c>
      <c r="BG67" s="474">
        <v>0.55000000000000004</v>
      </c>
      <c r="BH67" s="478">
        <v>0.39</v>
      </c>
      <c r="BI67" s="493">
        <v>70</v>
      </c>
      <c r="BJ67" s="578" t="s">
        <v>1860</v>
      </c>
      <c r="BK67" s="446"/>
    </row>
    <row r="68" spans="1:64" s="100" customFormat="1" ht="137.25" customHeight="1" x14ac:dyDescent="0.25">
      <c r="A68" s="670"/>
      <c r="B68" s="670"/>
      <c r="C68" s="662"/>
      <c r="D68" s="612"/>
      <c r="E68" s="568"/>
      <c r="F68" s="108"/>
      <c r="G68" s="623"/>
      <c r="H68" s="226" t="s">
        <v>278</v>
      </c>
      <c r="I68" s="623"/>
      <c r="J68" s="611"/>
      <c r="K68" s="668"/>
      <c r="L68" s="610"/>
      <c r="M68" s="622"/>
      <c r="N68" s="622"/>
      <c r="O68" s="618"/>
      <c r="P68" s="642"/>
      <c r="Q68" s="612"/>
      <c r="R68" s="486"/>
      <c r="S68" s="616"/>
      <c r="T68" s="601"/>
      <c r="U68" s="612"/>
      <c r="V68" s="486"/>
      <c r="W68" s="614"/>
      <c r="X68" s="95" t="s">
        <v>644</v>
      </c>
      <c r="Y68" s="604"/>
      <c r="Z68" s="615"/>
      <c r="AA68" s="682"/>
      <c r="AB68" s="115" t="s">
        <v>838</v>
      </c>
      <c r="AC68" s="97"/>
      <c r="AD68" s="97"/>
      <c r="AE68" s="97"/>
      <c r="AF68" s="97"/>
      <c r="AG68" s="97"/>
      <c r="AH68" s="97"/>
      <c r="AI68" s="604"/>
      <c r="AJ68" s="594"/>
      <c r="AK68" s="596"/>
      <c r="AL68" s="228"/>
      <c r="AM68" s="96" t="s">
        <v>982</v>
      </c>
      <c r="AN68" s="568"/>
      <c r="AO68" s="587"/>
      <c r="AP68" s="584"/>
      <c r="AQ68" s="237"/>
      <c r="AR68" s="99" t="s">
        <v>1228</v>
      </c>
      <c r="AS68" s="568"/>
      <c r="AT68" s="698"/>
      <c r="AU68" s="490"/>
      <c r="AV68" s="549"/>
      <c r="AW68" s="573"/>
      <c r="AX68" s="549"/>
      <c r="AY68" s="561"/>
      <c r="AZ68" s="721"/>
      <c r="BA68" s="473"/>
      <c r="BB68" s="490"/>
      <c r="BC68" s="473"/>
      <c r="BD68" s="473"/>
      <c r="BE68" s="490"/>
      <c r="BF68" s="579"/>
      <c r="BG68" s="473"/>
      <c r="BH68" s="477"/>
      <c r="BI68" s="493"/>
      <c r="BJ68" s="579"/>
    </row>
    <row r="69" spans="1:64" s="100" customFormat="1" ht="128.44999999999999" customHeight="1" x14ac:dyDescent="0.25">
      <c r="A69" s="670"/>
      <c r="B69" s="670"/>
      <c r="C69" s="662"/>
      <c r="D69" s="93" t="s">
        <v>1568</v>
      </c>
      <c r="E69" s="162">
        <v>93</v>
      </c>
      <c r="F69" s="273">
        <v>113</v>
      </c>
      <c r="G69" s="273" t="s">
        <v>277</v>
      </c>
      <c r="H69" s="226" t="s">
        <v>276</v>
      </c>
      <c r="I69" s="623"/>
      <c r="J69" s="104">
        <v>6</v>
      </c>
      <c r="K69" s="104">
        <v>0</v>
      </c>
      <c r="L69" s="272">
        <f>K69/J69*100</f>
        <v>0</v>
      </c>
      <c r="M69" s="622"/>
      <c r="N69" s="622"/>
      <c r="O69" s="618"/>
      <c r="P69" s="131" t="s">
        <v>723</v>
      </c>
      <c r="Q69" s="103">
        <v>0.5</v>
      </c>
      <c r="R69" s="155">
        <v>0.5</v>
      </c>
      <c r="S69" s="245">
        <v>1</v>
      </c>
      <c r="T69" s="94" t="s">
        <v>467</v>
      </c>
      <c r="U69" s="103">
        <v>0.5</v>
      </c>
      <c r="V69" s="155">
        <v>0.5</v>
      </c>
      <c r="W69" s="111">
        <v>0.7</v>
      </c>
      <c r="X69" s="95" t="s">
        <v>644</v>
      </c>
      <c r="Y69" s="274">
        <v>113</v>
      </c>
      <c r="Z69" s="275">
        <v>56</v>
      </c>
      <c r="AA69" s="114">
        <v>39</v>
      </c>
      <c r="AB69" s="254"/>
      <c r="AC69" s="116" t="s">
        <v>1366</v>
      </c>
      <c r="AD69" s="116" t="s">
        <v>1374</v>
      </c>
      <c r="AE69" s="134" t="s">
        <v>1423</v>
      </c>
      <c r="AF69" s="116" t="s">
        <v>1424</v>
      </c>
      <c r="AG69" s="259" t="s">
        <v>1425</v>
      </c>
      <c r="AH69" s="260">
        <v>12</v>
      </c>
      <c r="AI69" s="274">
        <v>113</v>
      </c>
      <c r="AJ69" s="276">
        <v>63</v>
      </c>
      <c r="AK69" s="120">
        <v>65</v>
      </c>
      <c r="AL69" s="98" t="s">
        <v>1095</v>
      </c>
      <c r="AM69" s="172" t="s">
        <v>983</v>
      </c>
      <c r="AN69" s="162">
        <v>27</v>
      </c>
      <c r="AO69" s="137" t="s">
        <v>1128</v>
      </c>
      <c r="AP69" s="122">
        <v>62</v>
      </c>
      <c r="AQ69" s="99"/>
      <c r="AR69" s="101" t="s">
        <v>1229</v>
      </c>
      <c r="AS69" s="162">
        <v>93</v>
      </c>
      <c r="AT69" s="139">
        <v>17</v>
      </c>
      <c r="AU69" s="125">
        <v>31</v>
      </c>
      <c r="AV69" s="126"/>
      <c r="AW69" s="101" t="s">
        <v>1619</v>
      </c>
      <c r="AX69" s="126"/>
      <c r="AY69" s="70" t="s">
        <v>1796</v>
      </c>
      <c r="AZ69" s="127">
        <v>113</v>
      </c>
      <c r="BA69" s="127">
        <v>54</v>
      </c>
      <c r="BB69" s="125">
        <v>48</v>
      </c>
      <c r="BC69" s="70"/>
      <c r="BD69" s="70"/>
      <c r="BE69" s="125"/>
      <c r="BF69" s="466" t="s">
        <v>1861</v>
      </c>
      <c r="BG69" s="127">
        <v>113</v>
      </c>
      <c r="BH69" s="127">
        <v>54</v>
      </c>
      <c r="BI69" s="128">
        <v>48</v>
      </c>
      <c r="BJ69" s="466" t="s">
        <v>1861</v>
      </c>
      <c r="BL69" s="177"/>
    </row>
    <row r="70" spans="1:64" s="100" customFormat="1" ht="129" customHeight="1" x14ac:dyDescent="0.25">
      <c r="A70" s="670"/>
      <c r="B70" s="670"/>
      <c r="C70" s="662" t="s">
        <v>275</v>
      </c>
      <c r="D70" s="664" t="s">
        <v>274</v>
      </c>
      <c r="E70" s="577">
        <v>1</v>
      </c>
      <c r="F70" s="103">
        <v>1</v>
      </c>
      <c r="G70" s="612" t="s">
        <v>273</v>
      </c>
      <c r="H70" s="226" t="s">
        <v>272</v>
      </c>
      <c r="I70" s="612" t="s">
        <v>271</v>
      </c>
      <c r="J70" s="611">
        <v>1</v>
      </c>
      <c r="K70" s="611">
        <v>1</v>
      </c>
      <c r="L70" s="609">
        <f>K70/J70*100</f>
        <v>100</v>
      </c>
      <c r="M70" s="617">
        <v>157427880</v>
      </c>
      <c r="N70" s="617">
        <v>124839143</v>
      </c>
      <c r="O70" s="618">
        <f>N70/M70</f>
        <v>0.79299259445023329</v>
      </c>
      <c r="P70" s="628" t="s">
        <v>724</v>
      </c>
      <c r="Q70" s="485">
        <v>0.09</v>
      </c>
      <c r="R70" s="485">
        <v>0.09</v>
      </c>
      <c r="S70" s="616">
        <v>1</v>
      </c>
      <c r="T70" s="601" t="s">
        <v>468</v>
      </c>
      <c r="U70" s="485">
        <v>0.09</v>
      </c>
      <c r="V70" s="485">
        <v>0.09</v>
      </c>
      <c r="W70" s="613">
        <v>0.74</v>
      </c>
      <c r="X70" s="95" t="s">
        <v>644</v>
      </c>
      <c r="Y70" s="602">
        <v>1</v>
      </c>
      <c r="Z70" s="113">
        <v>1</v>
      </c>
      <c r="AA70" s="682">
        <v>70</v>
      </c>
      <c r="AB70" s="115" t="s">
        <v>839</v>
      </c>
      <c r="AC70" s="97"/>
      <c r="AD70" s="97"/>
      <c r="AE70" s="97"/>
      <c r="AF70" s="97"/>
      <c r="AG70" s="97"/>
      <c r="AH70" s="97"/>
      <c r="AI70" s="602">
        <v>1</v>
      </c>
      <c r="AJ70" s="595">
        <v>1</v>
      </c>
      <c r="AK70" s="596">
        <v>60</v>
      </c>
      <c r="AL70" s="228"/>
      <c r="AM70" s="96" t="s">
        <v>984</v>
      </c>
      <c r="AN70" s="577">
        <v>1</v>
      </c>
      <c r="AO70" s="588">
        <v>1</v>
      </c>
      <c r="AP70" s="584">
        <v>70</v>
      </c>
      <c r="AQ70" s="99"/>
      <c r="AR70" s="419" t="s">
        <v>1230</v>
      </c>
      <c r="AS70" s="577">
        <v>1</v>
      </c>
      <c r="AT70" s="701">
        <v>0.7</v>
      </c>
      <c r="AU70" s="490">
        <v>70</v>
      </c>
      <c r="AV70" s="589"/>
      <c r="AW70" s="564"/>
      <c r="AX70" s="549">
        <v>40</v>
      </c>
      <c r="AY70" s="560" t="s">
        <v>1671</v>
      </c>
      <c r="AZ70" s="471">
        <v>1</v>
      </c>
      <c r="BA70" s="471">
        <v>1</v>
      </c>
      <c r="BB70" s="490">
        <v>100</v>
      </c>
      <c r="BC70" s="471"/>
      <c r="BD70" s="471"/>
      <c r="BE70" s="490"/>
      <c r="BF70" s="578" t="s">
        <v>1910</v>
      </c>
      <c r="BG70" s="471">
        <v>1</v>
      </c>
      <c r="BH70" s="471">
        <v>1</v>
      </c>
      <c r="BI70" s="493">
        <v>100</v>
      </c>
      <c r="BJ70" s="578" t="s">
        <v>1910</v>
      </c>
    </row>
    <row r="71" spans="1:64" s="100" customFormat="1" ht="75" customHeight="1" x14ac:dyDescent="0.25">
      <c r="A71" s="670"/>
      <c r="B71" s="670"/>
      <c r="C71" s="662"/>
      <c r="D71" s="612"/>
      <c r="E71" s="577"/>
      <c r="F71" s="103"/>
      <c r="G71" s="612"/>
      <c r="H71" s="103" t="s">
        <v>270</v>
      </c>
      <c r="I71" s="612"/>
      <c r="J71" s="611"/>
      <c r="K71" s="611"/>
      <c r="L71" s="610"/>
      <c r="M71" s="617"/>
      <c r="N71" s="617"/>
      <c r="O71" s="618"/>
      <c r="P71" s="628"/>
      <c r="Q71" s="485"/>
      <c r="R71" s="485"/>
      <c r="S71" s="616"/>
      <c r="T71" s="601"/>
      <c r="U71" s="485"/>
      <c r="V71" s="485"/>
      <c r="W71" s="614"/>
      <c r="X71" s="95" t="s">
        <v>644</v>
      </c>
      <c r="Y71" s="602"/>
      <c r="Z71" s="615">
        <v>0.46</v>
      </c>
      <c r="AA71" s="682"/>
      <c r="AB71" s="115" t="s">
        <v>840</v>
      </c>
      <c r="AC71" s="97"/>
      <c r="AD71" s="97"/>
      <c r="AE71" s="97"/>
      <c r="AF71" s="97"/>
      <c r="AG71" s="97"/>
      <c r="AH71" s="97"/>
      <c r="AI71" s="602"/>
      <c r="AJ71" s="595"/>
      <c r="AK71" s="596"/>
      <c r="AL71" s="98" t="s">
        <v>1096</v>
      </c>
      <c r="AM71" s="96" t="s">
        <v>985</v>
      </c>
      <c r="AN71" s="577"/>
      <c r="AO71" s="588"/>
      <c r="AP71" s="584"/>
      <c r="AQ71" s="99"/>
      <c r="AR71" s="277" t="s">
        <v>1231</v>
      </c>
      <c r="AS71" s="577"/>
      <c r="AT71" s="491"/>
      <c r="AU71" s="490"/>
      <c r="AV71" s="612"/>
      <c r="AW71" s="551"/>
      <c r="AX71" s="549"/>
      <c r="AY71" s="560"/>
      <c r="AZ71" s="473"/>
      <c r="BA71" s="473"/>
      <c r="BB71" s="490"/>
      <c r="BC71" s="473"/>
      <c r="BD71" s="473"/>
      <c r="BE71" s="490"/>
      <c r="BF71" s="579"/>
      <c r="BG71" s="473"/>
      <c r="BH71" s="473"/>
      <c r="BI71" s="493"/>
      <c r="BJ71" s="579"/>
    </row>
    <row r="72" spans="1:64" s="100" customFormat="1" ht="66.75" customHeight="1" x14ac:dyDescent="0.25">
      <c r="A72" s="670"/>
      <c r="B72" s="670" t="s">
        <v>269</v>
      </c>
      <c r="C72" s="662" t="s">
        <v>268</v>
      </c>
      <c r="D72" s="664" t="s">
        <v>267</v>
      </c>
      <c r="E72" s="592">
        <v>0.7</v>
      </c>
      <c r="F72" s="108"/>
      <c r="G72" s="623" t="s">
        <v>266</v>
      </c>
      <c r="H72" s="103" t="s">
        <v>265</v>
      </c>
      <c r="I72" s="623" t="s">
        <v>239</v>
      </c>
      <c r="J72" s="619">
        <v>950</v>
      </c>
      <c r="K72" s="611">
        <v>0</v>
      </c>
      <c r="L72" s="620">
        <f>K72/J72*100</f>
        <v>0</v>
      </c>
      <c r="M72" s="617"/>
      <c r="N72" s="617"/>
      <c r="O72" s="618"/>
      <c r="P72" s="629" t="s">
        <v>725</v>
      </c>
      <c r="Q72" s="485">
        <v>0.09</v>
      </c>
      <c r="R72" s="485" t="s">
        <v>37</v>
      </c>
      <c r="S72" s="637">
        <v>0</v>
      </c>
      <c r="T72" s="601" t="s">
        <v>536</v>
      </c>
      <c r="U72" s="485">
        <v>0.09</v>
      </c>
      <c r="V72" s="485" t="s">
        <v>37</v>
      </c>
      <c r="W72" s="613">
        <v>0.5</v>
      </c>
      <c r="X72" s="95"/>
      <c r="Y72" s="604">
        <v>95</v>
      </c>
      <c r="Z72" s="615"/>
      <c r="AA72" s="682">
        <v>65</v>
      </c>
      <c r="AB72" s="115" t="s">
        <v>841</v>
      </c>
      <c r="AC72" s="116" t="s">
        <v>1366</v>
      </c>
      <c r="AD72" s="116" t="s">
        <v>1438</v>
      </c>
      <c r="AE72" s="135">
        <v>1905031</v>
      </c>
      <c r="AF72" s="116" t="s">
        <v>1439</v>
      </c>
      <c r="AG72" s="116" t="s">
        <v>1440</v>
      </c>
      <c r="AH72" s="135">
        <v>12</v>
      </c>
      <c r="AI72" s="623">
        <v>0.32</v>
      </c>
      <c r="AJ72" s="594">
        <v>0.5</v>
      </c>
      <c r="AK72" s="596">
        <v>60</v>
      </c>
      <c r="AL72" s="228"/>
      <c r="AM72" s="96" t="s">
        <v>986</v>
      </c>
      <c r="AN72" s="592">
        <v>0.5</v>
      </c>
      <c r="AO72" s="587">
        <v>0.62</v>
      </c>
      <c r="AP72" s="584">
        <v>62</v>
      </c>
      <c r="AQ72" s="237"/>
      <c r="AR72" s="99" t="s">
        <v>1232</v>
      </c>
      <c r="AS72" s="592">
        <v>0.7</v>
      </c>
      <c r="AT72" s="698">
        <v>0.96</v>
      </c>
      <c r="AU72" s="490">
        <v>100</v>
      </c>
      <c r="AV72" s="589" t="s">
        <v>1341</v>
      </c>
      <c r="AW72" s="589" t="s">
        <v>1341</v>
      </c>
      <c r="AX72" s="549">
        <v>100</v>
      </c>
      <c r="AY72" s="560" t="s">
        <v>1723</v>
      </c>
      <c r="AZ72" s="474">
        <v>0.85</v>
      </c>
      <c r="BA72" s="478">
        <v>0.96</v>
      </c>
      <c r="BB72" s="569">
        <v>100</v>
      </c>
      <c r="BC72" s="471"/>
      <c r="BD72" s="471"/>
      <c r="BE72" s="490"/>
      <c r="BF72" s="578" t="s">
        <v>1865</v>
      </c>
      <c r="BG72" s="474">
        <v>0.85</v>
      </c>
      <c r="BH72" s="474">
        <v>0.96</v>
      </c>
      <c r="BI72" s="493">
        <v>100</v>
      </c>
      <c r="BJ72" s="560" t="s">
        <v>1866</v>
      </c>
      <c r="BK72" s="446"/>
    </row>
    <row r="73" spans="1:64" s="100" customFormat="1" ht="31.5" customHeight="1" x14ac:dyDescent="0.25">
      <c r="A73" s="670"/>
      <c r="B73" s="670"/>
      <c r="C73" s="662"/>
      <c r="D73" s="612"/>
      <c r="E73" s="592"/>
      <c r="F73" s="108">
        <v>0.95</v>
      </c>
      <c r="G73" s="623"/>
      <c r="H73" s="103" t="s">
        <v>264</v>
      </c>
      <c r="I73" s="623"/>
      <c r="J73" s="619"/>
      <c r="K73" s="611"/>
      <c r="L73" s="621"/>
      <c r="M73" s="617"/>
      <c r="N73" s="617"/>
      <c r="O73" s="618"/>
      <c r="P73" s="629"/>
      <c r="Q73" s="485"/>
      <c r="R73" s="485"/>
      <c r="S73" s="637"/>
      <c r="T73" s="601"/>
      <c r="U73" s="485"/>
      <c r="V73" s="485"/>
      <c r="W73" s="614"/>
      <c r="X73" s="95"/>
      <c r="Y73" s="604"/>
      <c r="Z73" s="615"/>
      <c r="AA73" s="682"/>
      <c r="AB73" s="254"/>
      <c r="AC73" s="97"/>
      <c r="AD73" s="97"/>
      <c r="AE73" s="97"/>
      <c r="AF73" s="97"/>
      <c r="AG73" s="97"/>
      <c r="AH73" s="97"/>
      <c r="AI73" s="623"/>
      <c r="AJ73" s="594"/>
      <c r="AK73" s="596"/>
      <c r="AL73" s="228"/>
      <c r="AM73" s="96" t="s">
        <v>987</v>
      </c>
      <c r="AN73" s="592"/>
      <c r="AO73" s="587"/>
      <c r="AP73" s="584"/>
      <c r="AQ73" s="237"/>
      <c r="AR73" s="99"/>
      <c r="AS73" s="592"/>
      <c r="AT73" s="491"/>
      <c r="AU73" s="490"/>
      <c r="AV73" s="590"/>
      <c r="AW73" s="590"/>
      <c r="AX73" s="549"/>
      <c r="AY73" s="560"/>
      <c r="AZ73" s="472"/>
      <c r="BA73" s="476"/>
      <c r="BB73" s="570"/>
      <c r="BC73" s="472"/>
      <c r="BD73" s="472"/>
      <c r="BE73" s="490"/>
      <c r="BF73" s="772"/>
      <c r="BG73" s="472"/>
      <c r="BH73" s="472"/>
      <c r="BI73" s="493"/>
      <c r="BJ73" s="560"/>
    </row>
    <row r="74" spans="1:64" s="100" customFormat="1" ht="169.5" customHeight="1" x14ac:dyDescent="0.25">
      <c r="A74" s="670"/>
      <c r="B74" s="670"/>
      <c r="C74" s="662"/>
      <c r="D74" s="612"/>
      <c r="E74" s="592"/>
      <c r="F74" s="108"/>
      <c r="G74" s="623"/>
      <c r="H74" s="103" t="s">
        <v>263</v>
      </c>
      <c r="I74" s="623"/>
      <c r="J74" s="619"/>
      <c r="K74" s="611"/>
      <c r="L74" s="621"/>
      <c r="M74" s="617"/>
      <c r="N74" s="617"/>
      <c r="O74" s="618"/>
      <c r="P74" s="629"/>
      <c r="Q74" s="485"/>
      <c r="R74" s="485"/>
      <c r="S74" s="637"/>
      <c r="T74" s="601"/>
      <c r="U74" s="485"/>
      <c r="V74" s="485"/>
      <c r="W74" s="614"/>
      <c r="X74" s="95" t="s">
        <v>614</v>
      </c>
      <c r="Y74" s="604"/>
      <c r="Z74" s="615"/>
      <c r="AA74" s="682"/>
      <c r="AB74" s="115" t="s">
        <v>842</v>
      </c>
      <c r="AC74" s="97"/>
      <c r="AD74" s="97"/>
      <c r="AE74" s="97"/>
      <c r="AF74" s="97"/>
      <c r="AG74" s="97"/>
      <c r="AH74" s="97"/>
      <c r="AI74" s="623"/>
      <c r="AJ74" s="594"/>
      <c r="AK74" s="596"/>
      <c r="AL74" s="228"/>
      <c r="AM74" s="96" t="s">
        <v>988</v>
      </c>
      <c r="AN74" s="592"/>
      <c r="AO74" s="587"/>
      <c r="AP74" s="584"/>
      <c r="AQ74" s="237"/>
      <c r="AR74" s="99" t="s">
        <v>1233</v>
      </c>
      <c r="AS74" s="592"/>
      <c r="AT74" s="491"/>
      <c r="AU74" s="490"/>
      <c r="AV74" s="590"/>
      <c r="AW74" s="590"/>
      <c r="AX74" s="549"/>
      <c r="AY74" s="560"/>
      <c r="AZ74" s="473"/>
      <c r="BA74" s="477"/>
      <c r="BB74" s="570"/>
      <c r="BC74" s="473"/>
      <c r="BD74" s="473"/>
      <c r="BE74" s="490"/>
      <c r="BF74" s="579"/>
      <c r="BG74" s="473"/>
      <c r="BH74" s="473"/>
      <c r="BI74" s="493"/>
      <c r="BJ74" s="560"/>
    </row>
    <row r="75" spans="1:64" s="100" customFormat="1" ht="114" customHeight="1" x14ac:dyDescent="0.25">
      <c r="A75" s="670"/>
      <c r="B75" s="670"/>
      <c r="C75" s="662"/>
      <c r="D75" s="103" t="s">
        <v>262</v>
      </c>
      <c r="E75" s="102">
        <v>14</v>
      </c>
      <c r="F75" s="103">
        <v>14</v>
      </c>
      <c r="G75" s="103" t="s">
        <v>261</v>
      </c>
      <c r="H75" s="103" t="s">
        <v>260</v>
      </c>
      <c r="I75" s="623"/>
      <c r="J75" s="104">
        <v>14</v>
      </c>
      <c r="K75" s="104">
        <v>0</v>
      </c>
      <c r="L75" s="272">
        <f>K75/J75*100</f>
        <v>0</v>
      </c>
      <c r="M75" s="617"/>
      <c r="N75" s="617"/>
      <c r="O75" s="618"/>
      <c r="P75" s="278" t="s">
        <v>689</v>
      </c>
      <c r="Q75" s="155" t="s">
        <v>513</v>
      </c>
      <c r="R75" s="224" t="s">
        <v>37</v>
      </c>
      <c r="S75" s="279">
        <v>0</v>
      </c>
      <c r="T75" s="94" t="s">
        <v>1569</v>
      </c>
      <c r="U75" s="155" t="s">
        <v>513</v>
      </c>
      <c r="V75" s="224" t="s">
        <v>37</v>
      </c>
      <c r="W75" s="111">
        <v>0.7</v>
      </c>
      <c r="X75" s="95" t="s">
        <v>615</v>
      </c>
      <c r="Y75" s="112">
        <v>14</v>
      </c>
      <c r="Z75" s="113">
        <v>14</v>
      </c>
      <c r="AA75" s="114">
        <v>61</v>
      </c>
      <c r="AB75" s="115" t="s">
        <v>843</v>
      </c>
      <c r="AC75" s="97"/>
      <c r="AD75" s="97"/>
      <c r="AE75" s="97"/>
      <c r="AF75" s="97"/>
      <c r="AG75" s="97"/>
      <c r="AH75" s="97"/>
      <c r="AI75" s="112">
        <v>14</v>
      </c>
      <c r="AJ75" s="119">
        <v>14</v>
      </c>
      <c r="AK75" s="120">
        <v>80</v>
      </c>
      <c r="AL75" s="98"/>
      <c r="AM75" s="96" t="s">
        <v>989</v>
      </c>
      <c r="AN75" s="102">
        <v>14</v>
      </c>
      <c r="AO75" s="137" t="s">
        <v>1129</v>
      </c>
      <c r="AP75" s="122">
        <v>71</v>
      </c>
      <c r="AQ75" s="99"/>
      <c r="AR75" s="99" t="s">
        <v>1234</v>
      </c>
      <c r="AS75" s="102">
        <v>14</v>
      </c>
      <c r="AT75" s="139">
        <v>0</v>
      </c>
      <c r="AU75" s="125">
        <v>0</v>
      </c>
      <c r="AV75" s="126"/>
      <c r="AW75" s="140"/>
      <c r="AX75" s="126"/>
      <c r="AY75" s="441" t="s">
        <v>1681</v>
      </c>
      <c r="AZ75" s="127">
        <v>14</v>
      </c>
      <c r="BA75" s="127">
        <v>0</v>
      </c>
      <c r="BB75" s="125">
        <v>0</v>
      </c>
      <c r="BC75" s="70"/>
      <c r="BD75" s="70"/>
      <c r="BE75" s="125"/>
      <c r="BF75" s="466" t="s">
        <v>1867</v>
      </c>
      <c r="BG75" s="127">
        <v>14</v>
      </c>
      <c r="BH75" s="443">
        <v>0</v>
      </c>
      <c r="BI75" s="128">
        <v>0</v>
      </c>
      <c r="BJ75" s="767" t="s">
        <v>1867</v>
      </c>
      <c r="BK75" s="446"/>
      <c r="BL75" s="446"/>
    </row>
    <row r="76" spans="1:64" s="100" customFormat="1" ht="75.75" customHeight="1" x14ac:dyDescent="0.25">
      <c r="A76" s="670"/>
      <c r="B76" s="670"/>
      <c r="C76" s="662"/>
      <c r="D76" s="425" t="s">
        <v>259</v>
      </c>
      <c r="E76" s="280">
        <v>0.55000000000000004</v>
      </c>
      <c r="F76" s="144">
        <v>0.7</v>
      </c>
      <c r="G76" s="108" t="s">
        <v>258</v>
      </c>
      <c r="H76" s="103" t="s">
        <v>257</v>
      </c>
      <c r="I76" s="623"/>
      <c r="J76" s="281">
        <v>0.06</v>
      </c>
      <c r="K76" s="104">
        <v>0</v>
      </c>
      <c r="L76" s="272">
        <f>K76/J76*100</f>
        <v>0</v>
      </c>
      <c r="M76" s="617"/>
      <c r="N76" s="617"/>
      <c r="O76" s="618"/>
      <c r="P76" s="278" t="s">
        <v>689</v>
      </c>
      <c r="Q76" s="155">
        <v>1</v>
      </c>
      <c r="R76" s="155">
        <v>1</v>
      </c>
      <c r="S76" s="245">
        <f>R76/Q76</f>
        <v>1</v>
      </c>
      <c r="T76" s="147" t="s">
        <v>469</v>
      </c>
      <c r="U76" s="155">
        <v>1</v>
      </c>
      <c r="V76" s="155">
        <v>1</v>
      </c>
      <c r="W76" s="111">
        <v>0.8</v>
      </c>
      <c r="X76" s="95" t="s">
        <v>616</v>
      </c>
      <c r="Y76" s="282">
        <v>0.7</v>
      </c>
      <c r="Z76" s="283">
        <v>0.35</v>
      </c>
      <c r="AA76" s="284">
        <v>70</v>
      </c>
      <c r="AB76" s="115" t="s">
        <v>844</v>
      </c>
      <c r="AC76" s="97"/>
      <c r="AD76" s="97"/>
      <c r="AE76" s="97"/>
      <c r="AF76" s="97"/>
      <c r="AG76" s="97"/>
      <c r="AH76" s="97"/>
      <c r="AI76" s="282">
        <v>0.7</v>
      </c>
      <c r="AJ76" s="285">
        <v>0.4</v>
      </c>
      <c r="AK76" s="286">
        <v>70</v>
      </c>
      <c r="AL76" s="228"/>
      <c r="AM76" s="96" t="s">
        <v>990</v>
      </c>
      <c r="AN76" s="280">
        <v>0.4</v>
      </c>
      <c r="AO76" s="137">
        <v>0.77</v>
      </c>
      <c r="AP76" s="287">
        <v>77</v>
      </c>
      <c r="AQ76" s="99"/>
      <c r="AR76" s="99" t="s">
        <v>1235</v>
      </c>
      <c r="AS76" s="280">
        <v>0.55000000000000004</v>
      </c>
      <c r="AT76" s="152">
        <v>0.55000000000000004</v>
      </c>
      <c r="AU76" s="288">
        <v>100</v>
      </c>
      <c r="AV76" s="246" t="s">
        <v>1342</v>
      </c>
      <c r="AW76" s="289" t="s">
        <v>1341</v>
      </c>
      <c r="AX76" s="126">
        <v>100</v>
      </c>
      <c r="AY76" s="441" t="s">
        <v>1724</v>
      </c>
      <c r="AZ76" s="154">
        <v>0.65</v>
      </c>
      <c r="BA76" s="444">
        <v>0.8</v>
      </c>
      <c r="BB76" s="465">
        <v>100</v>
      </c>
      <c r="BC76" s="70"/>
      <c r="BD76" s="70"/>
      <c r="BE76" s="288"/>
      <c r="BF76" s="466" t="s">
        <v>1869</v>
      </c>
      <c r="BG76" s="154">
        <v>0.65</v>
      </c>
      <c r="BH76" s="444">
        <v>0.8</v>
      </c>
      <c r="BI76" s="128">
        <v>100</v>
      </c>
      <c r="BJ76" s="762" t="s">
        <v>1868</v>
      </c>
      <c r="BK76" s="446"/>
    </row>
    <row r="77" spans="1:64" s="100" customFormat="1" ht="151.9" customHeight="1" x14ac:dyDescent="0.25">
      <c r="A77" s="670"/>
      <c r="B77" s="670"/>
      <c r="C77" s="662" t="s">
        <v>256</v>
      </c>
      <c r="D77" s="290" t="s">
        <v>255</v>
      </c>
      <c r="E77" s="102" t="s">
        <v>1325</v>
      </c>
      <c r="F77" s="103" t="s">
        <v>254</v>
      </c>
      <c r="G77" s="103" t="s">
        <v>253</v>
      </c>
      <c r="H77" s="103" t="s">
        <v>252</v>
      </c>
      <c r="I77" s="612" t="s">
        <v>239</v>
      </c>
      <c r="J77" s="104" t="s">
        <v>726</v>
      </c>
      <c r="K77" s="104">
        <v>0</v>
      </c>
      <c r="L77" s="272">
        <v>0</v>
      </c>
      <c r="M77" s="617"/>
      <c r="N77" s="617"/>
      <c r="O77" s="618"/>
      <c r="P77" s="248" t="s">
        <v>727</v>
      </c>
      <c r="Q77" s="155">
        <v>1</v>
      </c>
      <c r="R77" s="155">
        <v>1</v>
      </c>
      <c r="S77" s="245">
        <f>R77/Q77</f>
        <v>1</v>
      </c>
      <c r="T77" s="94" t="s">
        <v>1570</v>
      </c>
      <c r="U77" s="155">
        <v>1</v>
      </c>
      <c r="V77" s="155">
        <v>1</v>
      </c>
      <c r="W77" s="111">
        <v>0.8</v>
      </c>
      <c r="X77" s="95" t="s">
        <v>617</v>
      </c>
      <c r="Y77" s="112" t="s">
        <v>254</v>
      </c>
      <c r="Z77" s="113" t="s">
        <v>780</v>
      </c>
      <c r="AA77" s="114">
        <v>64</v>
      </c>
      <c r="AB77" s="115" t="s">
        <v>845</v>
      </c>
      <c r="AC77" s="97"/>
      <c r="AD77" s="97"/>
      <c r="AE77" s="97"/>
      <c r="AF77" s="97"/>
      <c r="AG77" s="97"/>
      <c r="AH77" s="97"/>
      <c r="AI77" s="112" t="s">
        <v>254</v>
      </c>
      <c r="AJ77" s="119" t="s">
        <v>1112</v>
      </c>
      <c r="AK77" s="120">
        <v>65</v>
      </c>
      <c r="AL77" s="98"/>
      <c r="AM77" s="96" t="s">
        <v>991</v>
      </c>
      <c r="AN77" s="102" t="s">
        <v>1112</v>
      </c>
      <c r="AO77" s="137">
        <v>0.71</v>
      </c>
      <c r="AP77" s="122">
        <v>71</v>
      </c>
      <c r="AQ77" s="99"/>
      <c r="AR77" s="99" t="s">
        <v>1236</v>
      </c>
      <c r="AS77" s="102" t="s">
        <v>1325</v>
      </c>
      <c r="AT77" s="291">
        <v>0.65</v>
      </c>
      <c r="AU77" s="125">
        <v>65</v>
      </c>
      <c r="AV77" s="246" t="s">
        <v>1343</v>
      </c>
      <c r="AW77" s="289" t="s">
        <v>1528</v>
      </c>
      <c r="AX77" s="126">
        <v>25</v>
      </c>
      <c r="AY77" s="70" t="s">
        <v>1725</v>
      </c>
      <c r="AZ77" s="127" t="s">
        <v>1823</v>
      </c>
      <c r="BA77" s="444">
        <v>0.7</v>
      </c>
      <c r="BB77" s="125">
        <v>70</v>
      </c>
      <c r="BC77" s="70"/>
      <c r="BD77" s="70"/>
      <c r="BE77" s="125"/>
      <c r="BF77" s="466" t="s">
        <v>1870</v>
      </c>
      <c r="BG77" s="127" t="s">
        <v>1823</v>
      </c>
      <c r="BH77" s="444">
        <v>0.7</v>
      </c>
      <c r="BI77" s="128">
        <v>70</v>
      </c>
      <c r="BJ77" s="762" t="s">
        <v>1870</v>
      </c>
      <c r="BK77" s="446"/>
    </row>
    <row r="78" spans="1:64" s="100" customFormat="1" ht="123" customHeight="1" x14ac:dyDescent="0.25">
      <c r="A78" s="670"/>
      <c r="B78" s="670"/>
      <c r="C78" s="662"/>
      <c r="D78" s="93" t="s">
        <v>251</v>
      </c>
      <c r="E78" s="102">
        <v>1</v>
      </c>
      <c r="F78" s="103">
        <v>1</v>
      </c>
      <c r="G78" s="103" t="s">
        <v>250</v>
      </c>
      <c r="H78" s="103" t="s">
        <v>249</v>
      </c>
      <c r="I78" s="612"/>
      <c r="J78" s="104">
        <v>1</v>
      </c>
      <c r="K78" s="104">
        <v>1</v>
      </c>
      <c r="L78" s="267">
        <f>K78/J78*100</f>
        <v>100</v>
      </c>
      <c r="M78" s="617"/>
      <c r="N78" s="617"/>
      <c r="O78" s="618"/>
      <c r="P78" s="292" t="s">
        <v>728</v>
      </c>
      <c r="Q78" s="155">
        <v>1</v>
      </c>
      <c r="R78" s="155">
        <v>1</v>
      </c>
      <c r="S78" s="245">
        <f>R78/Q78</f>
        <v>1</v>
      </c>
      <c r="T78" s="94" t="s">
        <v>470</v>
      </c>
      <c r="U78" s="155">
        <v>1</v>
      </c>
      <c r="V78" s="155">
        <v>1</v>
      </c>
      <c r="W78" s="111">
        <v>0.9</v>
      </c>
      <c r="X78" s="95" t="s">
        <v>618</v>
      </c>
      <c r="Y78" s="112">
        <v>1</v>
      </c>
      <c r="Z78" s="113">
        <v>1</v>
      </c>
      <c r="AA78" s="114">
        <v>60</v>
      </c>
      <c r="AB78" s="115" t="s">
        <v>846</v>
      </c>
      <c r="AC78" s="97"/>
      <c r="AD78" s="97"/>
      <c r="AE78" s="97"/>
      <c r="AF78" s="97"/>
      <c r="AG78" s="97"/>
      <c r="AH78" s="97"/>
      <c r="AI78" s="112">
        <v>1</v>
      </c>
      <c r="AJ78" s="119">
        <v>1</v>
      </c>
      <c r="AK78" s="120">
        <v>55</v>
      </c>
      <c r="AL78" s="228"/>
      <c r="AM78" s="96" t="s">
        <v>992</v>
      </c>
      <c r="AN78" s="102">
        <v>1</v>
      </c>
      <c r="AO78" s="137" t="s">
        <v>1130</v>
      </c>
      <c r="AP78" s="122">
        <v>75</v>
      </c>
      <c r="AQ78" s="237"/>
      <c r="AR78" s="101" t="s">
        <v>1237</v>
      </c>
      <c r="AS78" s="102">
        <v>1</v>
      </c>
      <c r="AT78" s="139">
        <v>1</v>
      </c>
      <c r="AU78" s="125">
        <v>100</v>
      </c>
      <c r="AV78" s="126"/>
      <c r="AW78" s="293"/>
      <c r="AX78" s="126"/>
      <c r="AY78" s="410" t="s">
        <v>1748</v>
      </c>
      <c r="AZ78" s="127">
        <v>1</v>
      </c>
      <c r="BA78" s="127">
        <v>1</v>
      </c>
      <c r="BB78" s="125">
        <v>100</v>
      </c>
      <c r="BC78" s="70"/>
      <c r="BD78" s="70"/>
      <c r="BE78" s="125"/>
      <c r="BF78" s="466" t="s">
        <v>1871</v>
      </c>
      <c r="BG78" s="127">
        <v>1</v>
      </c>
      <c r="BH78" s="127">
        <v>1</v>
      </c>
      <c r="BI78" s="128">
        <v>100</v>
      </c>
      <c r="BJ78" s="762" t="s">
        <v>1872</v>
      </c>
    </row>
    <row r="79" spans="1:64" s="100" customFormat="1" ht="171" x14ac:dyDescent="0.25">
      <c r="A79" s="670"/>
      <c r="B79" s="670"/>
      <c r="C79" s="662"/>
      <c r="D79" s="565" t="s">
        <v>1583</v>
      </c>
      <c r="E79" s="577">
        <v>2</v>
      </c>
      <c r="F79" s="103">
        <v>2</v>
      </c>
      <c r="G79" s="612" t="s">
        <v>207</v>
      </c>
      <c r="H79" s="103" t="s">
        <v>248</v>
      </c>
      <c r="I79" s="612"/>
      <c r="J79" s="611">
        <v>1</v>
      </c>
      <c r="K79" s="611">
        <v>0</v>
      </c>
      <c r="L79" s="620">
        <f>K79/J79*100</f>
        <v>0</v>
      </c>
      <c r="M79" s="617"/>
      <c r="N79" s="617"/>
      <c r="O79" s="618"/>
      <c r="P79" s="628" t="s">
        <v>689</v>
      </c>
      <c r="Q79" s="485">
        <v>1</v>
      </c>
      <c r="R79" s="485">
        <v>0.5</v>
      </c>
      <c r="S79" s="616">
        <f t="shared" ref="S79" si="4">R79/Q79</f>
        <v>0.5</v>
      </c>
      <c r="T79" s="601" t="s">
        <v>471</v>
      </c>
      <c r="U79" s="485">
        <v>1</v>
      </c>
      <c r="V79" s="485">
        <v>0.5</v>
      </c>
      <c r="W79" s="613">
        <v>0.2</v>
      </c>
      <c r="X79" s="95"/>
      <c r="Y79" s="602">
        <v>2</v>
      </c>
      <c r="Z79" s="113">
        <v>1</v>
      </c>
      <c r="AA79" s="682">
        <v>65</v>
      </c>
      <c r="AB79" s="115" t="s">
        <v>847</v>
      </c>
      <c r="AC79" s="97"/>
      <c r="AD79" s="97"/>
      <c r="AE79" s="97"/>
      <c r="AF79" s="97"/>
      <c r="AG79" s="97"/>
      <c r="AH79" s="97"/>
      <c r="AI79" s="602">
        <v>2</v>
      </c>
      <c r="AJ79" s="595">
        <v>2</v>
      </c>
      <c r="AK79" s="596">
        <v>63</v>
      </c>
      <c r="AL79" s="228"/>
      <c r="AM79" s="96" t="s">
        <v>993</v>
      </c>
      <c r="AN79" s="577">
        <v>2</v>
      </c>
      <c r="AO79" s="588" t="s">
        <v>1131</v>
      </c>
      <c r="AP79" s="584">
        <v>50</v>
      </c>
      <c r="AQ79" s="237"/>
      <c r="AR79" s="99"/>
      <c r="AS79" s="577">
        <v>2</v>
      </c>
      <c r="AT79" s="491">
        <v>1</v>
      </c>
      <c r="AU79" s="490">
        <v>50</v>
      </c>
      <c r="AV79" s="549"/>
      <c r="AW79" s="573"/>
      <c r="AX79" s="126"/>
      <c r="AY79" s="560" t="s">
        <v>1672</v>
      </c>
      <c r="AZ79" s="471">
        <v>2</v>
      </c>
      <c r="BA79" s="475">
        <v>1</v>
      </c>
      <c r="BB79" s="490">
        <v>50</v>
      </c>
      <c r="BC79" s="471"/>
      <c r="BD79" s="471"/>
      <c r="BE79" s="490"/>
      <c r="BF79" s="578" t="s">
        <v>1828</v>
      </c>
      <c r="BG79" s="471">
        <v>2</v>
      </c>
      <c r="BH79" s="471">
        <v>1</v>
      </c>
      <c r="BI79" s="493">
        <v>50</v>
      </c>
      <c r="BJ79" s="578" t="s">
        <v>1873</v>
      </c>
      <c r="BK79" s="446"/>
    </row>
    <row r="80" spans="1:64" s="100" customFormat="1" ht="17.25" customHeight="1" x14ac:dyDescent="0.25">
      <c r="A80" s="670"/>
      <c r="B80" s="670"/>
      <c r="C80" s="662"/>
      <c r="D80" s="612"/>
      <c r="E80" s="577"/>
      <c r="F80" s="103"/>
      <c r="G80" s="612"/>
      <c r="H80" s="103" t="s">
        <v>247</v>
      </c>
      <c r="I80" s="612"/>
      <c r="J80" s="611"/>
      <c r="K80" s="611"/>
      <c r="L80" s="610"/>
      <c r="M80" s="617"/>
      <c r="N80" s="617"/>
      <c r="O80" s="618"/>
      <c r="P80" s="628"/>
      <c r="Q80" s="485"/>
      <c r="R80" s="485"/>
      <c r="S80" s="616"/>
      <c r="T80" s="601"/>
      <c r="U80" s="485"/>
      <c r="V80" s="485"/>
      <c r="W80" s="614"/>
      <c r="X80" s="95"/>
      <c r="Y80" s="602"/>
      <c r="Z80" s="113"/>
      <c r="AA80" s="682"/>
      <c r="AB80" s="115" t="s">
        <v>848</v>
      </c>
      <c r="AC80" s="97"/>
      <c r="AD80" s="97"/>
      <c r="AE80" s="97"/>
      <c r="AF80" s="97"/>
      <c r="AG80" s="97"/>
      <c r="AH80" s="97"/>
      <c r="AI80" s="602"/>
      <c r="AJ80" s="595"/>
      <c r="AK80" s="596"/>
      <c r="AL80" s="98"/>
      <c r="AM80" s="96" t="s">
        <v>994</v>
      </c>
      <c r="AN80" s="577"/>
      <c r="AO80" s="588"/>
      <c r="AP80" s="584"/>
      <c r="AQ80" s="99"/>
      <c r="AR80" s="99" t="s">
        <v>1238</v>
      </c>
      <c r="AS80" s="577"/>
      <c r="AT80" s="491"/>
      <c r="AU80" s="490"/>
      <c r="AV80" s="549"/>
      <c r="AW80" s="573"/>
      <c r="AX80" s="126"/>
      <c r="AY80" s="560"/>
      <c r="AZ80" s="473"/>
      <c r="BA80" s="477"/>
      <c r="BB80" s="490"/>
      <c r="BC80" s="473"/>
      <c r="BD80" s="473"/>
      <c r="BE80" s="490"/>
      <c r="BF80" s="579"/>
      <c r="BG80" s="473"/>
      <c r="BH80" s="473"/>
      <c r="BI80" s="493"/>
      <c r="BJ80" s="579"/>
    </row>
    <row r="81" spans="1:63" s="100" customFormat="1" ht="114" customHeight="1" x14ac:dyDescent="0.25">
      <c r="A81" s="670"/>
      <c r="B81" s="670"/>
      <c r="C81" s="662"/>
      <c r="D81" s="93" t="s">
        <v>246</v>
      </c>
      <c r="E81" s="142">
        <v>1</v>
      </c>
      <c r="F81" s="108">
        <v>1</v>
      </c>
      <c r="G81" s="103" t="s">
        <v>245</v>
      </c>
      <c r="H81" s="103" t="s">
        <v>244</v>
      </c>
      <c r="I81" s="612"/>
      <c r="J81" s="104">
        <v>100</v>
      </c>
      <c r="K81" s="104">
        <v>0</v>
      </c>
      <c r="L81" s="272">
        <f>K81/J81*100</f>
        <v>0</v>
      </c>
      <c r="M81" s="617"/>
      <c r="N81" s="617"/>
      <c r="O81" s="618"/>
      <c r="P81" s="294" t="s">
        <v>729</v>
      </c>
      <c r="Q81" s="155">
        <v>1</v>
      </c>
      <c r="R81" s="155">
        <v>1</v>
      </c>
      <c r="S81" s="245">
        <f>R81/Q81</f>
        <v>1</v>
      </c>
      <c r="T81" s="94" t="s">
        <v>566</v>
      </c>
      <c r="U81" s="155">
        <v>1</v>
      </c>
      <c r="V81" s="155">
        <v>1</v>
      </c>
      <c r="W81" s="111">
        <v>0.8</v>
      </c>
      <c r="X81" s="95" t="s">
        <v>619</v>
      </c>
      <c r="Y81" s="148">
        <v>1</v>
      </c>
      <c r="Z81" s="149">
        <v>1</v>
      </c>
      <c r="AA81" s="114">
        <v>70</v>
      </c>
      <c r="AB81" s="115" t="s">
        <v>849</v>
      </c>
      <c r="AC81" s="163" t="s">
        <v>1366</v>
      </c>
      <c r="AD81" s="116" t="s">
        <v>1407</v>
      </c>
      <c r="AE81" s="135">
        <v>1903028</v>
      </c>
      <c r="AF81" s="116" t="s">
        <v>1408</v>
      </c>
      <c r="AG81" s="116" t="s">
        <v>1409</v>
      </c>
      <c r="AH81" s="135">
        <v>250</v>
      </c>
      <c r="AI81" s="148">
        <v>1</v>
      </c>
      <c r="AJ81" s="150">
        <v>1</v>
      </c>
      <c r="AK81" s="120">
        <v>81</v>
      </c>
      <c r="AL81" s="98" t="s">
        <v>1097</v>
      </c>
      <c r="AM81" s="96" t="s">
        <v>995</v>
      </c>
      <c r="AN81" s="142">
        <v>1</v>
      </c>
      <c r="AO81" s="137">
        <v>0.7</v>
      </c>
      <c r="AP81" s="122">
        <v>70</v>
      </c>
      <c r="AQ81" s="99"/>
      <c r="AR81" s="99" t="s">
        <v>1239</v>
      </c>
      <c r="AS81" s="142">
        <v>1</v>
      </c>
      <c r="AT81" s="291">
        <v>0.6</v>
      </c>
      <c r="AU81" s="125">
        <v>60</v>
      </c>
      <c r="AV81" s="246" t="s">
        <v>1344</v>
      </c>
      <c r="AW81" s="295" t="s">
        <v>1529</v>
      </c>
      <c r="AX81" s="126">
        <v>91</v>
      </c>
      <c r="AY81" s="180" t="s">
        <v>1726</v>
      </c>
      <c r="AZ81" s="154">
        <v>1</v>
      </c>
      <c r="BA81" s="458">
        <v>0.76400000000000001</v>
      </c>
      <c r="BB81" s="125">
        <v>76.400000000000006</v>
      </c>
      <c r="BC81" s="180"/>
      <c r="BD81" s="180"/>
      <c r="BE81" s="125"/>
      <c r="BF81" s="466" t="s">
        <v>1874</v>
      </c>
      <c r="BG81" s="154">
        <v>1</v>
      </c>
      <c r="BH81" s="458">
        <v>0.76400000000000001</v>
      </c>
      <c r="BI81" s="128">
        <v>76.400000000000006</v>
      </c>
      <c r="BJ81" s="762" t="s">
        <v>1874</v>
      </c>
      <c r="BK81" s="446"/>
    </row>
    <row r="82" spans="1:63" s="100" customFormat="1" ht="38.25" customHeight="1" x14ac:dyDescent="0.25">
      <c r="A82" s="670"/>
      <c r="B82" s="670"/>
      <c r="C82" s="662" t="s">
        <v>243</v>
      </c>
      <c r="D82" s="664" t="s">
        <v>242</v>
      </c>
      <c r="E82" s="296">
        <v>1</v>
      </c>
      <c r="F82" s="126"/>
      <c r="G82" s="612" t="s">
        <v>241</v>
      </c>
      <c r="H82" s="103" t="s">
        <v>240</v>
      </c>
      <c r="I82" s="612" t="s">
        <v>239</v>
      </c>
      <c r="J82" s="647">
        <v>1</v>
      </c>
      <c r="K82" s="611">
        <v>1</v>
      </c>
      <c r="L82" s="609">
        <f>K82/J82*100</f>
        <v>100</v>
      </c>
      <c r="M82" s="617"/>
      <c r="N82" s="617"/>
      <c r="O82" s="618"/>
      <c r="P82" s="628" t="s">
        <v>730</v>
      </c>
      <c r="Q82" s="486">
        <v>1</v>
      </c>
      <c r="R82" s="486">
        <v>1</v>
      </c>
      <c r="S82" s="661">
        <v>1</v>
      </c>
      <c r="T82" s="601" t="s">
        <v>472</v>
      </c>
      <c r="U82" s="486">
        <v>1</v>
      </c>
      <c r="V82" s="486">
        <v>1</v>
      </c>
      <c r="W82" s="613">
        <v>0.65</v>
      </c>
      <c r="X82" s="95"/>
      <c r="Y82" s="599">
        <v>1</v>
      </c>
      <c r="Z82" s="607">
        <v>1</v>
      </c>
      <c r="AA82" s="686">
        <v>72</v>
      </c>
      <c r="AB82" s="115" t="s">
        <v>850</v>
      </c>
      <c r="AC82" s="163" t="s">
        <v>1366</v>
      </c>
      <c r="AD82" s="116" t="s">
        <v>1438</v>
      </c>
      <c r="AE82" s="135" t="s">
        <v>1375</v>
      </c>
      <c r="AF82" s="116" t="s">
        <v>1441</v>
      </c>
      <c r="AG82" s="116" t="s">
        <v>1442</v>
      </c>
      <c r="AH82" s="135">
        <v>12</v>
      </c>
      <c r="AI82" s="599">
        <v>1</v>
      </c>
      <c r="AJ82" s="598">
        <v>1</v>
      </c>
      <c r="AK82" s="603">
        <v>77</v>
      </c>
      <c r="AL82" s="98"/>
      <c r="AM82" s="96" t="s">
        <v>996</v>
      </c>
      <c r="AN82" s="567">
        <v>1</v>
      </c>
      <c r="AO82" s="242" t="s">
        <v>1132</v>
      </c>
      <c r="AP82" s="591">
        <v>77</v>
      </c>
      <c r="AQ82" s="99"/>
      <c r="AR82" s="99" t="s">
        <v>1240</v>
      </c>
      <c r="AS82" s="296">
        <v>1</v>
      </c>
      <c r="AT82" s="139">
        <v>4.4999999999999997E-3</v>
      </c>
      <c r="AU82" s="707" t="s">
        <v>1749</v>
      </c>
      <c r="AV82" s="549"/>
      <c r="AW82" s="550" t="s">
        <v>1612</v>
      </c>
      <c r="AX82" s="549"/>
      <c r="AY82" s="560" t="s">
        <v>1727</v>
      </c>
      <c r="AZ82" s="471">
        <v>1</v>
      </c>
      <c r="BA82" s="475">
        <v>1</v>
      </c>
      <c r="BB82" s="735" t="s">
        <v>1749</v>
      </c>
      <c r="BC82" s="471"/>
      <c r="BD82" s="471"/>
      <c r="BE82" s="707"/>
      <c r="BF82" s="777" t="s">
        <v>1875</v>
      </c>
      <c r="BG82" s="475">
        <v>1</v>
      </c>
      <c r="BH82" s="574">
        <v>1</v>
      </c>
      <c r="BI82" s="493">
        <v>100</v>
      </c>
      <c r="BJ82" s="758" t="s">
        <v>1876</v>
      </c>
      <c r="BK82" s="446"/>
    </row>
    <row r="83" spans="1:63" s="100" customFormat="1" ht="59.25" customHeight="1" x14ac:dyDescent="0.25">
      <c r="A83" s="670"/>
      <c r="B83" s="670"/>
      <c r="C83" s="662"/>
      <c r="D83" s="612"/>
      <c r="E83" s="567">
        <v>1</v>
      </c>
      <c r="F83" s="126">
        <v>1</v>
      </c>
      <c r="G83" s="612"/>
      <c r="H83" s="103" t="s">
        <v>543</v>
      </c>
      <c r="I83" s="612"/>
      <c r="J83" s="647"/>
      <c r="K83" s="611"/>
      <c r="L83" s="610"/>
      <c r="M83" s="617"/>
      <c r="N83" s="617"/>
      <c r="O83" s="618"/>
      <c r="P83" s="628"/>
      <c r="Q83" s="486"/>
      <c r="R83" s="486"/>
      <c r="S83" s="661"/>
      <c r="T83" s="601"/>
      <c r="U83" s="486"/>
      <c r="V83" s="486"/>
      <c r="W83" s="614"/>
      <c r="X83" s="95"/>
      <c r="Y83" s="599"/>
      <c r="Z83" s="607"/>
      <c r="AA83" s="686"/>
      <c r="AB83" s="115" t="s">
        <v>808</v>
      </c>
      <c r="AC83" s="97"/>
      <c r="AD83" s="97"/>
      <c r="AE83" s="97"/>
      <c r="AF83" s="97"/>
      <c r="AG83" s="97"/>
      <c r="AH83" s="97"/>
      <c r="AI83" s="599"/>
      <c r="AJ83" s="598"/>
      <c r="AK83" s="603"/>
      <c r="AL83" s="228"/>
      <c r="AM83" s="96" t="s">
        <v>997</v>
      </c>
      <c r="AN83" s="567"/>
      <c r="AO83" s="587" t="s">
        <v>1132</v>
      </c>
      <c r="AP83" s="591"/>
      <c r="AQ83" s="237"/>
      <c r="AR83" s="99" t="s">
        <v>1241</v>
      </c>
      <c r="AS83" s="567">
        <v>1</v>
      </c>
      <c r="AT83" s="702">
        <v>1</v>
      </c>
      <c r="AU83" s="708"/>
      <c r="AV83" s="549"/>
      <c r="AW83" s="551"/>
      <c r="AX83" s="549"/>
      <c r="AY83" s="560"/>
      <c r="AZ83" s="472"/>
      <c r="BA83" s="476"/>
      <c r="BB83" s="708"/>
      <c r="BC83" s="472"/>
      <c r="BD83" s="472"/>
      <c r="BE83" s="708"/>
      <c r="BF83" s="782"/>
      <c r="BG83" s="476"/>
      <c r="BH83" s="575"/>
      <c r="BI83" s="493"/>
      <c r="BJ83" s="764"/>
    </row>
    <row r="84" spans="1:63" s="100" customFormat="1" ht="85.5" customHeight="1" x14ac:dyDescent="0.25">
      <c r="A84" s="670"/>
      <c r="B84" s="670"/>
      <c r="C84" s="662"/>
      <c r="D84" s="612"/>
      <c r="E84" s="567"/>
      <c r="F84" s="126"/>
      <c r="G84" s="612"/>
      <c r="H84" s="155" t="s">
        <v>238</v>
      </c>
      <c r="I84" s="612"/>
      <c r="J84" s="647"/>
      <c r="K84" s="611"/>
      <c r="L84" s="610"/>
      <c r="M84" s="617"/>
      <c r="N84" s="617"/>
      <c r="O84" s="618"/>
      <c r="P84" s="628"/>
      <c r="Q84" s="486"/>
      <c r="R84" s="486"/>
      <c r="S84" s="661"/>
      <c r="T84" s="601"/>
      <c r="U84" s="486"/>
      <c r="V84" s="486"/>
      <c r="W84" s="614"/>
      <c r="X84" s="95"/>
      <c r="Y84" s="599"/>
      <c r="Z84" s="607"/>
      <c r="AA84" s="686"/>
      <c r="AB84" s="115" t="s">
        <v>851</v>
      </c>
      <c r="AC84" s="97"/>
      <c r="AD84" s="97"/>
      <c r="AE84" s="97"/>
      <c r="AF84" s="97"/>
      <c r="AG84" s="97"/>
      <c r="AH84" s="97"/>
      <c r="AI84" s="599"/>
      <c r="AJ84" s="598"/>
      <c r="AK84" s="603"/>
      <c r="AL84" s="98" t="s">
        <v>1098</v>
      </c>
      <c r="AM84" s="96" t="s">
        <v>998</v>
      </c>
      <c r="AN84" s="567"/>
      <c r="AO84" s="588"/>
      <c r="AP84" s="591"/>
      <c r="AQ84" s="99"/>
      <c r="AR84" s="138"/>
      <c r="AS84" s="567"/>
      <c r="AT84" s="703"/>
      <c r="AU84" s="708"/>
      <c r="AV84" s="549"/>
      <c r="AW84" s="551"/>
      <c r="AX84" s="549"/>
      <c r="AY84" s="560"/>
      <c r="AZ84" s="472"/>
      <c r="BA84" s="476"/>
      <c r="BB84" s="708"/>
      <c r="BC84" s="472"/>
      <c r="BD84" s="472"/>
      <c r="BE84" s="708"/>
      <c r="BF84" s="782"/>
      <c r="BG84" s="476"/>
      <c r="BH84" s="575"/>
      <c r="BI84" s="493"/>
      <c r="BJ84" s="764"/>
    </row>
    <row r="85" spans="1:63" s="100" customFormat="1" ht="42" customHeight="1" x14ac:dyDescent="0.25">
      <c r="A85" s="670"/>
      <c r="B85" s="670"/>
      <c r="C85" s="662"/>
      <c r="D85" s="612"/>
      <c r="E85" s="567"/>
      <c r="F85" s="126"/>
      <c r="G85" s="612"/>
      <c r="H85" s="103" t="s">
        <v>237</v>
      </c>
      <c r="I85" s="612"/>
      <c r="J85" s="647"/>
      <c r="K85" s="611"/>
      <c r="L85" s="610"/>
      <c r="M85" s="617"/>
      <c r="N85" s="617"/>
      <c r="O85" s="618"/>
      <c r="P85" s="628"/>
      <c r="Q85" s="486"/>
      <c r="R85" s="486"/>
      <c r="S85" s="661"/>
      <c r="T85" s="601"/>
      <c r="U85" s="486"/>
      <c r="V85" s="486"/>
      <c r="W85" s="614"/>
      <c r="X85" s="95"/>
      <c r="Y85" s="599"/>
      <c r="Z85" s="607"/>
      <c r="AA85" s="686"/>
      <c r="AB85" s="133" t="s">
        <v>852</v>
      </c>
      <c r="AC85" s="97"/>
      <c r="AD85" s="97"/>
      <c r="AE85" s="97"/>
      <c r="AF85" s="97"/>
      <c r="AG85" s="97"/>
      <c r="AH85" s="97"/>
      <c r="AI85" s="599"/>
      <c r="AJ85" s="598"/>
      <c r="AK85" s="603"/>
      <c r="AL85" s="228"/>
      <c r="AM85" s="136" t="s">
        <v>999</v>
      </c>
      <c r="AN85" s="567"/>
      <c r="AO85" s="588"/>
      <c r="AP85" s="591"/>
      <c r="AQ85" s="237"/>
      <c r="AR85" s="237"/>
      <c r="AS85" s="567"/>
      <c r="AT85" s="703"/>
      <c r="AU85" s="708"/>
      <c r="AV85" s="549"/>
      <c r="AW85" s="551"/>
      <c r="AX85" s="549"/>
      <c r="AY85" s="560"/>
      <c r="AZ85" s="473"/>
      <c r="BA85" s="477"/>
      <c r="BB85" s="708"/>
      <c r="BC85" s="473"/>
      <c r="BD85" s="473"/>
      <c r="BE85" s="708"/>
      <c r="BF85" s="778"/>
      <c r="BG85" s="477"/>
      <c r="BH85" s="576"/>
      <c r="BI85" s="493"/>
      <c r="BJ85" s="759"/>
    </row>
    <row r="86" spans="1:63" s="100" customFormat="1" ht="132" customHeight="1" x14ac:dyDescent="0.25">
      <c r="A86" s="670"/>
      <c r="B86" s="670"/>
      <c r="C86" s="662"/>
      <c r="D86" s="425" t="s">
        <v>236</v>
      </c>
      <c r="E86" s="296">
        <v>1</v>
      </c>
      <c r="F86" s="126">
        <v>1</v>
      </c>
      <c r="G86" s="103" t="s">
        <v>235</v>
      </c>
      <c r="H86" s="103" t="s">
        <v>234</v>
      </c>
      <c r="I86" s="612"/>
      <c r="J86" s="281">
        <v>1</v>
      </c>
      <c r="K86" s="104">
        <v>0.5</v>
      </c>
      <c r="L86" s="297">
        <f>K86/J86*100</f>
        <v>50</v>
      </c>
      <c r="M86" s="617"/>
      <c r="N86" s="617"/>
      <c r="O86" s="618"/>
      <c r="P86" s="107" t="s">
        <v>731</v>
      </c>
      <c r="Q86" s="224">
        <v>0.1</v>
      </c>
      <c r="R86" s="155">
        <v>10</v>
      </c>
      <c r="S86" s="245">
        <f>R86*Q86</f>
        <v>1</v>
      </c>
      <c r="T86" s="94" t="s">
        <v>561</v>
      </c>
      <c r="U86" s="224">
        <v>0.1</v>
      </c>
      <c r="V86" s="155">
        <v>10</v>
      </c>
      <c r="W86" s="111">
        <v>0.75</v>
      </c>
      <c r="X86" s="95"/>
      <c r="Y86" s="298">
        <v>1</v>
      </c>
      <c r="Z86" s="299">
        <v>1</v>
      </c>
      <c r="AA86" s="284">
        <v>75</v>
      </c>
      <c r="AB86" s="115" t="s">
        <v>853</v>
      </c>
      <c r="AC86" s="163" t="s">
        <v>1366</v>
      </c>
      <c r="AD86" s="116" t="s">
        <v>1438</v>
      </c>
      <c r="AE86" s="135">
        <v>1905021</v>
      </c>
      <c r="AF86" s="116" t="s">
        <v>1443</v>
      </c>
      <c r="AG86" s="116" t="s">
        <v>1444</v>
      </c>
      <c r="AH86" s="135">
        <v>12</v>
      </c>
      <c r="AI86" s="298">
        <v>1</v>
      </c>
      <c r="AJ86" s="300">
        <v>1</v>
      </c>
      <c r="AK86" s="286">
        <v>71</v>
      </c>
      <c r="AL86" s="98" t="s">
        <v>1098</v>
      </c>
      <c r="AM86" s="96" t="s">
        <v>1000</v>
      </c>
      <c r="AN86" s="296">
        <v>1</v>
      </c>
      <c r="AO86" s="242" t="s">
        <v>1133</v>
      </c>
      <c r="AP86" s="287">
        <v>70</v>
      </c>
      <c r="AQ86" s="99"/>
      <c r="AR86" s="99" t="s">
        <v>1242</v>
      </c>
      <c r="AS86" s="296">
        <v>1</v>
      </c>
      <c r="AT86" s="139">
        <v>1</v>
      </c>
      <c r="AU86" s="288">
        <v>100</v>
      </c>
      <c r="AV86" s="126"/>
      <c r="AW86" s="140"/>
      <c r="AX86" s="126"/>
      <c r="AY86" s="70" t="s">
        <v>1728</v>
      </c>
      <c r="AZ86" s="127">
        <v>1</v>
      </c>
      <c r="BA86" s="127">
        <v>1</v>
      </c>
      <c r="BB86" s="288">
        <v>100</v>
      </c>
      <c r="BC86" s="70"/>
      <c r="BD86" s="70"/>
      <c r="BE86" s="288"/>
      <c r="BF86" s="466" t="s">
        <v>1877</v>
      </c>
      <c r="BG86" s="127">
        <v>1</v>
      </c>
      <c r="BH86" s="127">
        <v>1</v>
      </c>
      <c r="BI86" s="128">
        <v>100</v>
      </c>
      <c r="BJ86" s="466" t="s">
        <v>1877</v>
      </c>
    </row>
    <row r="87" spans="1:63" s="100" customFormat="1" ht="72" customHeight="1" x14ac:dyDescent="0.25">
      <c r="A87" s="670"/>
      <c r="B87" s="670"/>
      <c r="C87" s="662" t="s">
        <v>233</v>
      </c>
      <c r="D87" s="664" t="s">
        <v>232</v>
      </c>
      <c r="E87" s="568">
        <v>0.8</v>
      </c>
      <c r="F87" s="632">
        <v>1</v>
      </c>
      <c r="G87" s="623" t="s">
        <v>231</v>
      </c>
      <c r="H87" s="103" t="s">
        <v>230</v>
      </c>
      <c r="I87" s="623" t="s">
        <v>216</v>
      </c>
      <c r="J87" s="647">
        <v>100</v>
      </c>
      <c r="K87" s="611">
        <v>0</v>
      </c>
      <c r="L87" s="620">
        <f>K87/J87*100</f>
        <v>0</v>
      </c>
      <c r="M87" s="617"/>
      <c r="N87" s="617"/>
      <c r="O87" s="618"/>
      <c r="P87" s="629" t="s">
        <v>732</v>
      </c>
      <c r="Q87" s="485">
        <v>0.3</v>
      </c>
      <c r="R87" s="485">
        <v>0.15</v>
      </c>
      <c r="S87" s="600">
        <f>R87/Q87</f>
        <v>0.5</v>
      </c>
      <c r="T87" s="601" t="s">
        <v>473</v>
      </c>
      <c r="U87" s="485">
        <v>0.3</v>
      </c>
      <c r="V87" s="485">
        <v>0.15</v>
      </c>
      <c r="W87" s="613">
        <v>0.6</v>
      </c>
      <c r="X87" s="95"/>
      <c r="Y87" s="608">
        <v>1</v>
      </c>
      <c r="Z87" s="606">
        <v>0.5</v>
      </c>
      <c r="AA87" s="686">
        <v>63</v>
      </c>
      <c r="AB87" s="115" t="s">
        <v>854</v>
      </c>
      <c r="AC87" s="97"/>
      <c r="AD87" s="97"/>
      <c r="AE87" s="97"/>
      <c r="AF87" s="97"/>
      <c r="AG87" s="97"/>
      <c r="AH87" s="97"/>
      <c r="AI87" s="608">
        <v>1</v>
      </c>
      <c r="AJ87" s="597">
        <v>0.6</v>
      </c>
      <c r="AK87" s="603">
        <v>77</v>
      </c>
      <c r="AL87" s="228"/>
      <c r="AM87" s="96" t="s">
        <v>1001</v>
      </c>
      <c r="AN87" s="568">
        <v>0.6</v>
      </c>
      <c r="AO87" s="587">
        <v>0.7</v>
      </c>
      <c r="AP87" s="583">
        <v>70</v>
      </c>
      <c r="AQ87" s="99"/>
      <c r="AR87" s="99" t="s">
        <v>1243</v>
      </c>
      <c r="AS87" s="568">
        <v>0.8</v>
      </c>
      <c r="AT87" s="698">
        <v>0.8</v>
      </c>
      <c r="AU87" s="494">
        <v>100</v>
      </c>
      <c r="AV87" s="549"/>
      <c r="AW87" s="550" t="s">
        <v>1620</v>
      </c>
      <c r="AX87" s="549"/>
      <c r="AY87" s="560" t="s">
        <v>1729</v>
      </c>
      <c r="AZ87" s="474">
        <v>0.9</v>
      </c>
      <c r="BA87" s="478">
        <v>1</v>
      </c>
      <c r="BB87" s="494">
        <v>100</v>
      </c>
      <c r="BC87" s="471"/>
      <c r="BD87" s="471"/>
      <c r="BE87" s="494"/>
      <c r="BF87" s="578" t="s">
        <v>1878</v>
      </c>
      <c r="BG87" s="571">
        <v>1</v>
      </c>
      <c r="BH87" s="478">
        <v>1</v>
      </c>
      <c r="BI87" s="493">
        <v>100</v>
      </c>
      <c r="BJ87" s="758" t="s">
        <v>1878</v>
      </c>
    </row>
    <row r="88" spans="1:63" s="100" customFormat="1" ht="108.75" customHeight="1" x14ac:dyDescent="0.25">
      <c r="A88" s="670"/>
      <c r="B88" s="670"/>
      <c r="C88" s="662"/>
      <c r="D88" s="612"/>
      <c r="E88" s="568"/>
      <c r="F88" s="632"/>
      <c r="G88" s="623"/>
      <c r="H88" s="103" t="s">
        <v>229</v>
      </c>
      <c r="I88" s="623"/>
      <c r="J88" s="647"/>
      <c r="K88" s="611"/>
      <c r="L88" s="610"/>
      <c r="M88" s="617"/>
      <c r="N88" s="617"/>
      <c r="O88" s="618"/>
      <c r="P88" s="629"/>
      <c r="Q88" s="485"/>
      <c r="R88" s="485"/>
      <c r="S88" s="600"/>
      <c r="T88" s="601"/>
      <c r="U88" s="485"/>
      <c r="V88" s="485"/>
      <c r="W88" s="614"/>
      <c r="X88" s="95"/>
      <c r="Y88" s="608"/>
      <c r="Z88" s="606"/>
      <c r="AA88" s="686"/>
      <c r="AB88" s="115" t="s">
        <v>855</v>
      </c>
      <c r="AC88" s="163" t="s">
        <v>1366</v>
      </c>
      <c r="AD88" s="116" t="s">
        <v>1438</v>
      </c>
      <c r="AE88" s="135">
        <v>1905023</v>
      </c>
      <c r="AF88" s="116" t="s">
        <v>1445</v>
      </c>
      <c r="AG88" s="116" t="s">
        <v>1446</v>
      </c>
      <c r="AH88" s="135">
        <v>12</v>
      </c>
      <c r="AI88" s="608"/>
      <c r="AJ88" s="597"/>
      <c r="AK88" s="603"/>
      <c r="AL88" s="228"/>
      <c r="AM88" s="96" t="s">
        <v>1002</v>
      </c>
      <c r="AN88" s="568"/>
      <c r="AO88" s="587"/>
      <c r="AP88" s="583"/>
      <c r="AQ88" s="99"/>
      <c r="AR88" s="99" t="s">
        <v>1244</v>
      </c>
      <c r="AS88" s="568"/>
      <c r="AT88" s="491"/>
      <c r="AU88" s="494"/>
      <c r="AV88" s="549"/>
      <c r="AW88" s="551"/>
      <c r="AX88" s="549"/>
      <c r="AY88" s="561"/>
      <c r="AZ88" s="473"/>
      <c r="BA88" s="477"/>
      <c r="BB88" s="494"/>
      <c r="BC88" s="473"/>
      <c r="BD88" s="473"/>
      <c r="BE88" s="494"/>
      <c r="BF88" s="579"/>
      <c r="BG88" s="572"/>
      <c r="BH88" s="477"/>
      <c r="BI88" s="493"/>
      <c r="BJ88" s="763"/>
    </row>
    <row r="89" spans="1:63" s="100" customFormat="1" ht="148.5" customHeight="1" x14ac:dyDescent="0.25">
      <c r="A89" s="670"/>
      <c r="B89" s="670"/>
      <c r="C89" s="662"/>
      <c r="D89" s="93" t="s">
        <v>228</v>
      </c>
      <c r="E89" s="301">
        <v>0.8</v>
      </c>
      <c r="F89" s="144">
        <v>1</v>
      </c>
      <c r="G89" s="108" t="s">
        <v>227</v>
      </c>
      <c r="H89" s="103" t="s">
        <v>226</v>
      </c>
      <c r="I89" s="623"/>
      <c r="J89" s="281">
        <v>10</v>
      </c>
      <c r="K89" s="104">
        <v>10</v>
      </c>
      <c r="L89" s="267">
        <f>K89/J89*100</f>
        <v>100</v>
      </c>
      <c r="M89" s="617"/>
      <c r="N89" s="617"/>
      <c r="O89" s="618"/>
      <c r="P89" s="210" t="s">
        <v>730</v>
      </c>
      <c r="Q89" s="224">
        <v>0.1</v>
      </c>
      <c r="R89" s="155">
        <v>0</v>
      </c>
      <c r="S89" s="241">
        <v>0</v>
      </c>
      <c r="T89" s="94" t="s">
        <v>474</v>
      </c>
      <c r="U89" s="224">
        <v>0.1</v>
      </c>
      <c r="V89" s="155">
        <v>0</v>
      </c>
      <c r="W89" s="111">
        <v>0.64</v>
      </c>
      <c r="X89" s="95"/>
      <c r="Y89" s="282">
        <v>1</v>
      </c>
      <c r="Z89" s="283">
        <v>0.5</v>
      </c>
      <c r="AA89" s="284">
        <v>63</v>
      </c>
      <c r="AB89" s="115" t="s">
        <v>856</v>
      </c>
      <c r="AC89" s="163" t="s">
        <v>1366</v>
      </c>
      <c r="AD89" s="116" t="s">
        <v>1438</v>
      </c>
      <c r="AE89" s="135">
        <v>1905023</v>
      </c>
      <c r="AF89" s="116" t="s">
        <v>1445</v>
      </c>
      <c r="AG89" s="116" t="s">
        <v>1446</v>
      </c>
      <c r="AH89" s="135">
        <v>12</v>
      </c>
      <c r="AI89" s="282">
        <v>1</v>
      </c>
      <c r="AJ89" s="285">
        <v>0.6</v>
      </c>
      <c r="AK89" s="286">
        <v>53</v>
      </c>
      <c r="AL89" s="228"/>
      <c r="AM89" s="96" t="s">
        <v>1003</v>
      </c>
      <c r="AN89" s="280">
        <v>0.6</v>
      </c>
      <c r="AO89" s="137">
        <v>0.53</v>
      </c>
      <c r="AP89" s="287">
        <v>53</v>
      </c>
      <c r="AQ89" s="99"/>
      <c r="AR89" s="99" t="s">
        <v>1245</v>
      </c>
      <c r="AS89" s="301">
        <v>0.8</v>
      </c>
      <c r="AT89" s="152">
        <v>0.8</v>
      </c>
      <c r="AU89" s="288">
        <v>100</v>
      </c>
      <c r="AV89" s="126"/>
      <c r="AW89" s="101"/>
      <c r="AX89" s="126"/>
      <c r="AY89" s="70" t="s">
        <v>1730</v>
      </c>
      <c r="AZ89" s="154">
        <v>0.9</v>
      </c>
      <c r="BA89" s="444">
        <v>1</v>
      </c>
      <c r="BB89" s="288">
        <v>100</v>
      </c>
      <c r="BC89" s="70"/>
      <c r="BD89" s="70"/>
      <c r="BE89" s="288"/>
      <c r="BF89" s="466" t="s">
        <v>1879</v>
      </c>
      <c r="BG89" s="154">
        <v>1</v>
      </c>
      <c r="BH89" s="444">
        <v>1</v>
      </c>
      <c r="BI89" s="128">
        <v>100</v>
      </c>
      <c r="BJ89" s="762" t="s">
        <v>1879</v>
      </c>
      <c r="BK89" s="446"/>
    </row>
    <row r="90" spans="1:63" s="100" customFormat="1" ht="51.75" customHeight="1" x14ac:dyDescent="0.25">
      <c r="A90" s="670"/>
      <c r="B90" s="670"/>
      <c r="C90" s="662"/>
      <c r="D90" s="664" t="s">
        <v>225</v>
      </c>
      <c r="E90" s="568">
        <v>0.8</v>
      </c>
      <c r="F90" s="632">
        <v>1</v>
      </c>
      <c r="G90" s="623" t="s">
        <v>224</v>
      </c>
      <c r="H90" s="103" t="s">
        <v>223</v>
      </c>
      <c r="I90" s="623"/>
      <c r="J90" s="647">
        <v>10</v>
      </c>
      <c r="K90" s="638">
        <v>10</v>
      </c>
      <c r="L90" s="665">
        <f>K90/J90*100</f>
        <v>100</v>
      </c>
      <c r="M90" s="617"/>
      <c r="N90" s="617"/>
      <c r="O90" s="618"/>
      <c r="P90" s="642" t="s">
        <v>688</v>
      </c>
      <c r="Q90" s="485">
        <v>0.1</v>
      </c>
      <c r="R90" s="485">
        <v>0.1</v>
      </c>
      <c r="S90" s="616">
        <f>R90/Q90*1</f>
        <v>1</v>
      </c>
      <c r="T90" s="601" t="s">
        <v>562</v>
      </c>
      <c r="U90" s="485">
        <v>0.1</v>
      </c>
      <c r="V90" s="485">
        <v>0.1</v>
      </c>
      <c r="W90" s="613">
        <v>0.3</v>
      </c>
      <c r="X90" s="95"/>
      <c r="Y90" s="608">
        <v>1</v>
      </c>
      <c r="Z90" s="606">
        <v>0.5</v>
      </c>
      <c r="AA90" s="686">
        <v>10</v>
      </c>
      <c r="AB90" s="254"/>
      <c r="AC90" s="163" t="s">
        <v>1366</v>
      </c>
      <c r="AD90" s="302" t="s">
        <v>1447</v>
      </c>
      <c r="AE90" s="135" t="s">
        <v>1375</v>
      </c>
      <c r="AF90" s="118" t="s">
        <v>1448</v>
      </c>
      <c r="AG90" s="118" t="s">
        <v>1449</v>
      </c>
      <c r="AH90" s="135">
        <v>1</v>
      </c>
      <c r="AI90" s="608">
        <v>1</v>
      </c>
      <c r="AJ90" s="597">
        <v>0.6</v>
      </c>
      <c r="AK90" s="603">
        <v>42</v>
      </c>
      <c r="AL90" s="228"/>
      <c r="AM90" s="96" t="s">
        <v>1003</v>
      </c>
      <c r="AN90" s="568">
        <v>0.6</v>
      </c>
      <c r="AO90" s="587">
        <v>0.6</v>
      </c>
      <c r="AP90" s="583">
        <v>60</v>
      </c>
      <c r="AQ90" s="99"/>
      <c r="AR90" s="99" t="s">
        <v>1246</v>
      </c>
      <c r="AS90" s="568">
        <v>0.8</v>
      </c>
      <c r="AT90" s="698">
        <v>0.7</v>
      </c>
      <c r="AU90" s="494">
        <v>90</v>
      </c>
      <c r="AV90" s="549"/>
      <c r="AW90" s="551"/>
      <c r="AX90" s="549">
        <v>0</v>
      </c>
      <c r="AY90" s="560" t="s">
        <v>1733</v>
      </c>
      <c r="AZ90" s="474">
        <v>0.9</v>
      </c>
      <c r="BA90" s="478">
        <v>0.9</v>
      </c>
      <c r="BB90" s="494">
        <v>90</v>
      </c>
      <c r="BC90" s="471"/>
      <c r="BD90" s="471"/>
      <c r="BE90" s="494"/>
      <c r="BF90" s="578" t="s">
        <v>1880</v>
      </c>
      <c r="BG90" s="474">
        <v>1</v>
      </c>
      <c r="BH90" s="478">
        <v>0.9</v>
      </c>
      <c r="BI90" s="493">
        <v>90</v>
      </c>
      <c r="BJ90" s="578" t="s">
        <v>1881</v>
      </c>
      <c r="BK90" s="446"/>
    </row>
    <row r="91" spans="1:63" s="100" customFormat="1" ht="128.25" x14ac:dyDescent="0.25">
      <c r="A91" s="670"/>
      <c r="B91" s="670"/>
      <c r="C91" s="662"/>
      <c r="D91" s="612"/>
      <c r="E91" s="568"/>
      <c r="F91" s="632"/>
      <c r="G91" s="623"/>
      <c r="H91" s="103" t="s">
        <v>222</v>
      </c>
      <c r="I91" s="623"/>
      <c r="J91" s="647"/>
      <c r="K91" s="638"/>
      <c r="L91" s="666"/>
      <c r="M91" s="617">
        <v>59086880</v>
      </c>
      <c r="N91" s="617">
        <v>59086880</v>
      </c>
      <c r="O91" s="618">
        <f>N91/M91</f>
        <v>1</v>
      </c>
      <c r="P91" s="642"/>
      <c r="Q91" s="485"/>
      <c r="R91" s="485"/>
      <c r="S91" s="616"/>
      <c r="T91" s="601"/>
      <c r="U91" s="485"/>
      <c r="V91" s="485"/>
      <c r="W91" s="614"/>
      <c r="X91" s="95"/>
      <c r="Y91" s="608"/>
      <c r="Z91" s="606"/>
      <c r="AA91" s="686"/>
      <c r="AB91" s="254"/>
      <c r="AC91" s="97"/>
      <c r="AD91" s="97"/>
      <c r="AE91" s="97"/>
      <c r="AF91" s="97"/>
      <c r="AG91" s="97"/>
      <c r="AH91" s="97"/>
      <c r="AI91" s="608"/>
      <c r="AJ91" s="597"/>
      <c r="AK91" s="603"/>
      <c r="AL91" s="228"/>
      <c r="AM91" s="265"/>
      <c r="AN91" s="568"/>
      <c r="AO91" s="587"/>
      <c r="AP91" s="583"/>
      <c r="AQ91" s="99"/>
      <c r="AR91" s="99" t="s">
        <v>1247</v>
      </c>
      <c r="AS91" s="568"/>
      <c r="AT91" s="491"/>
      <c r="AU91" s="494"/>
      <c r="AV91" s="549"/>
      <c r="AW91" s="551"/>
      <c r="AX91" s="549"/>
      <c r="AY91" s="560"/>
      <c r="AZ91" s="472"/>
      <c r="BA91" s="476"/>
      <c r="BB91" s="494"/>
      <c r="BC91" s="472"/>
      <c r="BD91" s="472"/>
      <c r="BE91" s="494"/>
      <c r="BF91" s="772"/>
      <c r="BG91" s="472"/>
      <c r="BH91" s="476"/>
      <c r="BI91" s="493"/>
      <c r="BJ91" s="772"/>
    </row>
    <row r="92" spans="1:63" s="100" customFormat="1" ht="55.5" customHeight="1" x14ac:dyDescent="0.25">
      <c r="A92" s="670"/>
      <c r="B92" s="670"/>
      <c r="C92" s="662"/>
      <c r="D92" s="612"/>
      <c r="E92" s="568"/>
      <c r="F92" s="632"/>
      <c r="G92" s="623"/>
      <c r="H92" s="103" t="s">
        <v>221</v>
      </c>
      <c r="I92" s="623"/>
      <c r="J92" s="647"/>
      <c r="K92" s="638"/>
      <c r="L92" s="666"/>
      <c r="M92" s="617"/>
      <c r="N92" s="617"/>
      <c r="O92" s="618"/>
      <c r="P92" s="642"/>
      <c r="Q92" s="485"/>
      <c r="R92" s="485"/>
      <c r="S92" s="616"/>
      <c r="T92" s="601"/>
      <c r="U92" s="485"/>
      <c r="V92" s="485"/>
      <c r="W92" s="614"/>
      <c r="X92" s="95"/>
      <c r="Y92" s="608"/>
      <c r="Z92" s="606"/>
      <c r="AA92" s="686"/>
      <c r="AB92" s="254"/>
      <c r="AC92" s="97"/>
      <c r="AD92" s="97"/>
      <c r="AE92" s="97"/>
      <c r="AF92" s="97"/>
      <c r="AG92" s="97"/>
      <c r="AH92" s="97"/>
      <c r="AI92" s="608"/>
      <c r="AJ92" s="597"/>
      <c r="AK92" s="603"/>
      <c r="AL92" s="228"/>
      <c r="AM92" s="265"/>
      <c r="AN92" s="568"/>
      <c r="AO92" s="587"/>
      <c r="AP92" s="583"/>
      <c r="AQ92" s="237"/>
      <c r="AR92" s="99" t="s">
        <v>1248</v>
      </c>
      <c r="AS92" s="568"/>
      <c r="AT92" s="491"/>
      <c r="AU92" s="494"/>
      <c r="AV92" s="549"/>
      <c r="AW92" s="551"/>
      <c r="AX92" s="549"/>
      <c r="AY92" s="560"/>
      <c r="AZ92" s="473"/>
      <c r="BA92" s="477"/>
      <c r="BB92" s="494"/>
      <c r="BC92" s="473"/>
      <c r="BD92" s="473"/>
      <c r="BE92" s="494"/>
      <c r="BF92" s="579"/>
      <c r="BG92" s="473"/>
      <c r="BH92" s="477"/>
      <c r="BI92" s="493"/>
      <c r="BJ92" s="579"/>
    </row>
    <row r="93" spans="1:63" s="303" customFormat="1" ht="75" customHeight="1" x14ac:dyDescent="0.25">
      <c r="A93" s="670"/>
      <c r="B93" s="670" t="s">
        <v>202</v>
      </c>
      <c r="C93" s="662" t="s">
        <v>220</v>
      </c>
      <c r="D93" s="663" t="s">
        <v>219</v>
      </c>
      <c r="E93" s="577">
        <v>1</v>
      </c>
      <c r="F93" s="103">
        <v>1</v>
      </c>
      <c r="G93" s="612" t="s">
        <v>218</v>
      </c>
      <c r="H93" s="103" t="s">
        <v>217</v>
      </c>
      <c r="I93" s="612" t="s">
        <v>216</v>
      </c>
      <c r="J93" s="638">
        <v>0.2</v>
      </c>
      <c r="K93" s="638">
        <v>0</v>
      </c>
      <c r="L93" s="690">
        <f>K93/J93*100</f>
        <v>0</v>
      </c>
      <c r="M93" s="617"/>
      <c r="N93" s="617"/>
      <c r="O93" s="618"/>
      <c r="P93" s="628" t="s">
        <v>733</v>
      </c>
      <c r="Q93" s="486">
        <v>0.6</v>
      </c>
      <c r="R93" s="486">
        <v>0.6</v>
      </c>
      <c r="S93" s="616">
        <f>R93/Q93</f>
        <v>1</v>
      </c>
      <c r="T93" s="601" t="s">
        <v>475</v>
      </c>
      <c r="U93" s="486">
        <v>0.6</v>
      </c>
      <c r="V93" s="486">
        <v>0.6</v>
      </c>
      <c r="W93" s="613">
        <v>0.8</v>
      </c>
      <c r="X93" s="95" t="s">
        <v>645</v>
      </c>
      <c r="Y93" s="602">
        <v>1</v>
      </c>
      <c r="Z93" s="605">
        <v>1</v>
      </c>
      <c r="AA93" s="682">
        <v>77</v>
      </c>
      <c r="AB93" s="115" t="s">
        <v>857</v>
      </c>
      <c r="AC93" s="97"/>
      <c r="AD93" s="97"/>
      <c r="AE93" s="97"/>
      <c r="AF93" s="97"/>
      <c r="AG93" s="97"/>
      <c r="AH93" s="97"/>
      <c r="AI93" s="602">
        <v>1</v>
      </c>
      <c r="AJ93" s="595">
        <v>1</v>
      </c>
      <c r="AK93" s="596">
        <v>80</v>
      </c>
      <c r="AL93" s="98"/>
      <c r="AM93" s="96" t="s">
        <v>1004</v>
      </c>
      <c r="AN93" s="577">
        <v>1</v>
      </c>
      <c r="AO93" s="587" t="s">
        <v>1134</v>
      </c>
      <c r="AP93" s="584">
        <v>72</v>
      </c>
      <c r="AQ93" s="99" t="s">
        <v>1164</v>
      </c>
      <c r="AR93" s="99" t="s">
        <v>1249</v>
      </c>
      <c r="AS93" s="577">
        <v>1</v>
      </c>
      <c r="AT93" s="491">
        <v>1</v>
      </c>
      <c r="AU93" s="490">
        <v>100</v>
      </c>
      <c r="AV93" s="557" t="s">
        <v>1345</v>
      </c>
      <c r="AW93" s="550" t="s">
        <v>1732</v>
      </c>
      <c r="AX93" s="559">
        <v>20</v>
      </c>
      <c r="AY93" s="560" t="s">
        <v>1731</v>
      </c>
      <c r="AZ93" s="471">
        <v>1</v>
      </c>
      <c r="BA93" s="475">
        <v>1</v>
      </c>
      <c r="BB93" s="490">
        <v>100</v>
      </c>
      <c r="BC93" s="471"/>
      <c r="BD93" s="471"/>
      <c r="BE93" s="490"/>
      <c r="BF93" s="578" t="s">
        <v>1882</v>
      </c>
      <c r="BG93" s="471">
        <v>1</v>
      </c>
      <c r="BH93" s="471">
        <v>1</v>
      </c>
      <c r="BI93" s="562">
        <v>100</v>
      </c>
      <c r="BJ93" s="578" t="s">
        <v>1974</v>
      </c>
      <c r="BK93" s="459"/>
    </row>
    <row r="94" spans="1:63" s="303" customFormat="1" ht="120" customHeight="1" x14ac:dyDescent="0.25">
      <c r="A94" s="670"/>
      <c r="B94" s="670"/>
      <c r="C94" s="662"/>
      <c r="D94" s="663"/>
      <c r="E94" s="577"/>
      <c r="F94" s="103"/>
      <c r="G94" s="612"/>
      <c r="H94" s="103" t="s">
        <v>215</v>
      </c>
      <c r="I94" s="612"/>
      <c r="J94" s="638"/>
      <c r="K94" s="638"/>
      <c r="L94" s="666"/>
      <c r="M94" s="617"/>
      <c r="N94" s="617"/>
      <c r="O94" s="618"/>
      <c r="P94" s="628"/>
      <c r="Q94" s="486"/>
      <c r="R94" s="486"/>
      <c r="S94" s="616"/>
      <c r="T94" s="601"/>
      <c r="U94" s="486"/>
      <c r="V94" s="486"/>
      <c r="W94" s="614"/>
      <c r="X94" s="95" t="s">
        <v>646</v>
      </c>
      <c r="Y94" s="602"/>
      <c r="Z94" s="605"/>
      <c r="AA94" s="682"/>
      <c r="AB94" s="115" t="s">
        <v>858</v>
      </c>
      <c r="AC94" s="97"/>
      <c r="AD94" s="97"/>
      <c r="AE94" s="97"/>
      <c r="AF94" s="97"/>
      <c r="AG94" s="97"/>
      <c r="AH94" s="97"/>
      <c r="AI94" s="602"/>
      <c r="AJ94" s="595"/>
      <c r="AK94" s="596"/>
      <c r="AL94" s="98"/>
      <c r="AM94" s="96" t="s">
        <v>1005</v>
      </c>
      <c r="AN94" s="577"/>
      <c r="AO94" s="588"/>
      <c r="AP94" s="584"/>
      <c r="AQ94" s="99"/>
      <c r="AR94" s="99" t="s">
        <v>1250</v>
      </c>
      <c r="AS94" s="577"/>
      <c r="AT94" s="491"/>
      <c r="AU94" s="490"/>
      <c r="AV94" s="558"/>
      <c r="AW94" s="563"/>
      <c r="AX94" s="559"/>
      <c r="AY94" s="561"/>
      <c r="AZ94" s="473"/>
      <c r="BA94" s="477"/>
      <c r="BB94" s="490"/>
      <c r="BC94" s="473"/>
      <c r="BD94" s="473"/>
      <c r="BE94" s="490"/>
      <c r="BF94" s="579"/>
      <c r="BG94" s="473"/>
      <c r="BH94" s="473"/>
      <c r="BI94" s="562"/>
      <c r="BJ94" s="579"/>
    </row>
    <row r="95" spans="1:63" s="303" customFormat="1" ht="47.25" customHeight="1" x14ac:dyDescent="0.25">
      <c r="A95" s="670"/>
      <c r="B95" s="670"/>
      <c r="C95" s="662" t="s">
        <v>214</v>
      </c>
      <c r="D95" s="663" t="s">
        <v>213</v>
      </c>
      <c r="E95" s="577">
        <v>5</v>
      </c>
      <c r="F95" s="103">
        <v>5</v>
      </c>
      <c r="G95" s="612" t="s">
        <v>212</v>
      </c>
      <c r="H95" s="103" t="s">
        <v>211</v>
      </c>
      <c r="I95" s="612" t="s">
        <v>210</v>
      </c>
      <c r="J95" s="611">
        <v>0.8</v>
      </c>
      <c r="K95" s="611">
        <v>0</v>
      </c>
      <c r="L95" s="690">
        <f>K95/J95*100</f>
        <v>0</v>
      </c>
      <c r="M95" s="617"/>
      <c r="N95" s="617"/>
      <c r="O95" s="618"/>
      <c r="P95" s="628" t="s">
        <v>733</v>
      </c>
      <c r="Q95" s="486">
        <v>1</v>
      </c>
      <c r="R95" s="486">
        <v>1</v>
      </c>
      <c r="S95" s="616">
        <f>R95*Q95</f>
        <v>1</v>
      </c>
      <c r="T95" s="601" t="s">
        <v>540</v>
      </c>
      <c r="U95" s="486">
        <v>1</v>
      </c>
      <c r="V95" s="486">
        <v>1</v>
      </c>
      <c r="W95" s="614">
        <v>75</v>
      </c>
      <c r="X95" s="95" t="s">
        <v>647</v>
      </c>
      <c r="Y95" s="602">
        <v>5</v>
      </c>
      <c r="Z95" s="605">
        <v>3</v>
      </c>
      <c r="AA95" s="682">
        <v>69</v>
      </c>
      <c r="AB95" s="115" t="s">
        <v>859</v>
      </c>
      <c r="AC95" s="97"/>
      <c r="AD95" s="97"/>
      <c r="AE95" s="97"/>
      <c r="AF95" s="97"/>
      <c r="AG95" s="97"/>
      <c r="AH95" s="97"/>
      <c r="AI95" s="602">
        <v>5</v>
      </c>
      <c r="AJ95" s="595" t="s">
        <v>1113</v>
      </c>
      <c r="AK95" s="596">
        <v>73</v>
      </c>
      <c r="AL95" s="98"/>
      <c r="AM95" s="96" t="s">
        <v>1006</v>
      </c>
      <c r="AN95" s="577">
        <v>4</v>
      </c>
      <c r="AO95" s="588" t="s">
        <v>1135</v>
      </c>
      <c r="AP95" s="584">
        <v>80</v>
      </c>
      <c r="AQ95" s="99"/>
      <c r="AR95" s="99" t="s">
        <v>1251</v>
      </c>
      <c r="AS95" s="577">
        <v>5</v>
      </c>
      <c r="AT95" s="701">
        <v>3</v>
      </c>
      <c r="AU95" s="490">
        <v>70</v>
      </c>
      <c r="AV95" s="559"/>
      <c r="AW95" s="550" t="s">
        <v>1621</v>
      </c>
      <c r="AX95" s="559"/>
      <c r="AY95" s="560" t="s">
        <v>1734</v>
      </c>
      <c r="AZ95" s="471">
        <v>5</v>
      </c>
      <c r="BA95" s="475">
        <v>3</v>
      </c>
      <c r="BB95" s="490">
        <v>60</v>
      </c>
      <c r="BC95" s="471"/>
      <c r="BD95" s="471"/>
      <c r="BE95" s="490"/>
      <c r="BF95" s="777" t="s">
        <v>1883</v>
      </c>
      <c r="BG95" s="471">
        <v>5</v>
      </c>
      <c r="BH95" s="475">
        <v>3</v>
      </c>
      <c r="BI95" s="562">
        <v>60</v>
      </c>
      <c r="BJ95" s="578" t="s">
        <v>1975</v>
      </c>
      <c r="BK95" s="459"/>
    </row>
    <row r="96" spans="1:63" s="303" customFormat="1" ht="147.75" customHeight="1" x14ac:dyDescent="0.25">
      <c r="A96" s="670"/>
      <c r="B96" s="670"/>
      <c r="C96" s="662"/>
      <c r="D96" s="663"/>
      <c r="E96" s="577"/>
      <c r="F96" s="103"/>
      <c r="G96" s="612"/>
      <c r="H96" s="103" t="s">
        <v>209</v>
      </c>
      <c r="I96" s="612"/>
      <c r="J96" s="611"/>
      <c r="K96" s="611"/>
      <c r="L96" s="666"/>
      <c r="M96" s="617"/>
      <c r="N96" s="617"/>
      <c r="O96" s="618"/>
      <c r="P96" s="628"/>
      <c r="Q96" s="486"/>
      <c r="R96" s="486"/>
      <c r="S96" s="616"/>
      <c r="T96" s="601"/>
      <c r="U96" s="486"/>
      <c r="V96" s="486"/>
      <c r="W96" s="614"/>
      <c r="X96" s="95" t="s">
        <v>620</v>
      </c>
      <c r="Y96" s="602"/>
      <c r="Z96" s="605"/>
      <c r="AA96" s="682"/>
      <c r="AB96" s="115" t="s">
        <v>860</v>
      </c>
      <c r="AC96" s="97"/>
      <c r="AD96" s="97"/>
      <c r="AE96" s="97"/>
      <c r="AF96" s="97"/>
      <c r="AG96" s="97"/>
      <c r="AH96" s="97"/>
      <c r="AI96" s="602"/>
      <c r="AJ96" s="595"/>
      <c r="AK96" s="596"/>
      <c r="AL96" s="98"/>
      <c r="AM96" s="96" t="s">
        <v>1007</v>
      </c>
      <c r="AN96" s="577"/>
      <c r="AO96" s="588"/>
      <c r="AP96" s="584"/>
      <c r="AQ96" s="99"/>
      <c r="AR96" s="99" t="s">
        <v>1252</v>
      </c>
      <c r="AS96" s="577"/>
      <c r="AT96" s="491"/>
      <c r="AU96" s="490"/>
      <c r="AV96" s="559"/>
      <c r="AW96" s="551"/>
      <c r="AX96" s="559"/>
      <c r="AY96" s="561"/>
      <c r="AZ96" s="473"/>
      <c r="BA96" s="477"/>
      <c r="BB96" s="490"/>
      <c r="BC96" s="473"/>
      <c r="BD96" s="473"/>
      <c r="BE96" s="490"/>
      <c r="BF96" s="783"/>
      <c r="BG96" s="473"/>
      <c r="BH96" s="477"/>
      <c r="BI96" s="562"/>
      <c r="BJ96" s="579"/>
    </row>
    <row r="97" spans="1:119" s="303" customFormat="1" ht="171.75" customHeight="1" x14ac:dyDescent="0.25">
      <c r="A97" s="670"/>
      <c r="B97" s="670"/>
      <c r="C97" s="141" t="s">
        <v>208</v>
      </c>
      <c r="D97" s="426" t="s">
        <v>1590</v>
      </c>
      <c r="E97" s="304" t="s">
        <v>1113</v>
      </c>
      <c r="F97" s="226">
        <v>4</v>
      </c>
      <c r="G97" s="226" t="s">
        <v>207</v>
      </c>
      <c r="H97" s="103" t="s">
        <v>206</v>
      </c>
      <c r="I97" s="612"/>
      <c r="J97" s="305">
        <v>1</v>
      </c>
      <c r="K97" s="104">
        <v>0</v>
      </c>
      <c r="L97" s="272">
        <f t="shared" ref="L97:L102" si="5">K97/J97*100</f>
        <v>0</v>
      </c>
      <c r="M97" s="617"/>
      <c r="N97" s="617"/>
      <c r="O97" s="618"/>
      <c r="P97" s="292" t="s">
        <v>733</v>
      </c>
      <c r="Q97" s="155">
        <v>12</v>
      </c>
      <c r="R97" s="155">
        <v>0</v>
      </c>
      <c r="S97" s="241">
        <v>0</v>
      </c>
      <c r="T97" s="94" t="s">
        <v>476</v>
      </c>
      <c r="U97" s="155">
        <v>12</v>
      </c>
      <c r="V97" s="155">
        <v>0</v>
      </c>
      <c r="W97" s="111">
        <v>0.35</v>
      </c>
      <c r="X97" s="95"/>
      <c r="Y97" s="226">
        <v>4</v>
      </c>
      <c r="Z97" s="306">
        <v>2</v>
      </c>
      <c r="AA97" s="307">
        <v>67</v>
      </c>
      <c r="AB97" s="115" t="s">
        <v>861</v>
      </c>
      <c r="AC97" s="97"/>
      <c r="AD97" s="97"/>
      <c r="AE97" s="97"/>
      <c r="AF97" s="97"/>
      <c r="AG97" s="97"/>
      <c r="AH97" s="97"/>
      <c r="AI97" s="226">
        <v>4</v>
      </c>
      <c r="AJ97" s="308" t="s">
        <v>1111</v>
      </c>
      <c r="AK97" s="307">
        <v>65</v>
      </c>
      <c r="AL97" s="228"/>
      <c r="AM97" s="96" t="s">
        <v>1008</v>
      </c>
      <c r="AN97" s="304">
        <v>3</v>
      </c>
      <c r="AO97" s="242" t="s">
        <v>1136</v>
      </c>
      <c r="AP97" s="307">
        <v>72</v>
      </c>
      <c r="AQ97" s="99"/>
      <c r="AR97" s="99" t="s">
        <v>1253</v>
      </c>
      <c r="AS97" s="304" t="s">
        <v>1113</v>
      </c>
      <c r="AT97" s="139">
        <v>1</v>
      </c>
      <c r="AU97" s="307">
        <v>28</v>
      </c>
      <c r="AV97" s="309"/>
      <c r="AW97" s="140"/>
      <c r="AX97" s="309"/>
      <c r="AY97" s="70" t="s">
        <v>1735</v>
      </c>
      <c r="AZ97" s="127">
        <v>4</v>
      </c>
      <c r="BA97" s="127">
        <v>1</v>
      </c>
      <c r="BB97" s="307">
        <v>25</v>
      </c>
      <c r="BC97" s="70"/>
      <c r="BD97" s="70"/>
      <c r="BE97" s="307"/>
      <c r="BF97" s="466" t="s">
        <v>1735</v>
      </c>
      <c r="BG97" s="127">
        <v>4</v>
      </c>
      <c r="BH97" s="127">
        <v>1</v>
      </c>
      <c r="BI97" s="310">
        <v>25</v>
      </c>
      <c r="BJ97" s="773" t="s">
        <v>1735</v>
      </c>
    </row>
    <row r="98" spans="1:119" s="313" customFormat="1" ht="166.5" customHeight="1" x14ac:dyDescent="0.25">
      <c r="A98" s="670"/>
      <c r="B98" s="670"/>
      <c r="C98" s="141" t="s">
        <v>205</v>
      </c>
      <c r="D98" s="155" t="s">
        <v>1586</v>
      </c>
      <c r="E98" s="102">
        <v>12</v>
      </c>
      <c r="F98" s="103">
        <v>12</v>
      </c>
      <c r="G98" s="103" t="s">
        <v>204</v>
      </c>
      <c r="H98" s="103" t="s">
        <v>203</v>
      </c>
      <c r="I98" s="612"/>
      <c r="J98" s="104">
        <v>12</v>
      </c>
      <c r="K98" s="104">
        <v>0</v>
      </c>
      <c r="L98" s="272">
        <f t="shared" si="5"/>
        <v>0</v>
      </c>
      <c r="M98" s="617"/>
      <c r="N98" s="617"/>
      <c r="O98" s="618"/>
      <c r="P98" s="311" t="s">
        <v>734</v>
      </c>
      <c r="Q98" s="155">
        <v>12</v>
      </c>
      <c r="R98" s="155">
        <v>11</v>
      </c>
      <c r="S98" s="245">
        <v>0.92</v>
      </c>
      <c r="T98" s="94" t="s">
        <v>522</v>
      </c>
      <c r="U98" s="155">
        <v>12</v>
      </c>
      <c r="V98" s="155">
        <v>11</v>
      </c>
      <c r="W98" s="312">
        <v>0.78</v>
      </c>
      <c r="X98" s="95" t="s">
        <v>648</v>
      </c>
      <c r="Y98" s="112">
        <v>12</v>
      </c>
      <c r="Z98" s="113">
        <v>12</v>
      </c>
      <c r="AA98" s="114">
        <v>69</v>
      </c>
      <c r="AB98" s="115" t="s">
        <v>862</v>
      </c>
      <c r="AC98" s="163" t="s">
        <v>1366</v>
      </c>
      <c r="AD98" s="116" t="s">
        <v>1407</v>
      </c>
      <c r="AE98" s="135">
        <v>1903023</v>
      </c>
      <c r="AF98" s="116" t="s">
        <v>1418</v>
      </c>
      <c r="AG98" s="116" t="s">
        <v>1419</v>
      </c>
      <c r="AH98" s="135">
        <v>12</v>
      </c>
      <c r="AI98" s="112">
        <v>12</v>
      </c>
      <c r="AJ98" s="119">
        <v>12</v>
      </c>
      <c r="AK98" s="120">
        <v>67</v>
      </c>
      <c r="AL98" s="98"/>
      <c r="AM98" s="96" t="s">
        <v>1009</v>
      </c>
      <c r="AN98" s="102">
        <v>12</v>
      </c>
      <c r="AO98" s="242" t="s">
        <v>1137</v>
      </c>
      <c r="AP98" s="122">
        <v>75</v>
      </c>
      <c r="AQ98" s="99" t="s">
        <v>1165</v>
      </c>
      <c r="AR98" s="99" t="s">
        <v>1254</v>
      </c>
      <c r="AS98" s="102">
        <v>12</v>
      </c>
      <c r="AT98" s="139">
        <v>11</v>
      </c>
      <c r="AU98" s="125">
        <v>90</v>
      </c>
      <c r="AV98" s="93" t="s">
        <v>1738</v>
      </c>
      <c r="AW98" s="101" t="s">
        <v>1737</v>
      </c>
      <c r="AX98" s="126">
        <v>100</v>
      </c>
      <c r="AY98" s="180" t="s">
        <v>1736</v>
      </c>
      <c r="AZ98" s="127">
        <v>12</v>
      </c>
      <c r="BA98" s="127">
        <v>11</v>
      </c>
      <c r="BB98" s="125">
        <v>90</v>
      </c>
      <c r="BC98" s="180"/>
      <c r="BD98" s="180"/>
      <c r="BE98" s="125"/>
      <c r="BF98" s="68" t="s">
        <v>1884</v>
      </c>
      <c r="BG98" s="127">
        <v>12</v>
      </c>
      <c r="BH98" s="127">
        <v>11</v>
      </c>
      <c r="BI98" s="128">
        <v>90</v>
      </c>
      <c r="BJ98" s="762" t="s">
        <v>1885</v>
      </c>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row>
    <row r="99" spans="1:119" s="303" customFormat="1" ht="128.25" customHeight="1" x14ac:dyDescent="0.25">
      <c r="A99" s="670"/>
      <c r="B99" s="670"/>
      <c r="C99" s="141" t="s">
        <v>201</v>
      </c>
      <c r="D99" s="226" t="s">
        <v>1588</v>
      </c>
      <c r="E99" s="314">
        <v>12</v>
      </c>
      <c r="F99" s="103">
        <v>12</v>
      </c>
      <c r="G99" s="103" t="s">
        <v>200</v>
      </c>
      <c r="H99" s="103" t="s">
        <v>498</v>
      </c>
      <c r="I99" s="612"/>
      <c r="J99" s="315">
        <v>12</v>
      </c>
      <c r="K99" s="316">
        <v>0</v>
      </c>
      <c r="L99" s="272">
        <f t="shared" si="5"/>
        <v>0</v>
      </c>
      <c r="M99" s="617"/>
      <c r="N99" s="617"/>
      <c r="O99" s="618"/>
      <c r="P99" s="317" t="s">
        <v>735</v>
      </c>
      <c r="Q99" s="155">
        <v>12</v>
      </c>
      <c r="R99" s="155">
        <v>11</v>
      </c>
      <c r="S99" s="245">
        <f>R99/Q99*1</f>
        <v>0.91666666666666663</v>
      </c>
      <c r="T99" s="94" t="s">
        <v>542</v>
      </c>
      <c r="U99" s="155">
        <v>12</v>
      </c>
      <c r="V99" s="155">
        <v>11</v>
      </c>
      <c r="W99" s="111">
        <v>0.8</v>
      </c>
      <c r="X99" s="95" t="s">
        <v>621</v>
      </c>
      <c r="Y99" s="112">
        <v>12</v>
      </c>
      <c r="Z99" s="318">
        <v>12</v>
      </c>
      <c r="AA99" s="114">
        <v>72</v>
      </c>
      <c r="AB99" s="115" t="s">
        <v>863</v>
      </c>
      <c r="AC99" s="116" t="s">
        <v>1366</v>
      </c>
      <c r="AD99" s="116" t="s">
        <v>1374</v>
      </c>
      <c r="AE99" s="134" t="s">
        <v>1423</v>
      </c>
      <c r="AF99" s="116" t="s">
        <v>1424</v>
      </c>
      <c r="AG99" s="259" t="s">
        <v>1425</v>
      </c>
      <c r="AH99" s="260">
        <v>12</v>
      </c>
      <c r="AI99" s="112">
        <v>12</v>
      </c>
      <c r="AJ99" s="319">
        <v>12</v>
      </c>
      <c r="AK99" s="120">
        <v>80</v>
      </c>
      <c r="AL99" s="228"/>
      <c r="AM99" s="96" t="s">
        <v>1010</v>
      </c>
      <c r="AN99" s="314">
        <v>12</v>
      </c>
      <c r="AO99" s="137" t="s">
        <v>1138</v>
      </c>
      <c r="AP99" s="122">
        <v>41</v>
      </c>
      <c r="AQ99" s="237"/>
      <c r="AR99" s="99" t="s">
        <v>1255</v>
      </c>
      <c r="AS99" s="314">
        <v>12</v>
      </c>
      <c r="AT99" s="139">
        <v>12</v>
      </c>
      <c r="AU99" s="125">
        <v>100</v>
      </c>
      <c r="AV99" s="246" t="s">
        <v>1346</v>
      </c>
      <c r="AW99" s="101" t="s">
        <v>1740</v>
      </c>
      <c r="AX99" s="126">
        <v>100</v>
      </c>
      <c r="AY99" s="70" t="s">
        <v>1739</v>
      </c>
      <c r="AZ99" s="127">
        <v>12</v>
      </c>
      <c r="BA99" s="127">
        <v>12</v>
      </c>
      <c r="BB99" s="125">
        <v>100</v>
      </c>
      <c r="BC99" s="70"/>
      <c r="BD99" s="70"/>
      <c r="BE99" s="125"/>
      <c r="BF99" s="466" t="s">
        <v>1886</v>
      </c>
      <c r="BG99" s="127">
        <v>12</v>
      </c>
      <c r="BH99" s="127">
        <v>12</v>
      </c>
      <c r="BI99" s="128">
        <v>100</v>
      </c>
      <c r="BJ99" s="762" t="s">
        <v>1887</v>
      </c>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row>
    <row r="100" spans="1:119" s="303" customFormat="1" ht="135" customHeight="1" x14ac:dyDescent="0.25">
      <c r="A100" s="670"/>
      <c r="B100" s="670"/>
      <c r="C100" s="662" t="s">
        <v>201</v>
      </c>
      <c r="D100" s="226" t="s">
        <v>1588</v>
      </c>
      <c r="E100" s="314">
        <v>12</v>
      </c>
      <c r="F100" s="103">
        <v>12</v>
      </c>
      <c r="G100" s="103" t="s">
        <v>200</v>
      </c>
      <c r="H100" s="103" t="s">
        <v>199</v>
      </c>
      <c r="I100" s="612"/>
      <c r="J100" s="315">
        <v>12</v>
      </c>
      <c r="K100" s="316">
        <v>0</v>
      </c>
      <c r="L100" s="272">
        <f t="shared" si="5"/>
        <v>0</v>
      </c>
      <c r="M100" s="617"/>
      <c r="N100" s="617"/>
      <c r="O100" s="618"/>
      <c r="P100" s="317" t="s">
        <v>735</v>
      </c>
      <c r="Q100" s="155">
        <v>12</v>
      </c>
      <c r="R100" s="155">
        <v>11</v>
      </c>
      <c r="S100" s="245">
        <f t="shared" ref="S100" si="6">R100/Q100*1</f>
        <v>0.91666666666666663</v>
      </c>
      <c r="T100" s="94" t="s">
        <v>499</v>
      </c>
      <c r="U100" s="155">
        <v>12</v>
      </c>
      <c r="V100" s="155">
        <v>11</v>
      </c>
      <c r="W100" s="111">
        <v>0.8</v>
      </c>
      <c r="X100" s="95" t="s">
        <v>649</v>
      </c>
      <c r="Y100" s="112">
        <v>12</v>
      </c>
      <c r="Z100" s="318">
        <v>12</v>
      </c>
      <c r="AA100" s="114">
        <v>72</v>
      </c>
      <c r="AB100" s="115" t="s">
        <v>864</v>
      </c>
      <c r="AC100" s="116" t="s">
        <v>1366</v>
      </c>
      <c r="AD100" s="116" t="s">
        <v>1374</v>
      </c>
      <c r="AE100" s="134" t="s">
        <v>1423</v>
      </c>
      <c r="AF100" s="116" t="s">
        <v>1424</v>
      </c>
      <c r="AG100" s="259" t="s">
        <v>1425</v>
      </c>
      <c r="AH100" s="260">
        <v>12</v>
      </c>
      <c r="AI100" s="112">
        <v>12</v>
      </c>
      <c r="AJ100" s="319">
        <v>12</v>
      </c>
      <c r="AK100" s="120">
        <v>82</v>
      </c>
      <c r="AL100" s="98" t="s">
        <v>1099</v>
      </c>
      <c r="AM100" s="96" t="s">
        <v>1011</v>
      </c>
      <c r="AN100" s="314">
        <v>12</v>
      </c>
      <c r="AO100" s="242" t="s">
        <v>1139</v>
      </c>
      <c r="AP100" s="122">
        <v>83</v>
      </c>
      <c r="AQ100" s="99" t="s">
        <v>1166</v>
      </c>
      <c r="AR100" s="99" t="s">
        <v>1256</v>
      </c>
      <c r="AS100" s="314">
        <v>12</v>
      </c>
      <c r="AT100" s="233">
        <v>12</v>
      </c>
      <c r="AU100" s="125">
        <v>100</v>
      </c>
      <c r="AV100" s="246" t="s">
        <v>1347</v>
      </c>
      <c r="AW100" s="101" t="s">
        <v>1741</v>
      </c>
      <c r="AX100" s="126">
        <v>100</v>
      </c>
      <c r="AY100" s="70" t="s">
        <v>1673</v>
      </c>
      <c r="AZ100" s="413">
        <v>12</v>
      </c>
      <c r="BA100" s="413">
        <v>12</v>
      </c>
      <c r="BB100" s="411">
        <v>100</v>
      </c>
      <c r="BC100" s="410"/>
      <c r="BD100" s="410"/>
      <c r="BE100" s="411"/>
      <c r="BF100" s="466" t="s">
        <v>1886</v>
      </c>
      <c r="BG100" s="413">
        <v>12</v>
      </c>
      <c r="BH100" s="413">
        <v>12</v>
      </c>
      <c r="BI100" s="412">
        <v>100</v>
      </c>
      <c r="BJ100" s="762" t="s">
        <v>1887</v>
      </c>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row>
    <row r="101" spans="1:119" s="303" customFormat="1" ht="162" customHeight="1" x14ac:dyDescent="0.25">
      <c r="A101" s="670"/>
      <c r="B101" s="670"/>
      <c r="C101" s="662"/>
      <c r="D101" s="226" t="s">
        <v>1587</v>
      </c>
      <c r="E101" s="314">
        <v>12</v>
      </c>
      <c r="F101" s="103">
        <v>14</v>
      </c>
      <c r="G101" s="103" t="s">
        <v>198</v>
      </c>
      <c r="H101" s="103" t="s">
        <v>197</v>
      </c>
      <c r="I101" s="612"/>
      <c r="J101" s="320">
        <v>12</v>
      </c>
      <c r="K101" s="316">
        <v>1</v>
      </c>
      <c r="L101" s="272">
        <f t="shared" si="5"/>
        <v>8.3333333333333321</v>
      </c>
      <c r="M101" s="617"/>
      <c r="N101" s="617"/>
      <c r="O101" s="618"/>
      <c r="P101" s="317" t="s">
        <v>736</v>
      </c>
      <c r="Q101" s="155">
        <v>1</v>
      </c>
      <c r="R101" s="155" t="s">
        <v>37</v>
      </c>
      <c r="S101" s="321">
        <v>0</v>
      </c>
      <c r="T101" s="94" t="s">
        <v>477</v>
      </c>
      <c r="U101" s="155">
        <v>1</v>
      </c>
      <c r="V101" s="155" t="s">
        <v>37</v>
      </c>
      <c r="W101" s="111">
        <v>0.8</v>
      </c>
      <c r="X101" s="95" t="s">
        <v>622</v>
      </c>
      <c r="Y101" s="112">
        <v>12</v>
      </c>
      <c r="Z101" s="318">
        <v>12</v>
      </c>
      <c r="AA101" s="114">
        <v>65</v>
      </c>
      <c r="AB101" s="115" t="s">
        <v>865</v>
      </c>
      <c r="AC101" s="116" t="s">
        <v>1366</v>
      </c>
      <c r="AD101" s="116" t="s">
        <v>1374</v>
      </c>
      <c r="AE101" s="134" t="s">
        <v>1423</v>
      </c>
      <c r="AF101" s="116" t="s">
        <v>1424</v>
      </c>
      <c r="AG101" s="259" t="s">
        <v>1425</v>
      </c>
      <c r="AH101" s="260">
        <v>12</v>
      </c>
      <c r="AI101" s="112">
        <v>12</v>
      </c>
      <c r="AJ101" s="319">
        <v>12</v>
      </c>
      <c r="AK101" s="120">
        <v>71</v>
      </c>
      <c r="AL101" s="98"/>
      <c r="AM101" s="96" t="s">
        <v>1012</v>
      </c>
      <c r="AN101" s="314">
        <v>12</v>
      </c>
      <c r="AO101" s="242" t="s">
        <v>1137</v>
      </c>
      <c r="AP101" s="122">
        <v>76</v>
      </c>
      <c r="AQ101" s="99"/>
      <c r="AR101" s="99" t="s">
        <v>1257</v>
      </c>
      <c r="AS101" s="314">
        <v>12</v>
      </c>
      <c r="AT101" s="139">
        <v>11</v>
      </c>
      <c r="AU101" s="125">
        <v>90</v>
      </c>
      <c r="AV101" s="246" t="s">
        <v>1348</v>
      </c>
      <c r="AW101" s="93" t="s">
        <v>1743</v>
      </c>
      <c r="AX101" s="126">
        <v>100</v>
      </c>
      <c r="AY101" s="70" t="s">
        <v>1742</v>
      </c>
      <c r="AZ101" s="127">
        <v>14</v>
      </c>
      <c r="BA101" s="127">
        <v>11</v>
      </c>
      <c r="BB101" s="125">
        <v>85</v>
      </c>
      <c r="BC101" s="70"/>
      <c r="BD101" s="70"/>
      <c r="BE101" s="125"/>
      <c r="BF101" s="466" t="s">
        <v>1888</v>
      </c>
      <c r="BG101" s="127">
        <v>14</v>
      </c>
      <c r="BH101" s="127">
        <v>11</v>
      </c>
      <c r="BI101" s="128">
        <v>85</v>
      </c>
      <c r="BJ101" s="762" t="s">
        <v>1889</v>
      </c>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row>
    <row r="102" spans="1:119" s="303" customFormat="1" ht="94.5" customHeight="1" x14ac:dyDescent="0.25">
      <c r="A102" s="670"/>
      <c r="B102" s="670"/>
      <c r="C102" s="662" t="s">
        <v>196</v>
      </c>
      <c r="D102" s="565" t="s">
        <v>195</v>
      </c>
      <c r="E102" s="577">
        <v>1</v>
      </c>
      <c r="F102" s="612">
        <v>1</v>
      </c>
      <c r="G102" s="612" t="s">
        <v>194</v>
      </c>
      <c r="H102" s="103" t="s">
        <v>193</v>
      </c>
      <c r="I102" s="612" t="s">
        <v>192</v>
      </c>
      <c r="J102" s="649">
        <v>1</v>
      </c>
      <c r="K102" s="641">
        <v>0</v>
      </c>
      <c r="L102" s="691">
        <f t="shared" si="5"/>
        <v>0</v>
      </c>
      <c r="M102" s="617"/>
      <c r="N102" s="617"/>
      <c r="O102" s="618"/>
      <c r="P102" s="628" t="s">
        <v>735</v>
      </c>
      <c r="Q102" s="486">
        <v>1</v>
      </c>
      <c r="R102" s="486">
        <v>1</v>
      </c>
      <c r="S102" s="616">
        <f>R102*Q102*1</f>
        <v>1</v>
      </c>
      <c r="T102" s="601" t="s">
        <v>541</v>
      </c>
      <c r="U102" s="486">
        <v>1</v>
      </c>
      <c r="V102" s="486">
        <v>1</v>
      </c>
      <c r="W102" s="613">
        <v>0.65</v>
      </c>
      <c r="X102" s="95" t="s">
        <v>650</v>
      </c>
      <c r="Y102" s="602">
        <v>1</v>
      </c>
      <c r="Z102" s="605">
        <v>1</v>
      </c>
      <c r="AA102" s="682">
        <v>70</v>
      </c>
      <c r="AB102" s="115" t="s">
        <v>866</v>
      </c>
      <c r="AC102" s="116" t="s">
        <v>1366</v>
      </c>
      <c r="AD102" s="116" t="s">
        <v>1374</v>
      </c>
      <c r="AE102" s="134" t="s">
        <v>1423</v>
      </c>
      <c r="AF102" s="116" t="s">
        <v>1424</v>
      </c>
      <c r="AG102" s="259" t="s">
        <v>1425</v>
      </c>
      <c r="AH102" s="260">
        <v>12</v>
      </c>
      <c r="AI102" s="602">
        <v>1</v>
      </c>
      <c r="AJ102" s="595">
        <v>1</v>
      </c>
      <c r="AK102" s="596">
        <v>77</v>
      </c>
      <c r="AL102" s="228"/>
      <c r="AM102" s="96" t="s">
        <v>1013</v>
      </c>
      <c r="AN102" s="577">
        <v>1</v>
      </c>
      <c r="AO102" s="588" t="s">
        <v>1140</v>
      </c>
      <c r="AP102" s="584">
        <v>70</v>
      </c>
      <c r="AQ102" s="99"/>
      <c r="AR102" s="99" t="s">
        <v>1258</v>
      </c>
      <c r="AS102" s="577">
        <v>1</v>
      </c>
      <c r="AT102" s="697">
        <v>1</v>
      </c>
      <c r="AU102" s="490">
        <v>100</v>
      </c>
      <c r="AV102" s="612"/>
      <c r="AW102" s="550" t="s">
        <v>1641</v>
      </c>
      <c r="AX102" s="549"/>
      <c r="AY102" s="560" t="s">
        <v>1683</v>
      </c>
      <c r="AZ102" s="471">
        <v>1</v>
      </c>
      <c r="BA102" s="471">
        <v>1</v>
      </c>
      <c r="BB102" s="490">
        <v>100</v>
      </c>
      <c r="BC102" s="471"/>
      <c r="BD102" s="471"/>
      <c r="BE102" s="490"/>
      <c r="BF102" s="578" t="s">
        <v>1835</v>
      </c>
      <c r="BG102" s="471">
        <v>1</v>
      </c>
      <c r="BH102" s="471">
        <v>1</v>
      </c>
      <c r="BI102" s="487">
        <v>100</v>
      </c>
      <c r="BJ102" s="578" t="s">
        <v>1936</v>
      </c>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row>
    <row r="103" spans="1:119" s="303" customFormat="1" ht="51" customHeight="1" x14ac:dyDescent="0.25">
      <c r="A103" s="670"/>
      <c r="B103" s="670"/>
      <c r="C103" s="662"/>
      <c r="D103" s="612"/>
      <c r="E103" s="577"/>
      <c r="F103" s="612"/>
      <c r="G103" s="612"/>
      <c r="H103" s="103" t="s">
        <v>191</v>
      </c>
      <c r="I103" s="612"/>
      <c r="J103" s="649"/>
      <c r="K103" s="641"/>
      <c r="L103" s="692"/>
      <c r="M103" s="617">
        <v>26747400</v>
      </c>
      <c r="N103" s="617">
        <v>26740740</v>
      </c>
      <c r="O103" s="618">
        <f>N103/M103</f>
        <v>0.99975100383588689</v>
      </c>
      <c r="P103" s="628"/>
      <c r="Q103" s="486"/>
      <c r="R103" s="486"/>
      <c r="S103" s="616"/>
      <c r="T103" s="601"/>
      <c r="U103" s="486"/>
      <c r="V103" s="486"/>
      <c r="W103" s="614"/>
      <c r="X103" s="95"/>
      <c r="Y103" s="602"/>
      <c r="Z103" s="605"/>
      <c r="AA103" s="682"/>
      <c r="AB103" s="115" t="s">
        <v>867</v>
      </c>
      <c r="AC103" s="97"/>
      <c r="AD103" s="97"/>
      <c r="AE103" s="97"/>
      <c r="AF103" s="97"/>
      <c r="AG103" s="97"/>
      <c r="AH103" s="97"/>
      <c r="AI103" s="602"/>
      <c r="AJ103" s="595"/>
      <c r="AK103" s="596"/>
      <c r="AL103" s="228"/>
      <c r="AM103" s="96" t="s">
        <v>1014</v>
      </c>
      <c r="AN103" s="577"/>
      <c r="AO103" s="588"/>
      <c r="AP103" s="584"/>
      <c r="AQ103" s="237"/>
      <c r="AR103" s="99" t="s">
        <v>1259</v>
      </c>
      <c r="AS103" s="577"/>
      <c r="AT103" s="491"/>
      <c r="AU103" s="490"/>
      <c r="AV103" s="612"/>
      <c r="AW103" s="551"/>
      <c r="AX103" s="549"/>
      <c r="AY103" s="561"/>
      <c r="AZ103" s="472"/>
      <c r="BA103" s="472"/>
      <c r="BB103" s="490"/>
      <c r="BC103" s="472"/>
      <c r="BD103" s="472"/>
      <c r="BE103" s="490"/>
      <c r="BF103" s="772"/>
      <c r="BG103" s="472"/>
      <c r="BH103" s="472"/>
      <c r="BI103" s="488"/>
      <c r="BJ103" s="772"/>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row>
    <row r="104" spans="1:119" s="303" customFormat="1" ht="81" customHeight="1" x14ac:dyDescent="0.25">
      <c r="A104" s="670"/>
      <c r="B104" s="670"/>
      <c r="C104" s="662"/>
      <c r="D104" s="612"/>
      <c r="E104" s="577"/>
      <c r="F104" s="612"/>
      <c r="G104" s="612"/>
      <c r="H104" s="103" t="s">
        <v>190</v>
      </c>
      <c r="I104" s="612"/>
      <c r="J104" s="649"/>
      <c r="K104" s="641"/>
      <c r="L104" s="692"/>
      <c r="M104" s="617"/>
      <c r="N104" s="617"/>
      <c r="O104" s="618"/>
      <c r="P104" s="628"/>
      <c r="Q104" s="486"/>
      <c r="R104" s="486"/>
      <c r="S104" s="616"/>
      <c r="T104" s="601"/>
      <c r="U104" s="486"/>
      <c r="V104" s="486"/>
      <c r="W104" s="614"/>
      <c r="X104" s="95"/>
      <c r="Y104" s="602"/>
      <c r="Z104" s="605"/>
      <c r="AA104" s="682"/>
      <c r="AB104" s="115" t="s">
        <v>868</v>
      </c>
      <c r="AC104" s="97"/>
      <c r="AD104" s="97"/>
      <c r="AE104" s="97"/>
      <c r="AF104" s="97"/>
      <c r="AG104" s="97"/>
      <c r="AH104" s="97"/>
      <c r="AI104" s="602"/>
      <c r="AJ104" s="595"/>
      <c r="AK104" s="596"/>
      <c r="AL104" s="228"/>
      <c r="AM104" s="96" t="s">
        <v>1015</v>
      </c>
      <c r="AN104" s="577"/>
      <c r="AO104" s="588"/>
      <c r="AP104" s="584"/>
      <c r="AQ104" s="237"/>
      <c r="AR104" s="99"/>
      <c r="AS104" s="577"/>
      <c r="AT104" s="491"/>
      <c r="AU104" s="490"/>
      <c r="AV104" s="612"/>
      <c r="AW104" s="551"/>
      <c r="AX104" s="549"/>
      <c r="AY104" s="561"/>
      <c r="AZ104" s="473"/>
      <c r="BA104" s="473"/>
      <c r="BB104" s="490"/>
      <c r="BC104" s="473"/>
      <c r="BD104" s="473"/>
      <c r="BE104" s="490"/>
      <c r="BF104" s="579"/>
      <c r="BG104" s="473"/>
      <c r="BH104" s="473"/>
      <c r="BI104" s="489"/>
      <c r="BJ104" s="579"/>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row>
    <row r="105" spans="1:119" s="322" customFormat="1" ht="63" customHeight="1" x14ac:dyDescent="0.25">
      <c r="A105" s="670"/>
      <c r="B105" s="670" t="s">
        <v>189</v>
      </c>
      <c r="C105" s="662" t="s">
        <v>188</v>
      </c>
      <c r="D105" s="589" t="s">
        <v>187</v>
      </c>
      <c r="E105" s="577">
        <v>12</v>
      </c>
      <c r="F105" s="103">
        <v>12</v>
      </c>
      <c r="G105" s="612" t="s">
        <v>186</v>
      </c>
      <c r="H105" s="103" t="s">
        <v>185</v>
      </c>
      <c r="I105" s="612" t="s">
        <v>163</v>
      </c>
      <c r="J105" s="611">
        <v>3</v>
      </c>
      <c r="K105" s="611">
        <v>3</v>
      </c>
      <c r="L105" s="609">
        <f>K105/J105*100</f>
        <v>100</v>
      </c>
      <c r="M105" s="617"/>
      <c r="N105" s="617"/>
      <c r="O105" s="618"/>
      <c r="P105" s="628" t="s">
        <v>737</v>
      </c>
      <c r="Q105" s="486">
        <v>12</v>
      </c>
      <c r="R105" s="486">
        <v>6</v>
      </c>
      <c r="S105" s="636">
        <f>R105/Q105</f>
        <v>0.5</v>
      </c>
      <c r="T105" s="601" t="s">
        <v>535</v>
      </c>
      <c r="U105" s="486">
        <v>12</v>
      </c>
      <c r="V105" s="486">
        <v>6</v>
      </c>
      <c r="W105" s="613">
        <v>0.7</v>
      </c>
      <c r="X105" s="95" t="s">
        <v>651</v>
      </c>
      <c r="Y105" s="602">
        <v>12</v>
      </c>
      <c r="Z105" s="605">
        <v>12</v>
      </c>
      <c r="AA105" s="682">
        <v>70</v>
      </c>
      <c r="AB105" s="115" t="s">
        <v>869</v>
      </c>
      <c r="AC105" s="116" t="s">
        <v>1366</v>
      </c>
      <c r="AD105" s="116" t="s">
        <v>1450</v>
      </c>
      <c r="AE105" s="134" t="s">
        <v>1451</v>
      </c>
      <c r="AF105" s="116" t="s">
        <v>1452</v>
      </c>
      <c r="AG105" s="116" t="s">
        <v>1453</v>
      </c>
      <c r="AH105" s="135">
        <v>42</v>
      </c>
      <c r="AI105" s="602">
        <v>12</v>
      </c>
      <c r="AJ105" s="119">
        <v>12</v>
      </c>
      <c r="AK105" s="596">
        <v>100</v>
      </c>
      <c r="AL105" s="98"/>
      <c r="AM105" s="96" t="s">
        <v>1016</v>
      </c>
      <c r="AN105" s="577">
        <v>12</v>
      </c>
      <c r="AO105" s="588" t="s">
        <v>1141</v>
      </c>
      <c r="AP105" s="584">
        <v>60</v>
      </c>
      <c r="AQ105" s="99" t="s">
        <v>1167</v>
      </c>
      <c r="AR105" s="99" t="s">
        <v>1260</v>
      </c>
      <c r="AS105" s="577">
        <v>12</v>
      </c>
      <c r="AT105" s="697">
        <v>7</v>
      </c>
      <c r="AU105" s="490">
        <v>65</v>
      </c>
      <c r="AV105" s="565" t="s">
        <v>1356</v>
      </c>
      <c r="AW105" s="550" t="s">
        <v>1642</v>
      </c>
      <c r="AX105" s="549">
        <v>50</v>
      </c>
      <c r="AY105" s="560" t="s">
        <v>1713</v>
      </c>
      <c r="AZ105" s="471">
        <v>12</v>
      </c>
      <c r="BA105" s="471">
        <v>5</v>
      </c>
      <c r="BB105" s="490">
        <v>45</v>
      </c>
      <c r="BC105" s="471"/>
      <c r="BD105" s="471"/>
      <c r="BE105" s="490"/>
      <c r="BF105" s="578" t="s">
        <v>1892</v>
      </c>
      <c r="BG105" s="471">
        <v>12</v>
      </c>
      <c r="BH105" s="495">
        <v>7</v>
      </c>
      <c r="BI105" s="493">
        <v>65</v>
      </c>
      <c r="BJ105" s="758" t="s">
        <v>1893</v>
      </c>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row>
    <row r="106" spans="1:119" s="322" customFormat="1" ht="144" customHeight="1" x14ac:dyDescent="0.25">
      <c r="A106" s="670"/>
      <c r="B106" s="670"/>
      <c r="C106" s="662"/>
      <c r="D106" s="612"/>
      <c r="E106" s="577"/>
      <c r="F106" s="103"/>
      <c r="G106" s="612"/>
      <c r="H106" s="103" t="s">
        <v>184</v>
      </c>
      <c r="I106" s="612"/>
      <c r="J106" s="611"/>
      <c r="K106" s="611"/>
      <c r="L106" s="610"/>
      <c r="M106" s="617"/>
      <c r="N106" s="617"/>
      <c r="O106" s="618"/>
      <c r="P106" s="628"/>
      <c r="Q106" s="486"/>
      <c r="R106" s="486"/>
      <c r="S106" s="636"/>
      <c r="T106" s="601"/>
      <c r="U106" s="486"/>
      <c r="V106" s="486"/>
      <c r="W106" s="614"/>
      <c r="X106" s="95" t="s">
        <v>652</v>
      </c>
      <c r="Y106" s="602"/>
      <c r="Z106" s="605"/>
      <c r="AA106" s="682"/>
      <c r="AB106" s="115" t="s">
        <v>870</v>
      </c>
      <c r="AC106" s="97"/>
      <c r="AD106" s="97"/>
      <c r="AE106" s="97"/>
      <c r="AF106" s="97"/>
      <c r="AG106" s="97"/>
      <c r="AH106" s="97"/>
      <c r="AI106" s="602"/>
      <c r="AJ106" s="119">
        <v>12</v>
      </c>
      <c r="AK106" s="596"/>
      <c r="AL106" s="98" t="s">
        <v>1100</v>
      </c>
      <c r="AM106" s="172" t="s">
        <v>1017</v>
      </c>
      <c r="AN106" s="577"/>
      <c r="AO106" s="588"/>
      <c r="AP106" s="584"/>
      <c r="AQ106" s="99"/>
      <c r="AR106" s="99" t="s">
        <v>1261</v>
      </c>
      <c r="AS106" s="577"/>
      <c r="AT106" s="491"/>
      <c r="AU106" s="490"/>
      <c r="AV106" s="566"/>
      <c r="AW106" s="551"/>
      <c r="AX106" s="549"/>
      <c r="AY106" s="561"/>
      <c r="AZ106" s="473"/>
      <c r="BA106" s="473"/>
      <c r="BB106" s="490"/>
      <c r="BC106" s="473"/>
      <c r="BD106" s="473"/>
      <c r="BE106" s="490"/>
      <c r="BF106" s="579"/>
      <c r="BG106" s="473"/>
      <c r="BH106" s="496"/>
      <c r="BI106" s="493"/>
      <c r="BJ106" s="763"/>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row>
    <row r="107" spans="1:119" s="322" customFormat="1" ht="159" customHeight="1" x14ac:dyDescent="0.25">
      <c r="A107" s="670"/>
      <c r="B107" s="670"/>
      <c r="C107" s="662"/>
      <c r="D107" s="425" t="s">
        <v>183</v>
      </c>
      <c r="E107" s="102">
        <v>45</v>
      </c>
      <c r="F107" s="103">
        <v>50</v>
      </c>
      <c r="G107" s="103" t="s">
        <v>182</v>
      </c>
      <c r="H107" s="103" t="s">
        <v>181</v>
      </c>
      <c r="I107" s="612"/>
      <c r="J107" s="104">
        <v>5</v>
      </c>
      <c r="K107" s="104">
        <v>1</v>
      </c>
      <c r="L107" s="272">
        <f>K107/J107*100</f>
        <v>20</v>
      </c>
      <c r="M107" s="617"/>
      <c r="N107" s="617"/>
      <c r="O107" s="618"/>
      <c r="P107" s="107" t="s">
        <v>738</v>
      </c>
      <c r="Q107" s="155">
        <v>5</v>
      </c>
      <c r="R107" s="155">
        <v>12</v>
      </c>
      <c r="S107" s="323">
        <f>R107/Q107</f>
        <v>2.4</v>
      </c>
      <c r="T107" s="94" t="s">
        <v>1780</v>
      </c>
      <c r="U107" s="155">
        <v>5</v>
      </c>
      <c r="V107" s="155">
        <v>4</v>
      </c>
      <c r="W107" s="111">
        <v>0.7</v>
      </c>
      <c r="X107" s="95" t="s">
        <v>653</v>
      </c>
      <c r="Y107" s="112">
        <v>50</v>
      </c>
      <c r="Z107" s="113">
        <v>6</v>
      </c>
      <c r="AA107" s="114">
        <v>75</v>
      </c>
      <c r="AB107" s="115" t="s">
        <v>871</v>
      </c>
      <c r="AC107" s="116" t="s">
        <v>1366</v>
      </c>
      <c r="AD107" s="116" t="s">
        <v>1454</v>
      </c>
      <c r="AE107" s="134" t="s">
        <v>1455</v>
      </c>
      <c r="AF107" s="116" t="s">
        <v>1456</v>
      </c>
      <c r="AG107" s="116" t="s">
        <v>1457</v>
      </c>
      <c r="AH107" s="135" t="s">
        <v>1458</v>
      </c>
      <c r="AI107" s="112">
        <v>50</v>
      </c>
      <c r="AJ107" s="119">
        <v>30</v>
      </c>
      <c r="AK107" s="120">
        <v>78</v>
      </c>
      <c r="AL107" s="98"/>
      <c r="AM107" s="172" t="s">
        <v>1018</v>
      </c>
      <c r="AN107" s="102">
        <v>35</v>
      </c>
      <c r="AO107" s="93" t="s">
        <v>1779</v>
      </c>
      <c r="AP107" s="122">
        <v>62</v>
      </c>
      <c r="AQ107" s="99" t="s">
        <v>1168</v>
      </c>
      <c r="AR107" s="101" t="s">
        <v>1262</v>
      </c>
      <c r="AS107" s="102">
        <v>45</v>
      </c>
      <c r="AT107" s="233">
        <v>13</v>
      </c>
      <c r="AU107" s="125">
        <v>29</v>
      </c>
      <c r="AV107" s="126"/>
      <c r="AW107" s="101" t="s">
        <v>1622</v>
      </c>
      <c r="AX107" s="126"/>
      <c r="AY107" s="410" t="s">
        <v>1781</v>
      </c>
      <c r="AZ107" s="127">
        <v>50</v>
      </c>
      <c r="BA107" s="127">
        <v>0</v>
      </c>
      <c r="BB107" s="125">
        <v>0</v>
      </c>
      <c r="BC107" s="70"/>
      <c r="BD107" s="70"/>
      <c r="BE107" s="125"/>
      <c r="BF107" s="466" t="s">
        <v>1895</v>
      </c>
      <c r="BG107" s="127">
        <v>50</v>
      </c>
      <c r="BH107" s="127">
        <v>92</v>
      </c>
      <c r="BI107" s="128">
        <v>100</v>
      </c>
      <c r="BJ107" s="762" t="s">
        <v>1894</v>
      </c>
      <c r="BK107" s="100"/>
      <c r="BL107" s="177"/>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row>
    <row r="108" spans="1:119" s="322" customFormat="1" ht="157.5" customHeight="1" x14ac:dyDescent="0.25">
      <c r="A108" s="670"/>
      <c r="B108" s="670"/>
      <c r="C108" s="662"/>
      <c r="D108" s="93" t="s">
        <v>180</v>
      </c>
      <c r="E108" s="102">
        <v>80</v>
      </c>
      <c r="F108" s="103">
        <v>100</v>
      </c>
      <c r="G108" s="103" t="s">
        <v>179</v>
      </c>
      <c r="H108" s="103" t="s">
        <v>178</v>
      </c>
      <c r="I108" s="612"/>
      <c r="J108" s="104">
        <v>10</v>
      </c>
      <c r="K108" s="104">
        <v>0</v>
      </c>
      <c r="L108" s="272">
        <f>K108/J108*100</f>
        <v>0</v>
      </c>
      <c r="M108" s="617"/>
      <c r="N108" s="617"/>
      <c r="O108" s="618"/>
      <c r="P108" s="107" t="s">
        <v>739</v>
      </c>
      <c r="Q108" s="155">
        <v>1</v>
      </c>
      <c r="R108" s="155">
        <v>1</v>
      </c>
      <c r="S108" s="245">
        <f>R108/Q108*1</f>
        <v>1</v>
      </c>
      <c r="T108" s="94" t="s">
        <v>530</v>
      </c>
      <c r="U108" s="155">
        <v>1</v>
      </c>
      <c r="V108" s="155">
        <v>1</v>
      </c>
      <c r="W108" s="111">
        <v>0.65</v>
      </c>
      <c r="X108" s="95"/>
      <c r="Y108" s="112">
        <v>100</v>
      </c>
      <c r="Z108" s="113">
        <v>50</v>
      </c>
      <c r="AA108" s="114">
        <v>67</v>
      </c>
      <c r="AB108" s="115" t="s">
        <v>872</v>
      </c>
      <c r="AC108" s="116" t="s">
        <v>1366</v>
      </c>
      <c r="AD108" s="134" t="s">
        <v>1459</v>
      </c>
      <c r="AE108" s="116" t="s">
        <v>1460</v>
      </c>
      <c r="AF108" s="116" t="s">
        <v>1460</v>
      </c>
      <c r="AG108" s="116" t="s">
        <v>1461</v>
      </c>
      <c r="AH108" s="135">
        <v>16</v>
      </c>
      <c r="AI108" s="112">
        <v>100</v>
      </c>
      <c r="AJ108" s="119">
        <v>60</v>
      </c>
      <c r="AK108" s="120">
        <v>72</v>
      </c>
      <c r="AL108" s="98"/>
      <c r="AM108" s="172" t="s">
        <v>1019</v>
      </c>
      <c r="AN108" s="102">
        <v>60</v>
      </c>
      <c r="AO108" s="242" t="s">
        <v>1142</v>
      </c>
      <c r="AP108" s="122">
        <v>60</v>
      </c>
      <c r="AQ108" s="99"/>
      <c r="AR108" s="101" t="s">
        <v>1263</v>
      </c>
      <c r="AS108" s="102">
        <v>80</v>
      </c>
      <c r="AT108" s="139">
        <v>35</v>
      </c>
      <c r="AU108" s="125">
        <v>40</v>
      </c>
      <c r="AV108" s="126"/>
      <c r="AW108" s="101" t="s">
        <v>1643</v>
      </c>
      <c r="AX108" s="126"/>
      <c r="AY108" s="410" t="s">
        <v>1715</v>
      </c>
      <c r="AZ108" s="127">
        <v>100</v>
      </c>
      <c r="BA108" s="127">
        <v>22</v>
      </c>
      <c r="BB108" s="125">
        <v>22</v>
      </c>
      <c r="BC108" s="70"/>
      <c r="BD108" s="70"/>
      <c r="BE108" s="125"/>
      <c r="BF108" s="466" t="s">
        <v>1901</v>
      </c>
      <c r="BG108" s="127">
        <v>100</v>
      </c>
      <c r="BH108" s="127">
        <v>63</v>
      </c>
      <c r="BI108" s="128">
        <v>63</v>
      </c>
      <c r="BJ108" s="762" t="s">
        <v>1902</v>
      </c>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row>
    <row r="109" spans="1:119" s="322" customFormat="1" ht="231" customHeight="1" x14ac:dyDescent="0.25">
      <c r="A109" s="670"/>
      <c r="B109" s="670"/>
      <c r="C109" s="662"/>
      <c r="D109" s="93" t="s">
        <v>177</v>
      </c>
      <c r="E109" s="102">
        <v>35</v>
      </c>
      <c r="F109" s="103">
        <v>35</v>
      </c>
      <c r="G109" s="103" t="s">
        <v>176</v>
      </c>
      <c r="H109" s="103" t="s">
        <v>175</v>
      </c>
      <c r="I109" s="612"/>
      <c r="J109" s="104">
        <v>5</v>
      </c>
      <c r="K109" s="104">
        <v>2</v>
      </c>
      <c r="L109" s="297">
        <f>K109/J109*100</f>
        <v>40</v>
      </c>
      <c r="M109" s="617"/>
      <c r="N109" s="617"/>
      <c r="O109" s="618"/>
      <c r="P109" s="107" t="s">
        <v>740</v>
      </c>
      <c r="Q109" s="155">
        <v>1</v>
      </c>
      <c r="R109" s="155">
        <v>1</v>
      </c>
      <c r="S109" s="245">
        <f>R109/Q109*1</f>
        <v>1</v>
      </c>
      <c r="T109" s="94" t="s">
        <v>519</v>
      </c>
      <c r="U109" s="155">
        <v>1</v>
      </c>
      <c r="V109" s="155">
        <v>1</v>
      </c>
      <c r="W109" s="111">
        <v>0.6</v>
      </c>
      <c r="X109" s="95" t="s">
        <v>654</v>
      </c>
      <c r="Y109" s="112">
        <v>35</v>
      </c>
      <c r="Z109" s="113">
        <v>25</v>
      </c>
      <c r="AA109" s="114">
        <v>75</v>
      </c>
      <c r="AB109" s="115" t="s">
        <v>873</v>
      </c>
      <c r="AC109" s="116" t="s">
        <v>1366</v>
      </c>
      <c r="AD109" s="116" t="s">
        <v>1370</v>
      </c>
      <c r="AE109" s="134" t="s">
        <v>1462</v>
      </c>
      <c r="AF109" s="116" t="s">
        <v>1463</v>
      </c>
      <c r="AG109" s="116" t="s">
        <v>1464</v>
      </c>
      <c r="AH109" s="135">
        <v>500</v>
      </c>
      <c r="AI109" s="112">
        <v>35</v>
      </c>
      <c r="AJ109" s="119">
        <v>30</v>
      </c>
      <c r="AK109" s="120">
        <v>65</v>
      </c>
      <c r="AL109" s="98"/>
      <c r="AM109" s="96" t="s">
        <v>1020</v>
      </c>
      <c r="AN109" s="102">
        <v>30</v>
      </c>
      <c r="AO109" s="242" t="s">
        <v>1143</v>
      </c>
      <c r="AP109" s="122">
        <v>60</v>
      </c>
      <c r="AQ109" s="99"/>
      <c r="AR109" s="99" t="s">
        <v>1264</v>
      </c>
      <c r="AS109" s="102">
        <v>35</v>
      </c>
      <c r="AT109" s="233">
        <v>29</v>
      </c>
      <c r="AU109" s="125">
        <v>83</v>
      </c>
      <c r="AV109" s="324" t="s">
        <v>1358</v>
      </c>
      <c r="AW109" s="101" t="s">
        <v>1613</v>
      </c>
      <c r="AX109" s="126">
        <v>50</v>
      </c>
      <c r="AY109" s="410" t="s">
        <v>1716</v>
      </c>
      <c r="AZ109" s="127">
        <v>35</v>
      </c>
      <c r="BA109" s="455">
        <v>19</v>
      </c>
      <c r="BB109" s="431">
        <v>55</v>
      </c>
      <c r="BC109" s="70"/>
      <c r="BD109" s="70"/>
      <c r="BE109" s="125"/>
      <c r="BF109" s="466" t="s">
        <v>1985</v>
      </c>
      <c r="BG109" s="127">
        <v>35</v>
      </c>
      <c r="BH109" s="127">
        <v>43</v>
      </c>
      <c r="BI109" s="128">
        <v>100</v>
      </c>
      <c r="BJ109" s="762" t="s">
        <v>1896</v>
      </c>
      <c r="BK109" s="462"/>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row>
    <row r="110" spans="1:119" s="322" customFormat="1" ht="65.25" customHeight="1" x14ac:dyDescent="0.25">
      <c r="A110" s="670"/>
      <c r="B110" s="670"/>
      <c r="C110" s="662"/>
      <c r="D110" s="565" t="s">
        <v>174</v>
      </c>
      <c r="E110" s="577">
        <v>1</v>
      </c>
      <c r="F110" s="612">
        <v>1</v>
      </c>
      <c r="G110" s="612" t="s">
        <v>173</v>
      </c>
      <c r="H110" s="103" t="s">
        <v>172</v>
      </c>
      <c r="I110" s="612"/>
      <c r="J110" s="611">
        <v>1</v>
      </c>
      <c r="K110" s="611">
        <v>0</v>
      </c>
      <c r="L110" s="620">
        <f>K110/J110*100</f>
        <v>0</v>
      </c>
      <c r="M110" s="617"/>
      <c r="N110" s="617"/>
      <c r="O110" s="618"/>
      <c r="P110" s="628" t="s">
        <v>741</v>
      </c>
      <c r="Q110" s="486">
        <v>1</v>
      </c>
      <c r="R110" s="486" t="s">
        <v>37</v>
      </c>
      <c r="S110" s="637">
        <v>0</v>
      </c>
      <c r="T110" s="601" t="s">
        <v>493</v>
      </c>
      <c r="U110" s="486">
        <v>1</v>
      </c>
      <c r="V110" s="486" t="s">
        <v>37</v>
      </c>
      <c r="W110" s="613">
        <v>0.5</v>
      </c>
      <c r="X110" s="95"/>
      <c r="Y110" s="602">
        <v>1</v>
      </c>
      <c r="Z110" s="605">
        <v>1</v>
      </c>
      <c r="AA110" s="682">
        <v>68</v>
      </c>
      <c r="AB110" s="115" t="s">
        <v>874</v>
      </c>
      <c r="AC110" s="116" t="s">
        <v>1366</v>
      </c>
      <c r="AD110" s="116" t="s">
        <v>1450</v>
      </c>
      <c r="AE110" s="134">
        <v>3602030</v>
      </c>
      <c r="AF110" s="116" t="s">
        <v>1465</v>
      </c>
      <c r="AG110" s="116" t="s">
        <v>1466</v>
      </c>
      <c r="AH110" s="135">
        <v>12</v>
      </c>
      <c r="AI110" s="602">
        <v>1</v>
      </c>
      <c r="AJ110" s="595">
        <v>1</v>
      </c>
      <c r="AK110" s="596">
        <v>61</v>
      </c>
      <c r="AL110" s="228"/>
      <c r="AM110" s="96" t="s">
        <v>1021</v>
      </c>
      <c r="AN110" s="577">
        <v>1</v>
      </c>
      <c r="AO110" s="587">
        <v>0.4</v>
      </c>
      <c r="AP110" s="584">
        <v>40</v>
      </c>
      <c r="AQ110" s="237"/>
      <c r="AR110" s="99"/>
      <c r="AS110" s="577">
        <v>1</v>
      </c>
      <c r="AT110" s="491">
        <v>1</v>
      </c>
      <c r="AU110" s="490">
        <v>100</v>
      </c>
      <c r="AV110" s="549"/>
      <c r="AW110" s="704" t="s">
        <v>1623</v>
      </c>
      <c r="AX110" s="549"/>
      <c r="AY110" s="560" t="s">
        <v>1717</v>
      </c>
      <c r="AZ110" s="471">
        <v>1</v>
      </c>
      <c r="BA110" s="471">
        <v>1</v>
      </c>
      <c r="BB110" s="490">
        <v>100</v>
      </c>
      <c r="BC110" s="471"/>
      <c r="BD110" s="471"/>
      <c r="BE110" s="490"/>
      <c r="BF110" s="578" t="s">
        <v>1897</v>
      </c>
      <c r="BG110" s="471">
        <v>1</v>
      </c>
      <c r="BH110" s="471">
        <v>1</v>
      </c>
      <c r="BI110" s="493">
        <v>100</v>
      </c>
      <c r="BJ110" s="578" t="s">
        <v>1897</v>
      </c>
      <c r="BK110" s="100"/>
      <c r="BL110" s="100"/>
      <c r="BM110" s="100"/>
      <c r="BN110" s="100"/>
      <c r="BO110" s="100"/>
      <c r="BP110" s="100"/>
      <c r="BQ110" s="100"/>
      <c r="BR110" s="100"/>
      <c r="BS110" s="100"/>
      <c r="BT110" s="100"/>
      <c r="BU110" s="100"/>
      <c r="BV110" s="100"/>
      <c r="BW110" s="100"/>
      <c r="BX110" s="100"/>
      <c r="BY110" s="100"/>
      <c r="BZ110" s="100"/>
      <c r="CA110" s="100"/>
      <c r="CB110" s="100"/>
      <c r="CC110" s="100"/>
      <c r="CD110" s="100"/>
      <c r="CE110" s="100"/>
      <c r="CF110" s="100"/>
      <c r="CG110" s="100"/>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00"/>
      <c r="DK110" s="100"/>
      <c r="DL110" s="100"/>
      <c r="DM110" s="100"/>
      <c r="DN110" s="100"/>
      <c r="DO110" s="100"/>
    </row>
    <row r="111" spans="1:119" s="322" customFormat="1" ht="98.25" customHeight="1" x14ac:dyDescent="0.25">
      <c r="A111" s="670"/>
      <c r="B111" s="670"/>
      <c r="C111" s="662"/>
      <c r="D111" s="612"/>
      <c r="E111" s="577"/>
      <c r="F111" s="612"/>
      <c r="G111" s="612"/>
      <c r="H111" s="103" t="s">
        <v>171</v>
      </c>
      <c r="I111" s="612"/>
      <c r="J111" s="611"/>
      <c r="K111" s="611"/>
      <c r="L111" s="610"/>
      <c r="M111" s="617"/>
      <c r="N111" s="617"/>
      <c r="O111" s="618"/>
      <c r="P111" s="628"/>
      <c r="Q111" s="486"/>
      <c r="R111" s="486"/>
      <c r="S111" s="637"/>
      <c r="T111" s="601"/>
      <c r="U111" s="486"/>
      <c r="V111" s="486"/>
      <c r="W111" s="614"/>
      <c r="X111" s="95"/>
      <c r="Y111" s="602"/>
      <c r="Z111" s="605"/>
      <c r="AA111" s="682"/>
      <c r="AB111" s="115" t="s">
        <v>875</v>
      </c>
      <c r="AC111" s="116" t="s">
        <v>1366</v>
      </c>
      <c r="AD111" s="263" t="s">
        <v>1426</v>
      </c>
      <c r="AE111" s="135" t="s">
        <v>1375</v>
      </c>
      <c r="AF111" s="264" t="s">
        <v>1467</v>
      </c>
      <c r="AG111" s="264" t="s">
        <v>1468</v>
      </c>
      <c r="AH111" s="135">
        <v>1</v>
      </c>
      <c r="AI111" s="602"/>
      <c r="AJ111" s="595"/>
      <c r="AK111" s="596"/>
      <c r="AL111" s="228"/>
      <c r="AM111" s="96" t="s">
        <v>1022</v>
      </c>
      <c r="AN111" s="577"/>
      <c r="AO111" s="588"/>
      <c r="AP111" s="584"/>
      <c r="AQ111" s="237"/>
      <c r="AR111" s="99" t="s">
        <v>1265</v>
      </c>
      <c r="AS111" s="577"/>
      <c r="AT111" s="491"/>
      <c r="AU111" s="490"/>
      <c r="AV111" s="549"/>
      <c r="AW111" s="573"/>
      <c r="AX111" s="549"/>
      <c r="AY111" s="561"/>
      <c r="AZ111" s="473"/>
      <c r="BA111" s="473"/>
      <c r="BB111" s="490"/>
      <c r="BC111" s="473"/>
      <c r="BD111" s="473"/>
      <c r="BE111" s="490"/>
      <c r="BF111" s="579"/>
      <c r="BG111" s="473"/>
      <c r="BH111" s="473"/>
      <c r="BI111" s="493"/>
      <c r="BJ111" s="579"/>
      <c r="BK111" s="100"/>
      <c r="BL111" s="100"/>
      <c r="BM111" s="100"/>
      <c r="BN111" s="100"/>
      <c r="BO111" s="100"/>
      <c r="BP111" s="100"/>
      <c r="BQ111" s="100"/>
      <c r="BR111" s="100"/>
      <c r="BS111" s="100"/>
      <c r="BT111" s="100"/>
      <c r="BU111" s="100"/>
      <c r="BV111" s="100"/>
      <c r="BW111" s="100"/>
      <c r="BX111" s="100"/>
      <c r="BY111" s="100"/>
      <c r="BZ111" s="100"/>
      <c r="CA111" s="100"/>
      <c r="CB111" s="100"/>
      <c r="CC111" s="100"/>
      <c r="CD111" s="100"/>
      <c r="CE111" s="100"/>
      <c r="CF111" s="100"/>
      <c r="CG111" s="100"/>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00"/>
      <c r="DK111" s="100"/>
      <c r="DL111" s="100"/>
      <c r="DM111" s="100"/>
      <c r="DN111" s="100"/>
      <c r="DO111" s="100"/>
    </row>
    <row r="112" spans="1:119" s="322" customFormat="1" ht="114.75" customHeight="1" x14ac:dyDescent="0.25">
      <c r="A112" s="670"/>
      <c r="B112" s="670"/>
      <c r="C112" s="662"/>
      <c r="D112" s="93" t="s">
        <v>170</v>
      </c>
      <c r="E112" s="102">
        <v>1</v>
      </c>
      <c r="F112" s="103">
        <v>1</v>
      </c>
      <c r="G112" s="103" t="s">
        <v>169</v>
      </c>
      <c r="H112" s="103" t="s">
        <v>168</v>
      </c>
      <c r="I112" s="612"/>
      <c r="J112" s="104">
        <v>0.3</v>
      </c>
      <c r="K112" s="104">
        <v>0.3</v>
      </c>
      <c r="L112" s="267">
        <f>K112/J112*100</f>
        <v>100</v>
      </c>
      <c r="M112" s="617"/>
      <c r="N112" s="617"/>
      <c r="O112" s="618"/>
      <c r="P112" s="107" t="s">
        <v>742</v>
      </c>
      <c r="Q112" s="155">
        <v>1</v>
      </c>
      <c r="R112" s="155">
        <v>1</v>
      </c>
      <c r="S112" s="245">
        <v>1</v>
      </c>
      <c r="T112" s="94" t="s">
        <v>538</v>
      </c>
      <c r="U112" s="155">
        <v>1</v>
      </c>
      <c r="V112" s="155">
        <v>1</v>
      </c>
      <c r="W112" s="111">
        <v>0.9</v>
      </c>
      <c r="X112" s="95" t="s">
        <v>655</v>
      </c>
      <c r="Y112" s="112">
        <v>1</v>
      </c>
      <c r="Z112" s="113">
        <v>1</v>
      </c>
      <c r="AA112" s="114">
        <v>76</v>
      </c>
      <c r="AB112" s="115" t="s">
        <v>876</v>
      </c>
      <c r="AC112" s="116" t="s">
        <v>1366</v>
      </c>
      <c r="AD112" s="116" t="s">
        <v>1374</v>
      </c>
      <c r="AE112" s="134" t="s">
        <v>1423</v>
      </c>
      <c r="AF112" s="116" t="s">
        <v>1424</v>
      </c>
      <c r="AG112" s="259" t="s">
        <v>1425</v>
      </c>
      <c r="AH112" s="260">
        <v>12</v>
      </c>
      <c r="AI112" s="112">
        <v>1</v>
      </c>
      <c r="AJ112" s="119">
        <v>1</v>
      </c>
      <c r="AK112" s="120">
        <v>72</v>
      </c>
      <c r="AL112" s="98"/>
      <c r="AM112" s="96" t="s">
        <v>1023</v>
      </c>
      <c r="AN112" s="102">
        <v>1</v>
      </c>
      <c r="AO112" s="242" t="s">
        <v>1144</v>
      </c>
      <c r="AP112" s="122">
        <v>65</v>
      </c>
      <c r="AQ112" s="99"/>
      <c r="AR112" s="99" t="s">
        <v>1266</v>
      </c>
      <c r="AS112" s="102">
        <v>1</v>
      </c>
      <c r="AT112" s="139">
        <v>1</v>
      </c>
      <c r="AU112" s="125">
        <v>100</v>
      </c>
      <c r="AV112" s="126"/>
      <c r="AW112" s="140" t="s">
        <v>1623</v>
      </c>
      <c r="AX112" s="126"/>
      <c r="AY112" s="410" t="s">
        <v>1718</v>
      </c>
      <c r="AZ112" s="127">
        <v>1</v>
      </c>
      <c r="BA112" s="127">
        <v>1</v>
      </c>
      <c r="BB112" s="125">
        <v>100</v>
      </c>
      <c r="BC112" s="70"/>
      <c r="BD112" s="70"/>
      <c r="BE112" s="125"/>
      <c r="BF112" s="68" t="s">
        <v>1899</v>
      </c>
      <c r="BG112" s="127">
        <v>1</v>
      </c>
      <c r="BH112" s="127">
        <v>1</v>
      </c>
      <c r="BI112" s="128">
        <v>100</v>
      </c>
      <c r="BJ112" s="762" t="s">
        <v>1898</v>
      </c>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row>
    <row r="113" spans="1:119" s="322" customFormat="1" ht="191.45" customHeight="1" x14ac:dyDescent="0.25">
      <c r="A113" s="670"/>
      <c r="B113" s="670"/>
      <c r="C113" s="662"/>
      <c r="D113" s="93" t="s">
        <v>1589</v>
      </c>
      <c r="E113" s="102">
        <v>35</v>
      </c>
      <c r="F113" s="103">
        <v>35</v>
      </c>
      <c r="G113" s="103" t="s">
        <v>167</v>
      </c>
      <c r="H113" s="103" t="s">
        <v>166</v>
      </c>
      <c r="I113" s="612"/>
      <c r="J113" s="104">
        <v>5</v>
      </c>
      <c r="K113" s="104">
        <v>0</v>
      </c>
      <c r="L113" s="272">
        <f>K113/J113*100</f>
        <v>0</v>
      </c>
      <c r="M113" s="617"/>
      <c r="N113" s="617"/>
      <c r="O113" s="618"/>
      <c r="P113" s="107" t="s">
        <v>743</v>
      </c>
      <c r="Q113" s="325">
        <v>5</v>
      </c>
      <c r="R113" s="325">
        <v>4</v>
      </c>
      <c r="S113" s="239">
        <v>0.8</v>
      </c>
      <c r="T113" s="94" t="s">
        <v>567</v>
      </c>
      <c r="U113" s="325">
        <v>5</v>
      </c>
      <c r="V113" s="325">
        <v>4</v>
      </c>
      <c r="W113" s="111">
        <v>0.6</v>
      </c>
      <c r="X113" s="95" t="s">
        <v>656</v>
      </c>
      <c r="Y113" s="112">
        <v>35</v>
      </c>
      <c r="Z113" s="113">
        <v>25</v>
      </c>
      <c r="AA113" s="114">
        <v>60</v>
      </c>
      <c r="AB113" s="115" t="s">
        <v>877</v>
      </c>
      <c r="AC113" s="116" t="s">
        <v>1366</v>
      </c>
      <c r="AD113" s="116" t="s">
        <v>1370</v>
      </c>
      <c r="AE113" s="134" t="s">
        <v>1469</v>
      </c>
      <c r="AF113" s="116" t="s">
        <v>1470</v>
      </c>
      <c r="AG113" s="116" t="s">
        <v>1471</v>
      </c>
      <c r="AH113" s="135">
        <v>2500</v>
      </c>
      <c r="AI113" s="112">
        <v>35</v>
      </c>
      <c r="AJ113" s="119">
        <v>30</v>
      </c>
      <c r="AK113" s="120">
        <v>65</v>
      </c>
      <c r="AL113" s="98"/>
      <c r="AM113" s="96" t="s">
        <v>1024</v>
      </c>
      <c r="AN113" s="102">
        <v>30</v>
      </c>
      <c r="AO113" s="242" t="s">
        <v>1145</v>
      </c>
      <c r="AP113" s="122">
        <v>60</v>
      </c>
      <c r="AQ113" s="99" t="s">
        <v>1169</v>
      </c>
      <c r="AR113" s="101" t="s">
        <v>1267</v>
      </c>
      <c r="AS113" s="102">
        <v>35</v>
      </c>
      <c r="AT113" s="233">
        <v>13</v>
      </c>
      <c r="AU113" s="125">
        <v>43</v>
      </c>
      <c r="AV113" s="93" t="s">
        <v>1357</v>
      </c>
      <c r="AW113" s="101" t="s">
        <v>1614</v>
      </c>
      <c r="AX113" s="126">
        <v>100</v>
      </c>
      <c r="AY113" s="410" t="s">
        <v>1719</v>
      </c>
      <c r="AZ113" s="127">
        <v>35</v>
      </c>
      <c r="BA113" s="443">
        <v>1</v>
      </c>
      <c r="BB113" s="431">
        <v>3</v>
      </c>
      <c r="BC113" s="70"/>
      <c r="BD113" s="70"/>
      <c r="BE113" s="125"/>
      <c r="BF113" s="68" t="s">
        <v>1993</v>
      </c>
      <c r="BG113" s="127">
        <v>35</v>
      </c>
      <c r="BH113" s="127">
        <v>38</v>
      </c>
      <c r="BI113" s="128">
        <v>100</v>
      </c>
      <c r="BJ113" s="762" t="s">
        <v>1900</v>
      </c>
      <c r="BK113" s="446"/>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row>
    <row r="114" spans="1:119" s="322" customFormat="1" ht="76.5" customHeight="1" x14ac:dyDescent="0.25">
      <c r="A114" s="670"/>
      <c r="B114" s="670"/>
      <c r="C114" s="662" t="s">
        <v>165</v>
      </c>
      <c r="D114" s="425" t="s">
        <v>1592</v>
      </c>
      <c r="E114" s="296">
        <v>7</v>
      </c>
      <c r="F114" s="126">
        <v>10</v>
      </c>
      <c r="G114" s="103" t="s">
        <v>92</v>
      </c>
      <c r="H114" s="103" t="s">
        <v>164</v>
      </c>
      <c r="I114" s="612" t="s">
        <v>163</v>
      </c>
      <c r="J114" s="281">
        <v>1</v>
      </c>
      <c r="K114" s="104">
        <v>0</v>
      </c>
      <c r="L114" s="272">
        <f>K114/J114*100</f>
        <v>0</v>
      </c>
      <c r="M114" s="617"/>
      <c r="N114" s="617"/>
      <c r="O114" s="618"/>
      <c r="P114" s="107" t="s">
        <v>487</v>
      </c>
      <c r="Q114" s="325">
        <v>5</v>
      </c>
      <c r="R114" s="325">
        <v>1</v>
      </c>
      <c r="S114" s="326">
        <f>R114/Q114*1</f>
        <v>0.2</v>
      </c>
      <c r="T114" s="94" t="s">
        <v>478</v>
      </c>
      <c r="U114" s="325">
        <v>5</v>
      </c>
      <c r="V114" s="325">
        <v>3</v>
      </c>
      <c r="W114" s="111">
        <v>0.7</v>
      </c>
      <c r="X114" s="95" t="s">
        <v>657</v>
      </c>
      <c r="Y114" s="298">
        <v>10</v>
      </c>
      <c r="Z114" s="299">
        <v>2</v>
      </c>
      <c r="AA114" s="284">
        <v>70</v>
      </c>
      <c r="AB114" s="172" t="s">
        <v>878</v>
      </c>
      <c r="AC114" s="116" t="s">
        <v>1366</v>
      </c>
      <c r="AD114" s="116" t="s">
        <v>1370</v>
      </c>
      <c r="AE114" s="134" t="s">
        <v>1472</v>
      </c>
      <c r="AF114" s="116" t="s">
        <v>1473</v>
      </c>
      <c r="AG114" s="116" t="s">
        <v>1474</v>
      </c>
      <c r="AH114" s="135">
        <v>30</v>
      </c>
      <c r="AI114" s="298">
        <v>10</v>
      </c>
      <c r="AJ114" s="300">
        <v>2</v>
      </c>
      <c r="AK114" s="286">
        <v>77</v>
      </c>
      <c r="AL114" s="98"/>
      <c r="AM114" s="172" t="s">
        <v>1025</v>
      </c>
      <c r="AN114" s="296">
        <v>6</v>
      </c>
      <c r="AO114" s="93" t="s">
        <v>1783</v>
      </c>
      <c r="AP114" s="287">
        <v>67</v>
      </c>
      <c r="AQ114" s="242" t="s">
        <v>1170</v>
      </c>
      <c r="AR114" s="101" t="s">
        <v>1782</v>
      </c>
      <c r="AS114" s="296">
        <v>1</v>
      </c>
      <c r="AT114" s="327">
        <v>1</v>
      </c>
      <c r="AU114" s="288">
        <v>100</v>
      </c>
      <c r="AV114" s="126"/>
      <c r="AW114" s="93" t="s">
        <v>1618</v>
      </c>
      <c r="AX114" s="126"/>
      <c r="AY114" s="70" t="s">
        <v>1784</v>
      </c>
      <c r="AZ114" s="127">
        <v>10</v>
      </c>
      <c r="BA114" s="127">
        <v>0</v>
      </c>
      <c r="BB114" s="288">
        <v>0</v>
      </c>
      <c r="BC114" s="70">
        <v>0</v>
      </c>
      <c r="BD114" s="70">
        <v>0</v>
      </c>
      <c r="BE114" s="288">
        <v>0</v>
      </c>
      <c r="BF114" s="466" t="s">
        <v>1938</v>
      </c>
      <c r="BG114" s="127">
        <v>10</v>
      </c>
      <c r="BH114" s="127">
        <v>14</v>
      </c>
      <c r="BI114" s="128">
        <v>100</v>
      </c>
      <c r="BJ114" s="762" t="s">
        <v>1937</v>
      </c>
      <c r="BK114" s="100"/>
      <c r="BL114" s="177"/>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c r="CL114" s="100"/>
      <c r="CM114" s="100"/>
      <c r="CN114" s="100"/>
      <c r="CO114" s="100"/>
      <c r="CP114" s="100"/>
      <c r="CQ114" s="100"/>
      <c r="CR114" s="100"/>
      <c r="CS114" s="100"/>
      <c r="CT114" s="100"/>
      <c r="CU114" s="100"/>
      <c r="CV114" s="100"/>
      <c r="CW114" s="100"/>
      <c r="CX114" s="100"/>
      <c r="CY114" s="100"/>
      <c r="CZ114" s="100"/>
      <c r="DA114" s="100"/>
      <c r="DB114" s="100"/>
      <c r="DC114" s="100"/>
      <c r="DD114" s="100"/>
      <c r="DE114" s="100"/>
      <c r="DF114" s="100"/>
      <c r="DG114" s="100"/>
      <c r="DH114" s="100"/>
      <c r="DI114" s="100"/>
      <c r="DJ114" s="100"/>
      <c r="DK114" s="100"/>
      <c r="DL114" s="100"/>
      <c r="DM114" s="100"/>
      <c r="DN114" s="100"/>
      <c r="DO114" s="100"/>
    </row>
    <row r="115" spans="1:119" s="322" customFormat="1" ht="45.75" customHeight="1" x14ac:dyDescent="0.25">
      <c r="A115" s="670"/>
      <c r="B115" s="670"/>
      <c r="C115" s="662"/>
      <c r="D115" s="664" t="s">
        <v>162</v>
      </c>
      <c r="E115" s="592">
        <v>0.7</v>
      </c>
      <c r="F115" s="632">
        <v>0.9</v>
      </c>
      <c r="G115" s="623" t="s">
        <v>161</v>
      </c>
      <c r="H115" s="103" t="s">
        <v>160</v>
      </c>
      <c r="I115" s="612"/>
      <c r="J115" s="647">
        <v>5</v>
      </c>
      <c r="K115" s="611">
        <v>5</v>
      </c>
      <c r="L115" s="620">
        <f t="shared" ref="L115" si="7">K115/J115*100</f>
        <v>100</v>
      </c>
      <c r="M115" s="617"/>
      <c r="N115" s="617"/>
      <c r="O115" s="618"/>
      <c r="P115" s="629" t="s">
        <v>744</v>
      </c>
      <c r="Q115" s="486">
        <v>1</v>
      </c>
      <c r="R115" s="486">
        <v>1</v>
      </c>
      <c r="S115" s="616">
        <f>R115/Q115*1</f>
        <v>1</v>
      </c>
      <c r="T115" s="601" t="s">
        <v>500</v>
      </c>
      <c r="U115" s="486">
        <v>1</v>
      </c>
      <c r="V115" s="486">
        <v>1</v>
      </c>
      <c r="W115" s="613">
        <v>0.5</v>
      </c>
      <c r="X115" s="95"/>
      <c r="Y115" s="608">
        <v>0.9</v>
      </c>
      <c r="Z115" s="606">
        <v>0.4</v>
      </c>
      <c r="AA115" s="686">
        <v>65</v>
      </c>
      <c r="AB115" s="115" t="s">
        <v>879</v>
      </c>
      <c r="AC115" s="116" t="s">
        <v>1366</v>
      </c>
      <c r="AD115" s="264" t="s">
        <v>1475</v>
      </c>
      <c r="AE115" s="260">
        <v>3604006</v>
      </c>
      <c r="AF115" s="118" t="s">
        <v>1476</v>
      </c>
      <c r="AG115" s="264" t="s">
        <v>1477</v>
      </c>
      <c r="AH115" s="260">
        <v>800</v>
      </c>
      <c r="AI115" s="608">
        <v>0.9</v>
      </c>
      <c r="AJ115" s="597">
        <v>0.45</v>
      </c>
      <c r="AK115" s="603">
        <v>70</v>
      </c>
      <c r="AL115" s="98"/>
      <c r="AM115" s="96" t="s">
        <v>1026</v>
      </c>
      <c r="AN115" s="568">
        <v>0.55000000000000004</v>
      </c>
      <c r="AO115" s="587">
        <v>0.63</v>
      </c>
      <c r="AP115" s="583">
        <v>63</v>
      </c>
      <c r="AQ115" s="99"/>
      <c r="AR115" s="99" t="s">
        <v>1268</v>
      </c>
      <c r="AS115" s="502">
        <v>0.7</v>
      </c>
      <c r="AT115" s="698">
        <v>0.45</v>
      </c>
      <c r="AU115" s="494">
        <v>65</v>
      </c>
      <c r="AV115" s="549"/>
      <c r="AW115" s="551" t="s">
        <v>1335</v>
      </c>
      <c r="AX115" s="549"/>
      <c r="AY115" s="479" t="s">
        <v>1674</v>
      </c>
      <c r="AZ115" s="471">
        <v>80</v>
      </c>
      <c r="BA115" s="475">
        <v>0</v>
      </c>
      <c r="BB115" s="494">
        <v>0</v>
      </c>
      <c r="BC115" s="471"/>
      <c r="BD115" s="471"/>
      <c r="BE115" s="494"/>
      <c r="BF115" s="779" t="s">
        <v>1967</v>
      </c>
      <c r="BG115" s="471">
        <v>90</v>
      </c>
      <c r="BH115" s="475">
        <v>70</v>
      </c>
      <c r="BI115" s="493">
        <v>78</v>
      </c>
      <c r="BJ115" s="758" t="s">
        <v>1976</v>
      </c>
      <c r="BK115" s="446"/>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row>
    <row r="116" spans="1:119" s="322" customFormat="1" ht="47.25" customHeight="1" x14ac:dyDescent="0.25">
      <c r="A116" s="670"/>
      <c r="B116" s="670"/>
      <c r="C116" s="662"/>
      <c r="D116" s="612"/>
      <c r="E116" s="592"/>
      <c r="F116" s="632"/>
      <c r="G116" s="623"/>
      <c r="H116" s="103" t="s">
        <v>159</v>
      </c>
      <c r="I116" s="612"/>
      <c r="J116" s="647"/>
      <c r="K116" s="611"/>
      <c r="L116" s="620"/>
      <c r="M116" s="617">
        <v>0</v>
      </c>
      <c r="N116" s="617">
        <v>0</v>
      </c>
      <c r="O116" s="618">
        <v>0</v>
      </c>
      <c r="P116" s="629"/>
      <c r="Q116" s="486"/>
      <c r="R116" s="486"/>
      <c r="S116" s="616"/>
      <c r="T116" s="601"/>
      <c r="U116" s="486"/>
      <c r="V116" s="486"/>
      <c r="W116" s="614"/>
      <c r="X116" s="95"/>
      <c r="Y116" s="608"/>
      <c r="Z116" s="606"/>
      <c r="AA116" s="686"/>
      <c r="AB116" s="115" t="s">
        <v>880</v>
      </c>
      <c r="AC116" s="97"/>
      <c r="AD116" s="97"/>
      <c r="AE116" s="97"/>
      <c r="AF116" s="97"/>
      <c r="AG116" s="97"/>
      <c r="AH116" s="97"/>
      <c r="AI116" s="608"/>
      <c r="AJ116" s="597"/>
      <c r="AK116" s="603"/>
      <c r="AL116" s="98"/>
      <c r="AM116" s="96" t="s">
        <v>1027</v>
      </c>
      <c r="AN116" s="568"/>
      <c r="AO116" s="588"/>
      <c r="AP116" s="583"/>
      <c r="AQ116" s="242" t="s">
        <v>1170</v>
      </c>
      <c r="AR116" s="99" t="s">
        <v>1269</v>
      </c>
      <c r="AS116" s="503"/>
      <c r="AT116" s="698"/>
      <c r="AU116" s="494"/>
      <c r="AV116" s="549"/>
      <c r="AW116" s="551"/>
      <c r="AX116" s="549"/>
      <c r="AY116" s="480"/>
      <c r="AZ116" s="473"/>
      <c r="BA116" s="477"/>
      <c r="BB116" s="494"/>
      <c r="BC116" s="473"/>
      <c r="BD116" s="473"/>
      <c r="BE116" s="494"/>
      <c r="BF116" s="781"/>
      <c r="BG116" s="473"/>
      <c r="BH116" s="477"/>
      <c r="BI116" s="493"/>
      <c r="BJ116" s="759"/>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row>
    <row r="117" spans="1:119" s="322" customFormat="1" ht="159.75" customHeight="1" x14ac:dyDescent="0.25">
      <c r="A117" s="670"/>
      <c r="B117" s="670"/>
      <c r="C117" s="662"/>
      <c r="D117" s="93" t="s">
        <v>158</v>
      </c>
      <c r="E117" s="102">
        <v>1</v>
      </c>
      <c r="F117" s="103">
        <v>1</v>
      </c>
      <c r="G117" s="103" t="s">
        <v>157</v>
      </c>
      <c r="H117" s="103" t="s">
        <v>156</v>
      </c>
      <c r="I117" s="612"/>
      <c r="J117" s="104">
        <v>1</v>
      </c>
      <c r="K117" s="104">
        <v>0</v>
      </c>
      <c r="L117" s="272">
        <f>K117/J117*100</f>
        <v>0</v>
      </c>
      <c r="M117" s="617"/>
      <c r="N117" s="617"/>
      <c r="O117" s="618"/>
      <c r="P117" s="107" t="s">
        <v>745</v>
      </c>
      <c r="Q117" s="155">
        <v>0.5</v>
      </c>
      <c r="R117" s="155">
        <v>0.3</v>
      </c>
      <c r="S117" s="328">
        <f>R117/Q117*1</f>
        <v>0.6</v>
      </c>
      <c r="T117" s="94" t="s">
        <v>531</v>
      </c>
      <c r="U117" s="155">
        <v>0.5</v>
      </c>
      <c r="V117" s="155">
        <v>0.3</v>
      </c>
      <c r="W117" s="111">
        <v>0.4</v>
      </c>
      <c r="X117" s="95"/>
      <c r="Y117" s="112">
        <v>1</v>
      </c>
      <c r="Z117" s="113">
        <v>1</v>
      </c>
      <c r="AA117" s="114">
        <v>70</v>
      </c>
      <c r="AB117" s="115" t="s">
        <v>881</v>
      </c>
      <c r="AC117" s="116" t="s">
        <v>1366</v>
      </c>
      <c r="AD117" s="116" t="s">
        <v>1450</v>
      </c>
      <c r="AE117" s="134" t="s">
        <v>1451</v>
      </c>
      <c r="AF117" s="116" t="s">
        <v>1452</v>
      </c>
      <c r="AG117" s="116" t="s">
        <v>1453</v>
      </c>
      <c r="AH117" s="135">
        <v>42</v>
      </c>
      <c r="AI117" s="112">
        <v>1</v>
      </c>
      <c r="AJ117" s="119">
        <v>1</v>
      </c>
      <c r="AK117" s="120">
        <v>63</v>
      </c>
      <c r="AL117" s="98"/>
      <c r="AM117" s="96" t="s">
        <v>1028</v>
      </c>
      <c r="AN117" s="102">
        <v>1</v>
      </c>
      <c r="AO117" s="242" t="s">
        <v>1147</v>
      </c>
      <c r="AP117" s="122">
        <v>70</v>
      </c>
      <c r="AQ117" s="242" t="s">
        <v>1170</v>
      </c>
      <c r="AR117" s="101" t="s">
        <v>1270</v>
      </c>
      <c r="AS117" s="102">
        <v>1</v>
      </c>
      <c r="AT117" s="233">
        <v>1</v>
      </c>
      <c r="AU117" s="125">
        <v>100</v>
      </c>
      <c r="AV117" s="126"/>
      <c r="AW117" s="329" t="s">
        <v>1336</v>
      </c>
      <c r="AX117" s="126"/>
      <c r="AY117" s="422" t="s">
        <v>1750</v>
      </c>
      <c r="AZ117" s="127">
        <v>1</v>
      </c>
      <c r="BA117" s="443">
        <v>0</v>
      </c>
      <c r="BB117" s="125">
        <v>0</v>
      </c>
      <c r="BC117" s="70"/>
      <c r="BD117" s="70"/>
      <c r="BE117" s="125"/>
      <c r="BF117" s="453" t="s">
        <v>1967</v>
      </c>
      <c r="BG117" s="127">
        <v>1</v>
      </c>
      <c r="BH117" s="127">
        <v>1</v>
      </c>
      <c r="BI117" s="128">
        <v>100</v>
      </c>
      <c r="BJ117" s="762" t="s">
        <v>1977</v>
      </c>
      <c r="BK117" s="446"/>
      <c r="BL117" s="100"/>
      <c r="BM117" s="100"/>
      <c r="BN117" s="100"/>
      <c r="BO117" s="100"/>
      <c r="BP117" s="100"/>
      <c r="BQ117" s="100"/>
      <c r="BR117" s="100"/>
      <c r="BS117" s="100"/>
      <c r="BT117" s="100"/>
      <c r="BU117" s="100"/>
      <c r="BV117" s="100"/>
      <c r="BW117" s="100"/>
      <c r="BX117" s="100"/>
      <c r="BY117" s="100"/>
      <c r="BZ117" s="100"/>
      <c r="CA117" s="100"/>
      <c r="CB117" s="100"/>
      <c r="CC117" s="100"/>
      <c r="CD117" s="100"/>
      <c r="CE117" s="100"/>
      <c r="CF117" s="100"/>
      <c r="CG117" s="100"/>
      <c r="CH117" s="100"/>
      <c r="CI117" s="100"/>
      <c r="CJ117" s="100"/>
      <c r="CK117" s="100"/>
      <c r="CL117" s="100"/>
      <c r="CM117" s="100"/>
      <c r="CN117" s="100"/>
      <c r="CO117" s="100"/>
      <c r="CP117" s="100"/>
      <c r="CQ117" s="100"/>
      <c r="CR117" s="100"/>
      <c r="CS117" s="100"/>
      <c r="CT117" s="100"/>
      <c r="CU117" s="100"/>
      <c r="CV117" s="100"/>
      <c r="CW117" s="100"/>
      <c r="CX117" s="100"/>
      <c r="CY117" s="100"/>
      <c r="CZ117" s="100"/>
      <c r="DA117" s="100"/>
      <c r="DB117" s="100"/>
      <c r="DC117" s="100"/>
      <c r="DD117" s="100"/>
      <c r="DE117" s="100"/>
      <c r="DF117" s="100"/>
      <c r="DG117" s="100"/>
      <c r="DH117" s="100"/>
      <c r="DI117" s="100"/>
      <c r="DJ117" s="100"/>
      <c r="DK117" s="100"/>
      <c r="DL117" s="100"/>
      <c r="DM117" s="100"/>
      <c r="DN117" s="100"/>
      <c r="DO117" s="100"/>
    </row>
    <row r="118" spans="1:119" s="322" customFormat="1" ht="51.75" customHeight="1" x14ac:dyDescent="0.25">
      <c r="A118" s="670"/>
      <c r="B118" s="670" t="s">
        <v>155</v>
      </c>
      <c r="C118" s="662" t="s">
        <v>154</v>
      </c>
      <c r="D118" s="565" t="s">
        <v>153</v>
      </c>
      <c r="E118" s="577">
        <v>1</v>
      </c>
      <c r="F118" s="612">
        <v>1</v>
      </c>
      <c r="G118" s="612" t="s">
        <v>152</v>
      </c>
      <c r="H118" s="103" t="s">
        <v>151</v>
      </c>
      <c r="I118" s="612" t="s">
        <v>150</v>
      </c>
      <c r="J118" s="611">
        <v>1</v>
      </c>
      <c r="K118" s="611">
        <v>0</v>
      </c>
      <c r="L118" s="620">
        <f>K118/J118*100</f>
        <v>0</v>
      </c>
      <c r="M118" s="617"/>
      <c r="N118" s="617"/>
      <c r="O118" s="618"/>
      <c r="P118" s="628" t="s">
        <v>741</v>
      </c>
      <c r="Q118" s="486">
        <v>0.5</v>
      </c>
      <c r="R118" s="486">
        <v>0.3</v>
      </c>
      <c r="S118" s="635">
        <f>R118/Q118*1</f>
        <v>0.6</v>
      </c>
      <c r="T118" s="601" t="s">
        <v>503</v>
      </c>
      <c r="U118" s="486">
        <v>0.5</v>
      </c>
      <c r="V118" s="486">
        <v>0.3</v>
      </c>
      <c r="W118" s="613">
        <v>0.64</v>
      </c>
      <c r="X118" s="95"/>
      <c r="Y118" s="602">
        <v>1</v>
      </c>
      <c r="Z118" s="605">
        <v>1</v>
      </c>
      <c r="AA118" s="682">
        <v>77</v>
      </c>
      <c r="AB118" s="115" t="s">
        <v>882</v>
      </c>
      <c r="AC118" s="116" t="s">
        <v>1366</v>
      </c>
      <c r="AD118" s="116" t="s">
        <v>1478</v>
      </c>
      <c r="AE118" s="134" t="s">
        <v>1479</v>
      </c>
      <c r="AF118" s="116" t="s">
        <v>1480</v>
      </c>
      <c r="AG118" s="116" t="s">
        <v>1398</v>
      </c>
      <c r="AH118" s="135">
        <v>12</v>
      </c>
      <c r="AI118" s="602">
        <v>1</v>
      </c>
      <c r="AJ118" s="595">
        <v>1</v>
      </c>
      <c r="AK118" s="596">
        <v>65</v>
      </c>
      <c r="AL118" s="98"/>
      <c r="AM118" s="96" t="s">
        <v>1029</v>
      </c>
      <c r="AN118" s="577">
        <v>1</v>
      </c>
      <c r="AO118" s="588" t="s">
        <v>1148</v>
      </c>
      <c r="AP118" s="584">
        <v>66</v>
      </c>
      <c r="AQ118" s="99" t="s">
        <v>1171</v>
      </c>
      <c r="AR118" s="99" t="s">
        <v>1271</v>
      </c>
      <c r="AS118" s="577">
        <v>1</v>
      </c>
      <c r="AT118" s="697">
        <v>1</v>
      </c>
      <c r="AU118" s="490">
        <v>100</v>
      </c>
      <c r="AV118" s="549"/>
      <c r="AW118" s="550"/>
      <c r="AX118" s="549"/>
      <c r="AY118" s="560" t="s">
        <v>1720</v>
      </c>
      <c r="AZ118" s="471">
        <v>1</v>
      </c>
      <c r="BA118" s="471">
        <v>1</v>
      </c>
      <c r="BB118" s="490">
        <v>100</v>
      </c>
      <c r="BC118" s="471"/>
      <c r="BD118" s="471"/>
      <c r="BE118" s="490"/>
      <c r="BF118" s="578" t="s">
        <v>1903</v>
      </c>
      <c r="BG118" s="471">
        <v>1</v>
      </c>
      <c r="BH118" s="471">
        <v>1</v>
      </c>
      <c r="BI118" s="493">
        <v>100</v>
      </c>
      <c r="BJ118" s="758" t="s">
        <v>1903</v>
      </c>
      <c r="BK118" s="100"/>
      <c r="BL118" s="100"/>
      <c r="BM118" s="100"/>
      <c r="BN118" s="100"/>
      <c r="BO118" s="100"/>
      <c r="BP118" s="100"/>
      <c r="BQ118" s="100"/>
      <c r="BR118" s="100"/>
      <c r="BS118" s="100"/>
      <c r="BT118" s="100"/>
      <c r="BU118" s="100"/>
      <c r="BV118" s="100"/>
      <c r="BW118" s="100"/>
      <c r="BX118" s="100"/>
      <c r="BY118" s="100"/>
      <c r="BZ118" s="100"/>
      <c r="CA118" s="100"/>
      <c r="CB118" s="100"/>
      <c r="CC118" s="100"/>
      <c r="CD118" s="100"/>
      <c r="CE118" s="100"/>
      <c r="CF118" s="100"/>
      <c r="CG118" s="100"/>
      <c r="CH118" s="100"/>
      <c r="CI118" s="100"/>
      <c r="CJ118" s="100"/>
      <c r="CK118" s="100"/>
      <c r="CL118" s="100"/>
      <c r="CM118" s="100"/>
      <c r="CN118" s="100"/>
      <c r="CO118" s="100"/>
      <c r="CP118" s="100"/>
      <c r="CQ118" s="100"/>
      <c r="CR118" s="100"/>
      <c r="CS118" s="100"/>
      <c r="CT118" s="100"/>
      <c r="CU118" s="100"/>
      <c r="CV118" s="100"/>
      <c r="CW118" s="100"/>
      <c r="CX118" s="100"/>
      <c r="CY118" s="100"/>
      <c r="CZ118" s="100"/>
      <c r="DA118" s="100"/>
      <c r="DB118" s="100"/>
      <c r="DC118" s="100"/>
      <c r="DD118" s="100"/>
      <c r="DE118" s="100"/>
      <c r="DF118" s="100"/>
      <c r="DG118" s="100"/>
      <c r="DH118" s="100"/>
      <c r="DI118" s="100"/>
      <c r="DJ118" s="100"/>
      <c r="DK118" s="100"/>
      <c r="DL118" s="100"/>
      <c r="DM118" s="100"/>
      <c r="DN118" s="100"/>
      <c r="DO118" s="100"/>
    </row>
    <row r="119" spans="1:119" s="322" customFormat="1" ht="33" customHeight="1" x14ac:dyDescent="0.25">
      <c r="A119" s="670"/>
      <c r="B119" s="670"/>
      <c r="C119" s="662"/>
      <c r="D119" s="612"/>
      <c r="E119" s="577"/>
      <c r="F119" s="612"/>
      <c r="G119" s="612"/>
      <c r="H119" s="103" t="s">
        <v>149</v>
      </c>
      <c r="I119" s="612"/>
      <c r="J119" s="611"/>
      <c r="K119" s="611"/>
      <c r="L119" s="610"/>
      <c r="M119" s="617">
        <v>359761807</v>
      </c>
      <c r="N119" s="617">
        <v>359761807</v>
      </c>
      <c r="O119" s="618">
        <f>N119/M119</f>
        <v>1</v>
      </c>
      <c r="P119" s="628"/>
      <c r="Q119" s="486"/>
      <c r="R119" s="486"/>
      <c r="S119" s="635"/>
      <c r="T119" s="601"/>
      <c r="U119" s="486"/>
      <c r="V119" s="486"/>
      <c r="W119" s="614"/>
      <c r="X119" s="95"/>
      <c r="Y119" s="602"/>
      <c r="Z119" s="605"/>
      <c r="AA119" s="682"/>
      <c r="AB119" s="115" t="s">
        <v>883</v>
      </c>
      <c r="AC119" s="116" t="s">
        <v>1366</v>
      </c>
      <c r="AD119" s="116" t="s">
        <v>1478</v>
      </c>
      <c r="AE119" s="134" t="s">
        <v>1481</v>
      </c>
      <c r="AF119" s="116" t="s">
        <v>1482</v>
      </c>
      <c r="AG119" s="116" t="s">
        <v>1483</v>
      </c>
      <c r="AH119" s="135">
        <v>4</v>
      </c>
      <c r="AI119" s="602"/>
      <c r="AJ119" s="595"/>
      <c r="AK119" s="596"/>
      <c r="AL119" s="98"/>
      <c r="AM119" s="96" t="s">
        <v>1030</v>
      </c>
      <c r="AN119" s="577"/>
      <c r="AO119" s="588"/>
      <c r="AP119" s="584"/>
      <c r="AQ119" s="99"/>
      <c r="AR119" s="99" t="s">
        <v>1272</v>
      </c>
      <c r="AS119" s="577"/>
      <c r="AT119" s="491"/>
      <c r="AU119" s="490"/>
      <c r="AV119" s="549"/>
      <c r="AW119" s="551"/>
      <c r="AX119" s="549"/>
      <c r="AY119" s="561"/>
      <c r="AZ119" s="472"/>
      <c r="BA119" s="472"/>
      <c r="BB119" s="490"/>
      <c r="BC119" s="472"/>
      <c r="BD119" s="472"/>
      <c r="BE119" s="490"/>
      <c r="BF119" s="772"/>
      <c r="BG119" s="472"/>
      <c r="BH119" s="472"/>
      <c r="BI119" s="493"/>
      <c r="BJ119" s="77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row>
    <row r="120" spans="1:119" s="322" customFormat="1" ht="112.5" customHeight="1" x14ac:dyDescent="0.25">
      <c r="A120" s="670"/>
      <c r="B120" s="670"/>
      <c r="C120" s="662"/>
      <c r="D120" s="612"/>
      <c r="E120" s="577"/>
      <c r="F120" s="612"/>
      <c r="G120" s="612"/>
      <c r="H120" s="103" t="s">
        <v>148</v>
      </c>
      <c r="I120" s="612"/>
      <c r="J120" s="611"/>
      <c r="K120" s="611"/>
      <c r="L120" s="610"/>
      <c r="M120" s="617"/>
      <c r="N120" s="617"/>
      <c r="O120" s="618"/>
      <c r="P120" s="628"/>
      <c r="Q120" s="486"/>
      <c r="R120" s="486"/>
      <c r="S120" s="635"/>
      <c r="T120" s="601"/>
      <c r="U120" s="486"/>
      <c r="V120" s="486"/>
      <c r="W120" s="614"/>
      <c r="X120" s="95"/>
      <c r="Y120" s="602"/>
      <c r="Z120" s="605"/>
      <c r="AA120" s="682"/>
      <c r="AB120" s="115" t="s">
        <v>884</v>
      </c>
      <c r="AC120" s="97"/>
      <c r="AD120" s="97"/>
      <c r="AE120" s="97"/>
      <c r="AF120" s="97"/>
      <c r="AG120" s="97"/>
      <c r="AH120" s="97"/>
      <c r="AI120" s="602"/>
      <c r="AJ120" s="595"/>
      <c r="AK120" s="596"/>
      <c r="AL120" s="98"/>
      <c r="AM120" s="96" t="s">
        <v>1030</v>
      </c>
      <c r="AN120" s="577"/>
      <c r="AO120" s="588"/>
      <c r="AP120" s="584"/>
      <c r="AQ120" s="99"/>
      <c r="AR120" s="99" t="s">
        <v>1273</v>
      </c>
      <c r="AS120" s="577"/>
      <c r="AT120" s="491"/>
      <c r="AU120" s="490"/>
      <c r="AV120" s="549"/>
      <c r="AW120" s="551"/>
      <c r="AX120" s="549"/>
      <c r="AY120" s="561"/>
      <c r="AZ120" s="473"/>
      <c r="BA120" s="473"/>
      <c r="BB120" s="490"/>
      <c r="BC120" s="473"/>
      <c r="BD120" s="473"/>
      <c r="BE120" s="490"/>
      <c r="BF120" s="579"/>
      <c r="BG120" s="473"/>
      <c r="BH120" s="473"/>
      <c r="BI120" s="493"/>
      <c r="BJ120" s="763"/>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row>
    <row r="121" spans="1:119" s="303" customFormat="1" ht="233.25" customHeight="1" x14ac:dyDescent="0.25">
      <c r="A121" s="670"/>
      <c r="B121" s="670" t="s">
        <v>146</v>
      </c>
      <c r="C121" s="141" t="s">
        <v>145</v>
      </c>
      <c r="D121" s="93" t="s">
        <v>144</v>
      </c>
      <c r="E121" s="102">
        <v>350</v>
      </c>
      <c r="F121" s="103">
        <v>500</v>
      </c>
      <c r="G121" s="103" t="s">
        <v>143</v>
      </c>
      <c r="H121" s="226" t="s">
        <v>142</v>
      </c>
      <c r="I121" s="103" t="s">
        <v>123</v>
      </c>
      <c r="J121" s="104">
        <v>50</v>
      </c>
      <c r="K121" s="104">
        <v>0</v>
      </c>
      <c r="L121" s="272">
        <f>K121/J121*100</f>
        <v>0</v>
      </c>
      <c r="M121" s="617"/>
      <c r="N121" s="617"/>
      <c r="O121" s="618"/>
      <c r="P121" s="107" t="s">
        <v>746</v>
      </c>
      <c r="Q121" s="325">
        <v>100</v>
      </c>
      <c r="R121" s="224">
        <v>0</v>
      </c>
      <c r="S121" s="241">
        <f>R121/Q121*1</f>
        <v>0</v>
      </c>
      <c r="T121" s="147" t="s">
        <v>501</v>
      </c>
      <c r="U121" s="325">
        <v>150</v>
      </c>
      <c r="V121" s="224">
        <v>0</v>
      </c>
      <c r="W121" s="111">
        <v>0</v>
      </c>
      <c r="X121" s="95" t="s">
        <v>658</v>
      </c>
      <c r="Y121" s="112">
        <v>200</v>
      </c>
      <c r="Z121" s="113">
        <v>200</v>
      </c>
      <c r="AA121" s="114">
        <v>60</v>
      </c>
      <c r="AB121" s="172" t="s">
        <v>885</v>
      </c>
      <c r="AC121" s="116" t="s">
        <v>1366</v>
      </c>
      <c r="AD121" s="116" t="s">
        <v>1484</v>
      </c>
      <c r="AE121" s="134" t="s">
        <v>1485</v>
      </c>
      <c r="AF121" s="116" t="s">
        <v>1486</v>
      </c>
      <c r="AG121" s="116" t="s">
        <v>1487</v>
      </c>
      <c r="AH121" s="135">
        <v>12</v>
      </c>
      <c r="AI121" s="112">
        <v>250</v>
      </c>
      <c r="AJ121" s="119"/>
      <c r="AK121" s="120">
        <v>65</v>
      </c>
      <c r="AL121" s="98"/>
      <c r="AM121" s="172" t="s">
        <v>1031</v>
      </c>
      <c r="AN121" s="102">
        <v>250</v>
      </c>
      <c r="AO121" s="242">
        <v>300</v>
      </c>
      <c r="AP121" s="122">
        <v>60</v>
      </c>
      <c r="AQ121" s="99"/>
      <c r="AR121" s="419" t="s">
        <v>1274</v>
      </c>
      <c r="AS121" s="102">
        <v>50</v>
      </c>
      <c r="AT121" s="233">
        <v>13</v>
      </c>
      <c r="AU121" s="125">
        <v>26</v>
      </c>
      <c r="AV121" s="126" t="s">
        <v>1349</v>
      </c>
      <c r="AW121" s="101" t="s">
        <v>1624</v>
      </c>
      <c r="AX121" s="126">
        <v>100</v>
      </c>
      <c r="AY121" s="454" t="s">
        <v>1785</v>
      </c>
      <c r="AZ121" s="443">
        <v>50</v>
      </c>
      <c r="BA121" s="127">
        <v>45</v>
      </c>
      <c r="BB121" s="125">
        <v>90</v>
      </c>
      <c r="BC121" s="70"/>
      <c r="BD121" s="70"/>
      <c r="BE121" s="125"/>
      <c r="BF121" s="466" t="s">
        <v>1824</v>
      </c>
      <c r="BG121" s="127">
        <v>500</v>
      </c>
      <c r="BH121" s="127">
        <v>558</v>
      </c>
      <c r="BI121" s="128">
        <v>100</v>
      </c>
      <c r="BJ121" s="762" t="s">
        <v>1994</v>
      </c>
      <c r="BK121" s="446"/>
      <c r="BL121" s="462"/>
      <c r="BM121" s="100"/>
      <c r="BN121" s="446" t="s">
        <v>1995</v>
      </c>
      <c r="BO121" s="100"/>
      <c r="BP121" s="100"/>
      <c r="BQ121" s="100"/>
      <c r="BR121" s="100"/>
      <c r="BS121" s="100"/>
      <c r="BT121" s="100"/>
      <c r="BU121" s="100"/>
      <c r="BV121" s="100"/>
      <c r="BW121" s="100"/>
      <c r="BX121" s="100"/>
      <c r="BY121" s="100"/>
      <c r="BZ121" s="100"/>
      <c r="CA121" s="100"/>
      <c r="CB121" s="100"/>
      <c r="CC121" s="100"/>
      <c r="CD121" s="100"/>
      <c r="CE121" s="100"/>
      <c r="CF121" s="100"/>
      <c r="CG121" s="100"/>
      <c r="CH121" s="100"/>
      <c r="CI121" s="100"/>
      <c r="CJ121" s="100"/>
      <c r="CK121" s="100"/>
      <c r="CL121" s="100"/>
      <c r="CM121" s="100"/>
      <c r="CN121" s="100"/>
      <c r="CO121" s="100"/>
      <c r="CP121" s="100"/>
      <c r="CQ121" s="100"/>
      <c r="CR121" s="100"/>
      <c r="CS121" s="100"/>
      <c r="CT121" s="100"/>
      <c r="CU121" s="100"/>
      <c r="CV121" s="100"/>
      <c r="CW121" s="100"/>
      <c r="CX121" s="100"/>
      <c r="CY121" s="100"/>
      <c r="CZ121" s="100"/>
      <c r="DA121" s="100"/>
      <c r="DB121" s="100"/>
      <c r="DC121" s="100"/>
      <c r="DD121" s="100"/>
      <c r="DE121" s="100"/>
      <c r="DF121" s="100"/>
      <c r="DG121" s="100"/>
      <c r="DH121" s="100"/>
      <c r="DI121" s="100"/>
      <c r="DJ121" s="100"/>
      <c r="DK121" s="100"/>
      <c r="DL121" s="100"/>
      <c r="DM121" s="100"/>
      <c r="DN121" s="100"/>
      <c r="DO121" s="100"/>
    </row>
    <row r="122" spans="1:119" s="303" customFormat="1" ht="88.5" customHeight="1" x14ac:dyDescent="0.25">
      <c r="A122" s="670"/>
      <c r="B122" s="670"/>
      <c r="C122" s="662" t="s">
        <v>141</v>
      </c>
      <c r="D122" s="664" t="s">
        <v>140</v>
      </c>
      <c r="E122" s="577">
        <v>4</v>
      </c>
      <c r="F122" s="612">
        <v>5</v>
      </c>
      <c r="G122" s="612" t="s">
        <v>138</v>
      </c>
      <c r="H122" s="226" t="s">
        <v>137</v>
      </c>
      <c r="I122" s="103" t="s">
        <v>123</v>
      </c>
      <c r="J122" s="611">
        <v>0.5</v>
      </c>
      <c r="K122" s="611">
        <v>2</v>
      </c>
      <c r="L122" s="648">
        <f>K122/J122*100</f>
        <v>400</v>
      </c>
      <c r="M122" s="617"/>
      <c r="N122" s="617"/>
      <c r="O122" s="618"/>
      <c r="P122" s="628" t="s">
        <v>747</v>
      </c>
      <c r="Q122" s="486">
        <v>1</v>
      </c>
      <c r="R122" s="486">
        <v>1</v>
      </c>
      <c r="S122" s="636">
        <f>R122/Q122</f>
        <v>1</v>
      </c>
      <c r="T122" s="681" t="s">
        <v>516</v>
      </c>
      <c r="U122" s="486">
        <v>1.5</v>
      </c>
      <c r="V122" s="486">
        <v>1</v>
      </c>
      <c r="W122" s="613">
        <v>0.7</v>
      </c>
      <c r="X122" s="95" t="s">
        <v>659</v>
      </c>
      <c r="Y122" s="602">
        <v>2</v>
      </c>
      <c r="Z122" s="605">
        <v>2</v>
      </c>
      <c r="AA122" s="682">
        <v>100</v>
      </c>
      <c r="AB122" s="115" t="s">
        <v>886</v>
      </c>
      <c r="AC122" s="116" t="s">
        <v>1366</v>
      </c>
      <c r="AD122" s="116" t="s">
        <v>1488</v>
      </c>
      <c r="AE122" s="135">
        <v>4302075</v>
      </c>
      <c r="AF122" s="116" t="s">
        <v>1489</v>
      </c>
      <c r="AG122" s="116" t="s">
        <v>1490</v>
      </c>
      <c r="AH122" s="135">
        <v>25</v>
      </c>
      <c r="AI122" s="602">
        <v>2.5</v>
      </c>
      <c r="AJ122" s="595" t="s">
        <v>1111</v>
      </c>
      <c r="AK122" s="596">
        <v>100</v>
      </c>
      <c r="AL122" s="98"/>
      <c r="AM122" s="96" t="s">
        <v>1032</v>
      </c>
      <c r="AN122" s="577">
        <v>3</v>
      </c>
      <c r="AO122" s="588">
        <v>3</v>
      </c>
      <c r="AP122" s="584">
        <v>66</v>
      </c>
      <c r="AQ122" s="99"/>
      <c r="AR122" s="99" t="s">
        <v>1275</v>
      </c>
      <c r="AS122" s="577">
        <v>4</v>
      </c>
      <c r="AT122" s="712">
        <v>5</v>
      </c>
      <c r="AU122" s="490">
        <v>110</v>
      </c>
      <c r="AV122" s="550" t="s">
        <v>1604</v>
      </c>
      <c r="AW122" s="550" t="s">
        <v>1617</v>
      </c>
      <c r="AX122" s="549">
        <v>100</v>
      </c>
      <c r="AY122" s="560" t="s">
        <v>1709</v>
      </c>
      <c r="AZ122" s="471">
        <v>5</v>
      </c>
      <c r="BA122" s="471">
        <v>6</v>
      </c>
      <c r="BB122" s="490">
        <v>100</v>
      </c>
      <c r="BC122" s="471"/>
      <c r="BD122" s="471"/>
      <c r="BE122" s="490"/>
      <c r="BF122" s="578" t="s">
        <v>1914</v>
      </c>
      <c r="BG122" s="471">
        <v>5</v>
      </c>
      <c r="BH122" s="471">
        <v>6</v>
      </c>
      <c r="BI122" s="493">
        <v>100</v>
      </c>
      <c r="BJ122" s="758" t="s">
        <v>1915</v>
      </c>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row>
    <row r="123" spans="1:119" s="303" customFormat="1" ht="213.75" x14ac:dyDescent="0.25">
      <c r="A123" s="670"/>
      <c r="B123" s="670"/>
      <c r="C123" s="662"/>
      <c r="D123" s="612"/>
      <c r="E123" s="577"/>
      <c r="F123" s="612"/>
      <c r="G123" s="612"/>
      <c r="H123" s="103" t="s">
        <v>136</v>
      </c>
      <c r="I123" s="103" t="s">
        <v>123</v>
      </c>
      <c r="J123" s="611"/>
      <c r="K123" s="611"/>
      <c r="L123" s="610"/>
      <c r="M123" s="617"/>
      <c r="N123" s="617"/>
      <c r="O123" s="618"/>
      <c r="P123" s="628"/>
      <c r="Q123" s="486"/>
      <c r="R123" s="486"/>
      <c r="S123" s="636"/>
      <c r="T123" s="681"/>
      <c r="U123" s="486"/>
      <c r="V123" s="486"/>
      <c r="W123" s="614"/>
      <c r="X123" s="95" t="s">
        <v>660</v>
      </c>
      <c r="Y123" s="602"/>
      <c r="Z123" s="605"/>
      <c r="AA123" s="682"/>
      <c r="AB123" s="115" t="s">
        <v>887</v>
      </c>
      <c r="AC123" s="97"/>
      <c r="AD123" s="97"/>
      <c r="AE123" s="97"/>
      <c r="AF123" s="97"/>
      <c r="AG123" s="97"/>
      <c r="AH123" s="97"/>
      <c r="AI123" s="602"/>
      <c r="AJ123" s="595"/>
      <c r="AK123" s="596"/>
      <c r="AL123" s="98"/>
      <c r="AM123" s="96" t="s">
        <v>1032</v>
      </c>
      <c r="AN123" s="577"/>
      <c r="AO123" s="588"/>
      <c r="AP123" s="584"/>
      <c r="AQ123" s="99"/>
      <c r="AR123" s="99" t="s">
        <v>1276</v>
      </c>
      <c r="AS123" s="577"/>
      <c r="AT123" s="491"/>
      <c r="AU123" s="490"/>
      <c r="AV123" s="551"/>
      <c r="AW123" s="551"/>
      <c r="AX123" s="549"/>
      <c r="AY123" s="560"/>
      <c r="AZ123" s="473"/>
      <c r="BA123" s="473"/>
      <c r="BB123" s="490"/>
      <c r="BC123" s="473"/>
      <c r="BD123" s="473"/>
      <c r="BE123" s="490"/>
      <c r="BF123" s="579"/>
      <c r="BG123" s="473"/>
      <c r="BH123" s="473"/>
      <c r="BI123" s="493"/>
      <c r="BJ123" s="763"/>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row>
    <row r="124" spans="1:119" s="303" customFormat="1" ht="55.5" customHeight="1" x14ac:dyDescent="0.25">
      <c r="A124" s="670"/>
      <c r="B124" s="670"/>
      <c r="C124" s="662" t="s">
        <v>135</v>
      </c>
      <c r="D124" s="664" t="s">
        <v>517</v>
      </c>
      <c r="E124" s="577">
        <v>165</v>
      </c>
      <c r="F124" s="612">
        <v>200</v>
      </c>
      <c r="G124" s="612" t="s">
        <v>134</v>
      </c>
      <c r="H124" s="226" t="s">
        <v>133</v>
      </c>
      <c r="I124" s="103" t="s">
        <v>123</v>
      </c>
      <c r="J124" s="611">
        <v>20</v>
      </c>
      <c r="K124" s="611">
        <v>10</v>
      </c>
      <c r="L124" s="648">
        <f>K124/J124*100</f>
        <v>50</v>
      </c>
      <c r="M124" s="617"/>
      <c r="N124" s="617"/>
      <c r="O124" s="618"/>
      <c r="P124" s="628" t="s">
        <v>748</v>
      </c>
      <c r="Q124" s="486">
        <v>50</v>
      </c>
      <c r="R124" s="486">
        <v>4</v>
      </c>
      <c r="S124" s="637">
        <f t="shared" ref="S124" si="8">R124/Q124*1</f>
        <v>0.08</v>
      </c>
      <c r="T124" s="681" t="s">
        <v>518</v>
      </c>
      <c r="U124" s="486">
        <v>75</v>
      </c>
      <c r="V124" s="486">
        <v>4</v>
      </c>
      <c r="W124" s="613">
        <v>0.8</v>
      </c>
      <c r="X124" s="95" t="s">
        <v>661</v>
      </c>
      <c r="Y124" s="602">
        <v>100</v>
      </c>
      <c r="Z124" s="605">
        <v>100</v>
      </c>
      <c r="AA124" s="682">
        <v>80</v>
      </c>
      <c r="AB124" s="115" t="s">
        <v>888</v>
      </c>
      <c r="AC124" s="97"/>
      <c r="AD124" s="97"/>
      <c r="AE124" s="97"/>
      <c r="AF124" s="97"/>
      <c r="AG124" s="97"/>
      <c r="AH124" s="97"/>
      <c r="AI124" s="602">
        <v>115</v>
      </c>
      <c r="AJ124" s="595">
        <v>115</v>
      </c>
      <c r="AK124" s="596">
        <v>100</v>
      </c>
      <c r="AL124" s="98"/>
      <c r="AM124" s="96" t="s">
        <v>1033</v>
      </c>
      <c r="AN124" s="577">
        <v>140</v>
      </c>
      <c r="AO124" s="588">
        <v>140</v>
      </c>
      <c r="AP124" s="584">
        <v>85</v>
      </c>
      <c r="AQ124" s="99"/>
      <c r="AR124" s="99" t="s">
        <v>1277</v>
      </c>
      <c r="AS124" s="577">
        <v>165</v>
      </c>
      <c r="AT124" s="697">
        <v>100</v>
      </c>
      <c r="AU124" s="711">
        <v>61</v>
      </c>
      <c r="AV124" s="550" t="s">
        <v>1605</v>
      </c>
      <c r="AW124" s="550" t="s">
        <v>1710</v>
      </c>
      <c r="AX124" s="549">
        <v>100</v>
      </c>
      <c r="AY124" s="560" t="s">
        <v>1751</v>
      </c>
      <c r="AZ124" s="475">
        <v>21</v>
      </c>
      <c r="BA124" s="471">
        <v>15</v>
      </c>
      <c r="BB124" s="491">
        <v>72</v>
      </c>
      <c r="BC124" s="471"/>
      <c r="BD124" s="471"/>
      <c r="BE124" s="711"/>
      <c r="BF124" s="578" t="s">
        <v>1916</v>
      </c>
      <c r="BG124" s="471">
        <v>200</v>
      </c>
      <c r="BH124" s="471">
        <v>111</v>
      </c>
      <c r="BI124" s="493">
        <v>56</v>
      </c>
      <c r="BJ124" s="578" t="s">
        <v>1996</v>
      </c>
      <c r="BK124" s="446"/>
      <c r="BL124" s="100"/>
      <c r="BM124" s="100"/>
      <c r="BN124" s="100"/>
      <c r="BO124" s="100"/>
      <c r="BP124" s="100"/>
      <c r="BQ124" s="100"/>
      <c r="BR124" s="100"/>
      <c r="BS124" s="100"/>
      <c r="BT124" s="100"/>
      <c r="BU124" s="100"/>
      <c r="BV124" s="100"/>
      <c r="BW124" s="100"/>
      <c r="BX124" s="100"/>
      <c r="BY124" s="100"/>
      <c r="BZ124" s="100"/>
      <c r="CA124" s="100"/>
      <c r="CB124" s="100"/>
      <c r="CC124" s="100"/>
      <c r="CD124" s="100"/>
      <c r="CE124" s="100"/>
      <c r="CF124" s="100"/>
      <c r="CG124" s="100"/>
      <c r="CH124" s="100"/>
      <c r="CI124" s="100"/>
      <c r="CJ124" s="100"/>
      <c r="CK124" s="100"/>
      <c r="CL124" s="100"/>
      <c r="CM124" s="100"/>
      <c r="CN124" s="100"/>
      <c r="CO124" s="100"/>
      <c r="CP124" s="100"/>
      <c r="CQ124" s="100"/>
      <c r="CR124" s="100"/>
      <c r="CS124" s="100"/>
      <c r="CT124" s="100"/>
      <c r="CU124" s="100"/>
      <c r="CV124" s="100"/>
      <c r="CW124" s="100"/>
      <c r="CX124" s="100"/>
      <c r="CY124" s="100"/>
      <c r="CZ124" s="100"/>
      <c r="DA124" s="100"/>
      <c r="DB124" s="100"/>
      <c r="DC124" s="100"/>
      <c r="DD124" s="100"/>
      <c r="DE124" s="100"/>
      <c r="DF124" s="100"/>
      <c r="DG124" s="100"/>
      <c r="DH124" s="100"/>
      <c r="DI124" s="100"/>
      <c r="DJ124" s="100"/>
      <c r="DK124" s="100"/>
      <c r="DL124" s="100"/>
      <c r="DM124" s="100"/>
      <c r="DN124" s="100"/>
      <c r="DO124" s="100"/>
    </row>
    <row r="125" spans="1:119" s="303" customFormat="1" ht="155.25" customHeight="1" x14ac:dyDescent="0.25">
      <c r="A125" s="670"/>
      <c r="B125" s="670"/>
      <c r="C125" s="662"/>
      <c r="D125" s="612"/>
      <c r="E125" s="577"/>
      <c r="F125" s="612"/>
      <c r="G125" s="612"/>
      <c r="H125" s="226" t="s">
        <v>132</v>
      </c>
      <c r="I125" s="103" t="s">
        <v>123</v>
      </c>
      <c r="J125" s="611"/>
      <c r="K125" s="611"/>
      <c r="L125" s="610"/>
      <c r="M125" s="617"/>
      <c r="N125" s="617"/>
      <c r="O125" s="618"/>
      <c r="P125" s="628"/>
      <c r="Q125" s="486"/>
      <c r="R125" s="486"/>
      <c r="S125" s="637"/>
      <c r="T125" s="681"/>
      <c r="U125" s="486"/>
      <c r="V125" s="486"/>
      <c r="W125" s="614"/>
      <c r="X125" s="95"/>
      <c r="Y125" s="602"/>
      <c r="Z125" s="605"/>
      <c r="AA125" s="682"/>
      <c r="AB125" s="115" t="s">
        <v>889</v>
      </c>
      <c r="AC125" s="116" t="s">
        <v>1366</v>
      </c>
      <c r="AD125" s="116" t="s">
        <v>1488</v>
      </c>
      <c r="AE125" s="135">
        <v>4302075</v>
      </c>
      <c r="AF125" s="116" t="s">
        <v>1489</v>
      </c>
      <c r="AG125" s="116" t="s">
        <v>1491</v>
      </c>
      <c r="AH125" s="135">
        <v>1</v>
      </c>
      <c r="AI125" s="602"/>
      <c r="AJ125" s="595"/>
      <c r="AK125" s="596"/>
      <c r="AL125" s="98"/>
      <c r="AM125" s="96" t="s">
        <v>1034</v>
      </c>
      <c r="AN125" s="577"/>
      <c r="AO125" s="588"/>
      <c r="AP125" s="584"/>
      <c r="AQ125" s="99"/>
      <c r="AR125" s="99" t="s">
        <v>1278</v>
      </c>
      <c r="AS125" s="577"/>
      <c r="AT125" s="491"/>
      <c r="AU125" s="711"/>
      <c r="AV125" s="551"/>
      <c r="AW125" s="551"/>
      <c r="AX125" s="549"/>
      <c r="AY125" s="561"/>
      <c r="AZ125" s="477"/>
      <c r="BA125" s="473"/>
      <c r="BB125" s="491"/>
      <c r="BC125" s="473"/>
      <c r="BD125" s="473"/>
      <c r="BE125" s="711"/>
      <c r="BF125" s="579"/>
      <c r="BG125" s="473"/>
      <c r="BH125" s="473"/>
      <c r="BI125" s="493"/>
      <c r="BJ125" s="579"/>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row>
    <row r="126" spans="1:119" s="303" customFormat="1" ht="135.75" customHeight="1" x14ac:dyDescent="0.25">
      <c r="A126" s="670"/>
      <c r="B126" s="670"/>
      <c r="C126" s="141" t="s">
        <v>131</v>
      </c>
      <c r="D126" s="324" t="s">
        <v>130</v>
      </c>
      <c r="E126" s="102">
        <v>17</v>
      </c>
      <c r="F126" s="103">
        <v>17</v>
      </c>
      <c r="G126" s="103" t="s">
        <v>129</v>
      </c>
      <c r="H126" s="226" t="s">
        <v>128</v>
      </c>
      <c r="I126" s="103" t="s">
        <v>123</v>
      </c>
      <c r="J126" s="104">
        <v>8</v>
      </c>
      <c r="K126" s="104">
        <v>12</v>
      </c>
      <c r="L126" s="267">
        <v>50</v>
      </c>
      <c r="M126" s="617"/>
      <c r="N126" s="617"/>
      <c r="O126" s="618"/>
      <c r="P126" s="330" t="s">
        <v>749</v>
      </c>
      <c r="Q126" s="103">
        <v>17</v>
      </c>
      <c r="R126" s="155">
        <v>17</v>
      </c>
      <c r="S126" s="245">
        <f>R126/Q126*1</f>
        <v>1</v>
      </c>
      <c r="T126" s="147" t="s">
        <v>570</v>
      </c>
      <c r="U126" s="103">
        <v>17</v>
      </c>
      <c r="V126" s="155">
        <v>17</v>
      </c>
      <c r="W126" s="111">
        <v>0.8</v>
      </c>
      <c r="X126" s="95" t="s">
        <v>662</v>
      </c>
      <c r="Y126" s="112">
        <v>17</v>
      </c>
      <c r="Z126" s="113">
        <v>17</v>
      </c>
      <c r="AA126" s="114">
        <v>70</v>
      </c>
      <c r="AB126" s="115" t="s">
        <v>890</v>
      </c>
      <c r="AC126" s="116" t="s">
        <v>1366</v>
      </c>
      <c r="AD126" s="116" t="s">
        <v>1484</v>
      </c>
      <c r="AE126" s="135">
        <v>4301037</v>
      </c>
      <c r="AF126" s="116" t="s">
        <v>1486</v>
      </c>
      <c r="AG126" s="116" t="s">
        <v>1492</v>
      </c>
      <c r="AH126" s="135">
        <v>12</v>
      </c>
      <c r="AI126" s="112">
        <v>17</v>
      </c>
      <c r="AJ126" s="119">
        <v>17</v>
      </c>
      <c r="AK126" s="120">
        <v>65</v>
      </c>
      <c r="AL126" s="98"/>
      <c r="AM126" s="96" t="s">
        <v>1035</v>
      </c>
      <c r="AN126" s="102">
        <v>17</v>
      </c>
      <c r="AO126" s="242" t="s">
        <v>1149</v>
      </c>
      <c r="AP126" s="122">
        <v>60</v>
      </c>
      <c r="AQ126" s="99" t="s">
        <v>1172</v>
      </c>
      <c r="AR126" s="99" t="s">
        <v>1279</v>
      </c>
      <c r="AS126" s="102">
        <v>1</v>
      </c>
      <c r="AT126" s="139">
        <v>1</v>
      </c>
      <c r="AU126" s="125">
        <v>100</v>
      </c>
      <c r="AV126" s="93" t="s">
        <v>1530</v>
      </c>
      <c r="AW126" s="101" t="s">
        <v>1711</v>
      </c>
      <c r="AX126" s="126">
        <v>100</v>
      </c>
      <c r="AY126" s="418" t="s">
        <v>1917</v>
      </c>
      <c r="AZ126" s="443">
        <v>1</v>
      </c>
      <c r="BA126" s="127">
        <v>0</v>
      </c>
      <c r="BB126" s="125">
        <v>0</v>
      </c>
      <c r="BC126" s="70"/>
      <c r="BD126" s="70"/>
      <c r="BE126" s="125"/>
      <c r="BF126" s="466" t="s">
        <v>1997</v>
      </c>
      <c r="BG126" s="127">
        <v>17</v>
      </c>
      <c r="BH126" s="443">
        <v>9</v>
      </c>
      <c r="BI126" s="128">
        <v>53</v>
      </c>
      <c r="BJ126" s="762" t="s">
        <v>1918</v>
      </c>
      <c r="BK126" s="446"/>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row>
    <row r="127" spans="1:119" s="303" customFormat="1" ht="99" customHeight="1" x14ac:dyDescent="0.25">
      <c r="A127" s="670"/>
      <c r="B127" s="670"/>
      <c r="C127" s="662" t="s">
        <v>127</v>
      </c>
      <c r="D127" s="664" t="s">
        <v>126</v>
      </c>
      <c r="E127" s="592">
        <v>0.75</v>
      </c>
      <c r="F127" s="623">
        <v>0.92</v>
      </c>
      <c r="G127" s="612" t="s">
        <v>125</v>
      </c>
      <c r="H127" s="226" t="s">
        <v>124</v>
      </c>
      <c r="I127" s="612" t="s">
        <v>123</v>
      </c>
      <c r="J127" s="611">
        <v>5</v>
      </c>
      <c r="K127" s="611">
        <v>5</v>
      </c>
      <c r="L127" s="609">
        <f>K127/J127*100</f>
        <v>100</v>
      </c>
      <c r="M127" s="617"/>
      <c r="N127" s="617"/>
      <c r="O127" s="618"/>
      <c r="P127" s="643" t="s">
        <v>750</v>
      </c>
      <c r="Q127" s="612">
        <v>35</v>
      </c>
      <c r="R127" s="485">
        <v>0.35</v>
      </c>
      <c r="S127" s="616">
        <v>1</v>
      </c>
      <c r="T127" s="601" t="s">
        <v>494</v>
      </c>
      <c r="U127" s="612">
        <v>35</v>
      </c>
      <c r="V127" s="485">
        <v>0.35</v>
      </c>
      <c r="W127" s="613">
        <v>0.75</v>
      </c>
      <c r="X127" s="95" t="s">
        <v>623</v>
      </c>
      <c r="Y127" s="604">
        <v>0.92</v>
      </c>
      <c r="Z127" s="615">
        <v>0.45</v>
      </c>
      <c r="AA127" s="682">
        <v>70</v>
      </c>
      <c r="AB127" s="115" t="s">
        <v>891</v>
      </c>
      <c r="AC127" s="116" t="s">
        <v>1366</v>
      </c>
      <c r="AD127" s="116" t="s">
        <v>1488</v>
      </c>
      <c r="AE127" s="135">
        <v>4302075</v>
      </c>
      <c r="AF127" s="116" t="s">
        <v>1489</v>
      </c>
      <c r="AG127" s="116" t="s">
        <v>1491</v>
      </c>
      <c r="AH127" s="135">
        <v>1</v>
      </c>
      <c r="AI127" s="604">
        <v>0.92</v>
      </c>
      <c r="AJ127" s="594">
        <v>0.55000000000000004</v>
      </c>
      <c r="AK127" s="596">
        <v>71</v>
      </c>
      <c r="AL127" s="98"/>
      <c r="AM127" s="96" t="s">
        <v>1036</v>
      </c>
      <c r="AN127" s="592">
        <v>0.65</v>
      </c>
      <c r="AO127" s="587">
        <v>0.65</v>
      </c>
      <c r="AP127" s="584">
        <v>65</v>
      </c>
      <c r="AQ127" s="99"/>
      <c r="AR127" s="99" t="s">
        <v>1280</v>
      </c>
      <c r="AS127" s="592">
        <v>0.75</v>
      </c>
      <c r="AT127" s="698">
        <v>0.5</v>
      </c>
      <c r="AU127" s="490">
        <v>60</v>
      </c>
      <c r="AV127" s="550" t="s">
        <v>1604</v>
      </c>
      <c r="AW127" s="101" t="s">
        <v>1644</v>
      </c>
      <c r="AX127" s="549">
        <v>100</v>
      </c>
      <c r="AY127" s="560" t="s">
        <v>1714</v>
      </c>
      <c r="AZ127" s="474">
        <v>0.85</v>
      </c>
      <c r="BA127" s="471">
        <v>0</v>
      </c>
      <c r="BB127" s="490">
        <v>0</v>
      </c>
      <c r="BC127" s="471"/>
      <c r="BD127" s="471"/>
      <c r="BE127" s="490"/>
      <c r="BF127" s="578" t="s">
        <v>1919</v>
      </c>
      <c r="BG127" s="474">
        <v>0.92</v>
      </c>
      <c r="BH127" s="471">
        <v>0</v>
      </c>
      <c r="BI127" s="493">
        <v>0</v>
      </c>
      <c r="BJ127" s="758" t="s">
        <v>1920</v>
      </c>
      <c r="BK127" s="100"/>
      <c r="BL127" s="100"/>
      <c r="BM127" s="100"/>
      <c r="BN127" s="100"/>
      <c r="BO127" s="100"/>
      <c r="BP127" s="100"/>
      <c r="BQ127" s="100"/>
      <c r="BR127" s="100"/>
      <c r="BS127" s="100"/>
      <c r="BT127" s="100"/>
      <c r="BU127" s="100"/>
      <c r="BV127" s="100"/>
      <c r="BW127" s="100"/>
      <c r="BX127" s="100"/>
      <c r="BY127" s="100"/>
      <c r="BZ127" s="100"/>
      <c r="CA127" s="100"/>
      <c r="CB127" s="100"/>
      <c r="CC127" s="100"/>
      <c r="CD127" s="100"/>
      <c r="CE127" s="100"/>
      <c r="CF127" s="100"/>
      <c r="CG127" s="100"/>
      <c r="CH127" s="100"/>
      <c r="CI127" s="100"/>
      <c r="CJ127" s="100"/>
      <c r="CK127" s="100"/>
      <c r="CL127" s="100"/>
      <c r="CM127" s="100"/>
      <c r="CN127" s="100"/>
      <c r="CO127" s="100"/>
      <c r="CP127" s="100"/>
      <c r="CQ127" s="100"/>
      <c r="CR127" s="100"/>
      <c r="CS127" s="100"/>
      <c r="CT127" s="100"/>
      <c r="CU127" s="100"/>
      <c r="CV127" s="100"/>
      <c r="CW127" s="100"/>
      <c r="CX127" s="100"/>
      <c r="CY127" s="100"/>
      <c r="CZ127" s="100"/>
      <c r="DA127" s="100"/>
      <c r="DB127" s="100"/>
      <c r="DC127" s="100"/>
      <c r="DD127" s="100"/>
      <c r="DE127" s="100"/>
      <c r="DF127" s="100"/>
      <c r="DG127" s="100"/>
      <c r="DH127" s="100"/>
      <c r="DI127" s="100"/>
      <c r="DJ127" s="100"/>
      <c r="DK127" s="100"/>
      <c r="DL127" s="100"/>
      <c r="DM127" s="100"/>
      <c r="DN127" s="100"/>
      <c r="DO127" s="100"/>
    </row>
    <row r="128" spans="1:119" s="303" customFormat="1" ht="31.5" customHeight="1" x14ac:dyDescent="0.25">
      <c r="A128" s="670"/>
      <c r="B128" s="670"/>
      <c r="C128" s="662"/>
      <c r="D128" s="612"/>
      <c r="E128" s="592"/>
      <c r="F128" s="623"/>
      <c r="G128" s="612"/>
      <c r="H128" s="103" t="s">
        <v>122</v>
      </c>
      <c r="I128" s="612"/>
      <c r="J128" s="611"/>
      <c r="K128" s="611"/>
      <c r="L128" s="610"/>
      <c r="M128" s="617"/>
      <c r="N128" s="617"/>
      <c r="O128" s="618"/>
      <c r="P128" s="643"/>
      <c r="Q128" s="612"/>
      <c r="R128" s="485"/>
      <c r="S128" s="616"/>
      <c r="T128" s="601"/>
      <c r="U128" s="612"/>
      <c r="V128" s="485"/>
      <c r="W128" s="614"/>
      <c r="X128" s="95" t="s">
        <v>663</v>
      </c>
      <c r="Y128" s="604"/>
      <c r="Z128" s="615"/>
      <c r="AA128" s="682"/>
      <c r="AB128" s="115" t="s">
        <v>892</v>
      </c>
      <c r="AC128" s="97"/>
      <c r="AD128" s="97"/>
      <c r="AE128" s="97"/>
      <c r="AF128" s="97"/>
      <c r="AG128" s="97"/>
      <c r="AH128" s="97"/>
      <c r="AI128" s="604"/>
      <c r="AJ128" s="594"/>
      <c r="AK128" s="596"/>
      <c r="AL128" s="98"/>
      <c r="AM128" s="96" t="s">
        <v>1037</v>
      </c>
      <c r="AN128" s="592"/>
      <c r="AO128" s="588"/>
      <c r="AP128" s="584"/>
      <c r="AQ128" s="99"/>
      <c r="AR128" s="99" t="s">
        <v>1281</v>
      </c>
      <c r="AS128" s="592"/>
      <c r="AT128" s="698"/>
      <c r="AU128" s="490"/>
      <c r="AV128" s="551"/>
      <c r="AW128" s="140" t="s">
        <v>1337</v>
      </c>
      <c r="AX128" s="549"/>
      <c r="AY128" s="560"/>
      <c r="AZ128" s="482"/>
      <c r="BA128" s="473"/>
      <c r="BB128" s="490"/>
      <c r="BC128" s="473"/>
      <c r="BD128" s="473"/>
      <c r="BE128" s="490"/>
      <c r="BF128" s="579"/>
      <c r="BG128" s="482"/>
      <c r="BH128" s="473"/>
      <c r="BI128" s="493"/>
      <c r="BJ128" s="763"/>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00"/>
      <c r="CM128" s="100"/>
      <c r="CN128" s="100"/>
      <c r="CO128" s="100"/>
      <c r="CP128" s="100"/>
      <c r="CQ128" s="100"/>
      <c r="CR128" s="100"/>
      <c r="CS128" s="100"/>
      <c r="CT128" s="100"/>
      <c r="CU128" s="100"/>
      <c r="CV128" s="100"/>
      <c r="CW128" s="100"/>
      <c r="CX128" s="100"/>
      <c r="CY128" s="100"/>
      <c r="CZ128" s="100"/>
      <c r="DA128" s="100"/>
      <c r="DB128" s="100"/>
      <c r="DC128" s="100"/>
      <c r="DD128" s="100"/>
      <c r="DE128" s="100"/>
      <c r="DF128" s="100"/>
      <c r="DG128" s="100"/>
      <c r="DH128" s="100"/>
      <c r="DI128" s="100"/>
      <c r="DJ128" s="100"/>
      <c r="DK128" s="100"/>
      <c r="DL128" s="100"/>
      <c r="DM128" s="100"/>
      <c r="DN128" s="100"/>
      <c r="DO128" s="100"/>
    </row>
    <row r="129" spans="1:119" s="303" customFormat="1" ht="109.5" customHeight="1" x14ac:dyDescent="0.25">
      <c r="A129" s="670"/>
      <c r="B129" s="670"/>
      <c r="C129" s="141" t="s">
        <v>121</v>
      </c>
      <c r="D129" s="93" t="s">
        <v>1593</v>
      </c>
      <c r="E129" s="102">
        <v>21</v>
      </c>
      <c r="F129" s="103">
        <v>27</v>
      </c>
      <c r="G129" s="103" t="s">
        <v>120</v>
      </c>
      <c r="H129" s="226" t="s">
        <v>119</v>
      </c>
      <c r="I129" s="103" t="s">
        <v>114</v>
      </c>
      <c r="J129" s="104">
        <v>15</v>
      </c>
      <c r="K129" s="104">
        <v>0</v>
      </c>
      <c r="L129" s="272">
        <f t="shared" ref="L129:L139" si="9">K129/J129*100</f>
        <v>0</v>
      </c>
      <c r="M129" s="617">
        <v>20000000</v>
      </c>
      <c r="N129" s="617">
        <v>20000000</v>
      </c>
      <c r="O129" s="618">
        <f>N129/M129</f>
        <v>1</v>
      </c>
      <c r="P129" s="330" t="s">
        <v>751</v>
      </c>
      <c r="Q129" s="103">
        <v>9</v>
      </c>
      <c r="R129" s="155">
        <v>6</v>
      </c>
      <c r="S129" s="328">
        <f>R129/Q129*1</f>
        <v>0.66666666666666663</v>
      </c>
      <c r="T129" s="94" t="s">
        <v>495</v>
      </c>
      <c r="U129" s="103">
        <v>9</v>
      </c>
      <c r="V129" s="155">
        <v>6</v>
      </c>
      <c r="W129" s="111">
        <v>0.7</v>
      </c>
      <c r="X129" s="95" t="s">
        <v>664</v>
      </c>
      <c r="Y129" s="112">
        <v>27</v>
      </c>
      <c r="Z129" s="113">
        <v>12</v>
      </c>
      <c r="AA129" s="114">
        <v>65</v>
      </c>
      <c r="AB129" s="115" t="s">
        <v>893</v>
      </c>
      <c r="AC129" s="116" t="s">
        <v>1366</v>
      </c>
      <c r="AD129" s="116" t="s">
        <v>1484</v>
      </c>
      <c r="AE129" s="134" t="s">
        <v>1375</v>
      </c>
      <c r="AF129" s="163" t="s">
        <v>1493</v>
      </c>
      <c r="AG129" s="163" t="s">
        <v>1494</v>
      </c>
      <c r="AH129" s="134">
        <v>12</v>
      </c>
      <c r="AI129" s="112">
        <v>27</v>
      </c>
      <c r="AJ129" s="119">
        <v>15</v>
      </c>
      <c r="AK129" s="120">
        <v>80</v>
      </c>
      <c r="AL129" s="98" t="s">
        <v>1106</v>
      </c>
      <c r="AM129" s="96" t="s">
        <v>1038</v>
      </c>
      <c r="AN129" s="102">
        <v>18</v>
      </c>
      <c r="AO129" s="242" t="s">
        <v>1150</v>
      </c>
      <c r="AP129" s="122">
        <v>72</v>
      </c>
      <c r="AQ129" s="99"/>
      <c r="AR129" s="99" t="s">
        <v>1282</v>
      </c>
      <c r="AS129" s="102">
        <v>21</v>
      </c>
      <c r="AT129" s="327">
        <v>13</v>
      </c>
      <c r="AU129" s="125">
        <v>60</v>
      </c>
      <c r="AV129" s="324" t="s">
        <v>1351</v>
      </c>
      <c r="AW129" s="331" t="s">
        <v>1352</v>
      </c>
      <c r="AX129" s="126">
        <v>40</v>
      </c>
      <c r="AY129" s="417" t="s">
        <v>1675</v>
      </c>
      <c r="AZ129" s="127">
        <v>24</v>
      </c>
      <c r="BA129" s="127">
        <v>3</v>
      </c>
      <c r="BB129" s="125">
        <v>13</v>
      </c>
      <c r="BC129" s="70"/>
      <c r="BD129" s="70"/>
      <c r="BE129" s="125"/>
      <c r="BF129" s="68" t="s">
        <v>1912</v>
      </c>
      <c r="BG129" s="127">
        <v>27</v>
      </c>
      <c r="BH129" s="127">
        <v>18</v>
      </c>
      <c r="BI129" s="128">
        <v>70</v>
      </c>
      <c r="BJ129" s="762" t="s">
        <v>1911</v>
      </c>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c r="DK129" s="100"/>
      <c r="DL129" s="100"/>
      <c r="DM129" s="100"/>
      <c r="DN129" s="100"/>
      <c r="DO129" s="100"/>
    </row>
    <row r="130" spans="1:119" s="303" customFormat="1" ht="117.75" customHeight="1" x14ac:dyDescent="0.25">
      <c r="A130" s="670"/>
      <c r="B130" s="670"/>
      <c r="C130" s="141" t="s">
        <v>118</v>
      </c>
      <c r="D130" s="324" t="s">
        <v>117</v>
      </c>
      <c r="E130" s="142">
        <v>0.7</v>
      </c>
      <c r="F130" s="108">
        <v>0.9</v>
      </c>
      <c r="G130" s="108" t="s">
        <v>116</v>
      </c>
      <c r="H130" s="103" t="s">
        <v>115</v>
      </c>
      <c r="I130" s="103" t="s">
        <v>114</v>
      </c>
      <c r="J130" s="104">
        <v>10</v>
      </c>
      <c r="K130" s="104">
        <v>0</v>
      </c>
      <c r="L130" s="272">
        <f t="shared" si="9"/>
        <v>0</v>
      </c>
      <c r="M130" s="617"/>
      <c r="N130" s="617"/>
      <c r="O130" s="618"/>
      <c r="P130" s="330" t="s">
        <v>487</v>
      </c>
      <c r="Q130" s="103">
        <v>30</v>
      </c>
      <c r="R130" s="155">
        <v>30</v>
      </c>
      <c r="S130" s="245">
        <f>R130/Q130*1</f>
        <v>1</v>
      </c>
      <c r="T130" s="147" t="s">
        <v>571</v>
      </c>
      <c r="U130" s="103">
        <v>30</v>
      </c>
      <c r="V130" s="155">
        <v>30</v>
      </c>
      <c r="W130" s="111">
        <v>0.75</v>
      </c>
      <c r="X130" s="95" t="s">
        <v>665</v>
      </c>
      <c r="Y130" s="148">
        <v>0.9</v>
      </c>
      <c r="Z130" s="149">
        <v>0.4</v>
      </c>
      <c r="AA130" s="114">
        <v>60</v>
      </c>
      <c r="AB130" s="115" t="s">
        <v>894</v>
      </c>
      <c r="AC130" s="97"/>
      <c r="AD130" s="97"/>
      <c r="AE130" s="97"/>
      <c r="AF130" s="97"/>
      <c r="AG130" s="97"/>
      <c r="AH130" s="97"/>
      <c r="AI130" s="148">
        <v>0.9</v>
      </c>
      <c r="AJ130" s="150">
        <v>0.5</v>
      </c>
      <c r="AK130" s="120">
        <v>55</v>
      </c>
      <c r="AL130" s="98"/>
      <c r="AM130" s="96" t="s">
        <v>1039</v>
      </c>
      <c r="AN130" s="142">
        <v>0.6</v>
      </c>
      <c r="AO130" s="137">
        <v>0.4</v>
      </c>
      <c r="AP130" s="122">
        <v>40</v>
      </c>
      <c r="AQ130" s="99"/>
      <c r="AR130" s="99" t="s">
        <v>1283</v>
      </c>
      <c r="AS130" s="142">
        <v>0.7</v>
      </c>
      <c r="AT130" s="152">
        <v>0.4</v>
      </c>
      <c r="AU130" s="125">
        <v>60</v>
      </c>
      <c r="AV130" s="101" t="s">
        <v>1606</v>
      </c>
      <c r="AW130" s="101" t="s">
        <v>1606</v>
      </c>
      <c r="AX130" s="126">
        <v>100</v>
      </c>
      <c r="AY130" s="418" t="s">
        <v>1752</v>
      </c>
      <c r="AZ130" s="154">
        <v>0.8</v>
      </c>
      <c r="BA130" s="127">
        <v>0</v>
      </c>
      <c r="BB130" s="125">
        <v>0</v>
      </c>
      <c r="BC130" s="70"/>
      <c r="BD130" s="70"/>
      <c r="BE130" s="125"/>
      <c r="BF130" s="466" t="s">
        <v>1922</v>
      </c>
      <c r="BG130" s="154">
        <v>0.9</v>
      </c>
      <c r="BH130" s="444">
        <v>0.56000000000000005</v>
      </c>
      <c r="BI130" s="128">
        <v>62</v>
      </c>
      <c r="BJ130" s="767" t="s">
        <v>1921</v>
      </c>
      <c r="BK130" s="446"/>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row>
    <row r="131" spans="1:119" s="334" customFormat="1" ht="102" customHeight="1" x14ac:dyDescent="0.25">
      <c r="A131" s="670"/>
      <c r="B131" s="670" t="s">
        <v>113</v>
      </c>
      <c r="C131" s="662" t="s">
        <v>112</v>
      </c>
      <c r="D131" s="430" t="s">
        <v>1594</v>
      </c>
      <c r="E131" s="102">
        <v>24</v>
      </c>
      <c r="F131" s="103">
        <v>30</v>
      </c>
      <c r="G131" s="103" t="s">
        <v>111</v>
      </c>
      <c r="H131" s="226" t="s">
        <v>110</v>
      </c>
      <c r="I131" s="103" t="s">
        <v>109</v>
      </c>
      <c r="J131" s="104">
        <v>6</v>
      </c>
      <c r="K131" s="104">
        <v>5</v>
      </c>
      <c r="L131" s="272">
        <v>100</v>
      </c>
      <c r="M131" s="617"/>
      <c r="N131" s="617"/>
      <c r="O131" s="618"/>
      <c r="P131" s="332" t="s">
        <v>752</v>
      </c>
      <c r="Q131" s="103">
        <v>9</v>
      </c>
      <c r="R131" s="155">
        <v>1</v>
      </c>
      <c r="S131" s="333">
        <f>R131/Q131*1</f>
        <v>0.1111111111111111</v>
      </c>
      <c r="T131" s="147" t="s">
        <v>521</v>
      </c>
      <c r="U131" s="103">
        <v>12</v>
      </c>
      <c r="V131" s="155"/>
      <c r="W131" s="111">
        <v>0</v>
      </c>
      <c r="X131" s="95"/>
      <c r="Y131" s="112">
        <v>30</v>
      </c>
      <c r="Z131" s="113">
        <v>5</v>
      </c>
      <c r="AA131" s="114">
        <v>60</v>
      </c>
      <c r="AB131" s="115" t="s">
        <v>895</v>
      </c>
      <c r="AC131" s="116" t="s">
        <v>1366</v>
      </c>
      <c r="AD131" s="116" t="s">
        <v>1495</v>
      </c>
      <c r="AE131" s="134">
        <v>3301051</v>
      </c>
      <c r="AF131" s="116" t="s">
        <v>1496</v>
      </c>
      <c r="AG131" s="116" t="s">
        <v>1497</v>
      </c>
      <c r="AH131" s="135">
        <v>1000</v>
      </c>
      <c r="AI131" s="112">
        <v>18</v>
      </c>
      <c r="AJ131" s="119">
        <v>18</v>
      </c>
      <c r="AK131" s="120">
        <v>62</v>
      </c>
      <c r="AL131" s="98" t="s">
        <v>1101</v>
      </c>
      <c r="AM131" s="172" t="s">
        <v>1040</v>
      </c>
      <c r="AN131" s="102">
        <v>21</v>
      </c>
      <c r="AO131" s="242">
        <v>4</v>
      </c>
      <c r="AP131" s="122">
        <v>41</v>
      </c>
      <c r="AQ131" s="99"/>
      <c r="AR131" s="101" t="s">
        <v>1284</v>
      </c>
      <c r="AS131" s="102">
        <v>3</v>
      </c>
      <c r="AT131" s="139">
        <v>3</v>
      </c>
      <c r="AU131" s="125">
        <v>100</v>
      </c>
      <c r="AV131" s="126"/>
      <c r="AW131" s="101" t="s">
        <v>1625</v>
      </c>
      <c r="AX131" s="126"/>
      <c r="AY131" s="74" t="s">
        <v>1786</v>
      </c>
      <c r="AZ131" s="127">
        <v>27</v>
      </c>
      <c r="BA131" s="443">
        <v>21</v>
      </c>
      <c r="BB131" s="431">
        <v>78</v>
      </c>
      <c r="BC131" s="70"/>
      <c r="BD131" s="70"/>
      <c r="BE131" s="125"/>
      <c r="BF131" s="466" t="s">
        <v>1825</v>
      </c>
      <c r="BG131" s="127">
        <v>30</v>
      </c>
      <c r="BH131" s="127">
        <v>31</v>
      </c>
      <c r="BI131" s="128">
        <v>100</v>
      </c>
      <c r="BJ131" s="762" t="s">
        <v>1840</v>
      </c>
      <c r="BK131" s="446"/>
      <c r="BL131" s="177"/>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00"/>
      <c r="CN131" s="100"/>
      <c r="CO131" s="100"/>
      <c r="CP131" s="100"/>
      <c r="CQ131" s="100"/>
      <c r="CR131" s="100"/>
      <c r="CS131" s="100"/>
      <c r="CT131" s="100"/>
      <c r="CU131" s="100"/>
      <c r="CV131" s="100"/>
      <c r="CW131" s="100"/>
      <c r="CX131" s="100"/>
      <c r="CY131" s="100"/>
      <c r="CZ131" s="100"/>
      <c r="DA131" s="100"/>
      <c r="DB131" s="100"/>
      <c r="DC131" s="100"/>
      <c r="DD131" s="100"/>
      <c r="DE131" s="100"/>
      <c r="DF131" s="100"/>
      <c r="DG131" s="100"/>
      <c r="DH131" s="100"/>
      <c r="DI131" s="100"/>
      <c r="DJ131" s="100"/>
      <c r="DK131" s="100"/>
      <c r="DL131" s="100"/>
      <c r="DM131" s="100"/>
      <c r="DN131" s="100"/>
      <c r="DO131" s="100"/>
    </row>
    <row r="132" spans="1:119" s="334" customFormat="1" ht="84.75" customHeight="1" x14ac:dyDescent="0.25">
      <c r="A132" s="670"/>
      <c r="B132" s="670"/>
      <c r="C132" s="662"/>
      <c r="D132" s="425" t="s">
        <v>108</v>
      </c>
      <c r="E132" s="304">
        <v>1</v>
      </c>
      <c r="F132" s="226">
        <v>1</v>
      </c>
      <c r="G132" s="226" t="s">
        <v>107</v>
      </c>
      <c r="H132" s="226" t="s">
        <v>106</v>
      </c>
      <c r="I132" s="612" t="s">
        <v>97</v>
      </c>
      <c r="J132" s="305">
        <v>0.5</v>
      </c>
      <c r="K132" s="104">
        <v>0</v>
      </c>
      <c r="L132" s="272">
        <f t="shared" si="9"/>
        <v>0</v>
      </c>
      <c r="M132" s="617"/>
      <c r="N132" s="617"/>
      <c r="O132" s="618"/>
      <c r="P132" s="330" t="s">
        <v>753</v>
      </c>
      <c r="Q132" s="103">
        <v>1</v>
      </c>
      <c r="R132" s="155">
        <v>1</v>
      </c>
      <c r="S132" s="245">
        <f>R132/Q132*1</f>
        <v>1</v>
      </c>
      <c r="T132" s="94" t="s">
        <v>479</v>
      </c>
      <c r="U132" s="103">
        <v>1</v>
      </c>
      <c r="V132" s="155">
        <v>1</v>
      </c>
      <c r="W132" s="111">
        <v>0.7</v>
      </c>
      <c r="X132" s="95" t="s">
        <v>666</v>
      </c>
      <c r="Y132" s="226">
        <v>1</v>
      </c>
      <c r="Z132" s="306">
        <v>1</v>
      </c>
      <c r="AA132" s="307">
        <v>75</v>
      </c>
      <c r="AB132" s="254"/>
      <c r="AC132" s="97"/>
      <c r="AD132" s="97"/>
      <c r="AE132" s="97"/>
      <c r="AF132" s="97"/>
      <c r="AG132" s="97"/>
      <c r="AH132" s="97"/>
      <c r="AI132" s="226">
        <v>1</v>
      </c>
      <c r="AJ132" s="308">
        <v>1</v>
      </c>
      <c r="AK132" s="307">
        <v>70</v>
      </c>
      <c r="AL132" s="98" t="s">
        <v>1102</v>
      </c>
      <c r="AM132" s="96" t="s">
        <v>1041</v>
      </c>
      <c r="AN132" s="304">
        <v>1</v>
      </c>
      <c r="AO132" s="137">
        <v>0</v>
      </c>
      <c r="AP132" s="307">
        <v>0</v>
      </c>
      <c r="AQ132" s="99"/>
      <c r="AR132" s="99"/>
      <c r="AS132" s="304">
        <v>1</v>
      </c>
      <c r="AT132" s="139">
        <v>0</v>
      </c>
      <c r="AU132" s="307">
        <v>0</v>
      </c>
      <c r="AV132" s="126"/>
      <c r="AW132" s="101" t="s">
        <v>1645</v>
      </c>
      <c r="AX132" s="126"/>
      <c r="AY132" s="70" t="s">
        <v>1676</v>
      </c>
      <c r="AZ132" s="127">
        <v>1</v>
      </c>
      <c r="BA132" s="127">
        <v>0</v>
      </c>
      <c r="BB132" s="307">
        <v>0</v>
      </c>
      <c r="BC132" s="70"/>
      <c r="BD132" s="70"/>
      <c r="BE132" s="307"/>
      <c r="BF132" s="466" t="s">
        <v>1933</v>
      </c>
      <c r="BG132" s="127">
        <v>1</v>
      </c>
      <c r="BH132" s="127">
        <v>1</v>
      </c>
      <c r="BI132" s="128">
        <v>100</v>
      </c>
      <c r="BJ132" s="762" t="s">
        <v>1939</v>
      </c>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00"/>
      <c r="CN132" s="100"/>
      <c r="CO132" s="100"/>
      <c r="CP132" s="100"/>
      <c r="CQ132" s="100"/>
      <c r="CR132" s="100"/>
      <c r="CS132" s="100"/>
      <c r="CT132" s="100"/>
      <c r="CU132" s="100"/>
      <c r="CV132" s="100"/>
      <c r="CW132" s="100"/>
      <c r="CX132" s="100"/>
      <c r="CY132" s="100"/>
      <c r="CZ132" s="100"/>
      <c r="DA132" s="100"/>
      <c r="DB132" s="100"/>
      <c r="DC132" s="100"/>
      <c r="DD132" s="100"/>
      <c r="DE132" s="100"/>
      <c r="DF132" s="100"/>
      <c r="DG132" s="100"/>
      <c r="DH132" s="100"/>
      <c r="DI132" s="100"/>
      <c r="DJ132" s="100"/>
      <c r="DK132" s="100"/>
      <c r="DL132" s="100"/>
      <c r="DM132" s="100"/>
      <c r="DN132" s="100"/>
      <c r="DO132" s="100"/>
    </row>
    <row r="133" spans="1:119" s="334" customFormat="1" ht="222.75" customHeight="1" x14ac:dyDescent="0.25">
      <c r="A133" s="670"/>
      <c r="B133" s="670"/>
      <c r="C133" s="141" t="s">
        <v>105</v>
      </c>
      <c r="D133" s="423" t="s">
        <v>104</v>
      </c>
      <c r="E133" s="102">
        <v>16</v>
      </c>
      <c r="F133" s="103">
        <v>20</v>
      </c>
      <c r="G133" s="103" t="s">
        <v>103</v>
      </c>
      <c r="H133" s="226" t="s">
        <v>102</v>
      </c>
      <c r="I133" s="612"/>
      <c r="J133" s="104">
        <v>1</v>
      </c>
      <c r="K133" s="104">
        <v>5</v>
      </c>
      <c r="L133" s="272">
        <v>100</v>
      </c>
      <c r="M133" s="617"/>
      <c r="N133" s="617"/>
      <c r="O133" s="618"/>
      <c r="P133" s="330" t="s">
        <v>754</v>
      </c>
      <c r="Q133" s="103">
        <v>8</v>
      </c>
      <c r="R133" s="155">
        <v>10</v>
      </c>
      <c r="S133" s="245">
        <v>1</v>
      </c>
      <c r="T133" s="94" t="s">
        <v>572</v>
      </c>
      <c r="U133" s="103">
        <v>8</v>
      </c>
      <c r="V133" s="155">
        <v>10</v>
      </c>
      <c r="W133" s="336">
        <v>0.7</v>
      </c>
      <c r="X133" s="94" t="s">
        <v>667</v>
      </c>
      <c r="Y133" s="112">
        <v>20</v>
      </c>
      <c r="Z133" s="113">
        <v>10</v>
      </c>
      <c r="AA133" s="114">
        <v>64</v>
      </c>
      <c r="AB133" s="115" t="s">
        <v>896</v>
      </c>
      <c r="AC133" s="97"/>
      <c r="AD133" s="97"/>
      <c r="AE133" s="97"/>
      <c r="AF133" s="97"/>
      <c r="AG133" s="97"/>
      <c r="AH133" s="97"/>
      <c r="AI133" s="112">
        <v>20</v>
      </c>
      <c r="AJ133" s="119">
        <v>12</v>
      </c>
      <c r="AK133" s="120">
        <v>82</v>
      </c>
      <c r="AL133" s="98"/>
      <c r="AM133" s="96" t="s">
        <v>1042</v>
      </c>
      <c r="AN133" s="102">
        <v>14</v>
      </c>
      <c r="AO133" s="242" t="s">
        <v>1151</v>
      </c>
      <c r="AP133" s="122">
        <v>71</v>
      </c>
      <c r="AQ133" s="99"/>
      <c r="AR133" s="99" t="s">
        <v>1285</v>
      </c>
      <c r="AS133" s="102">
        <v>16</v>
      </c>
      <c r="AT133" s="139">
        <v>12</v>
      </c>
      <c r="AU133" s="125">
        <v>70</v>
      </c>
      <c r="AV133" s="335" t="s">
        <v>1531</v>
      </c>
      <c r="AW133" s="335" t="s">
        <v>1532</v>
      </c>
      <c r="AX133" s="126">
        <v>100</v>
      </c>
      <c r="AY133" s="422" t="s">
        <v>1753</v>
      </c>
      <c r="AZ133" s="127">
        <v>18</v>
      </c>
      <c r="BA133" s="127">
        <v>0</v>
      </c>
      <c r="BB133" s="125">
        <v>0</v>
      </c>
      <c r="BC133" s="70"/>
      <c r="BD133" s="70"/>
      <c r="BE133" s="125"/>
      <c r="BF133" s="450" t="s">
        <v>1967</v>
      </c>
      <c r="BG133" s="127">
        <v>20</v>
      </c>
      <c r="BH133" s="443">
        <v>14</v>
      </c>
      <c r="BI133" s="128">
        <v>70</v>
      </c>
      <c r="BJ133" s="762" t="s">
        <v>1978</v>
      </c>
      <c r="BK133" s="446"/>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row>
    <row r="134" spans="1:119" s="334" customFormat="1" ht="99.75" customHeight="1" x14ac:dyDescent="0.25">
      <c r="A134" s="670"/>
      <c r="B134" s="670"/>
      <c r="C134" s="662" t="s">
        <v>101</v>
      </c>
      <c r="D134" s="445" t="s">
        <v>100</v>
      </c>
      <c r="E134" s="296">
        <v>40</v>
      </c>
      <c r="F134" s="126">
        <v>50</v>
      </c>
      <c r="G134" s="103" t="s">
        <v>99</v>
      </c>
      <c r="H134" s="226" t="s">
        <v>98</v>
      </c>
      <c r="I134" s="612" t="s">
        <v>97</v>
      </c>
      <c r="J134" s="281">
        <v>4</v>
      </c>
      <c r="K134" s="104">
        <v>2</v>
      </c>
      <c r="L134" s="272">
        <f t="shared" si="9"/>
        <v>50</v>
      </c>
      <c r="M134" s="617">
        <v>81246143</v>
      </c>
      <c r="N134" s="617">
        <v>81195773</v>
      </c>
      <c r="O134" s="618">
        <f>N134/M134</f>
        <v>0.99938003210810877</v>
      </c>
      <c r="P134" s="330" t="s">
        <v>755</v>
      </c>
      <c r="Q134" s="126">
        <v>20</v>
      </c>
      <c r="R134" s="337">
        <v>6</v>
      </c>
      <c r="S134" s="338">
        <f t="shared" ref="S134:S137" si="10">R134/Q134*1</f>
        <v>0.3</v>
      </c>
      <c r="T134" s="94" t="s">
        <v>480</v>
      </c>
      <c r="U134" s="126">
        <v>20</v>
      </c>
      <c r="V134" s="337">
        <v>1</v>
      </c>
      <c r="W134" s="111">
        <v>0.8</v>
      </c>
      <c r="X134" s="94" t="s">
        <v>624</v>
      </c>
      <c r="Y134" s="298">
        <v>50</v>
      </c>
      <c r="Z134" s="299">
        <v>3</v>
      </c>
      <c r="AA134" s="284">
        <v>60</v>
      </c>
      <c r="AB134" s="172" t="s">
        <v>897</v>
      </c>
      <c r="AC134" s="97"/>
      <c r="AD134" s="97"/>
      <c r="AE134" s="97"/>
      <c r="AF134" s="97"/>
      <c r="AG134" s="97"/>
      <c r="AH134" s="97"/>
      <c r="AI134" s="298">
        <v>50</v>
      </c>
      <c r="AJ134" s="300">
        <v>2</v>
      </c>
      <c r="AK134" s="286">
        <v>65</v>
      </c>
      <c r="AL134" s="98"/>
      <c r="AM134" s="172" t="s">
        <v>1788</v>
      </c>
      <c r="AN134" s="296">
        <v>35</v>
      </c>
      <c r="AO134" s="93" t="s">
        <v>1787</v>
      </c>
      <c r="AP134" s="287">
        <v>51</v>
      </c>
      <c r="AQ134" s="99"/>
      <c r="AR134" s="101" t="s">
        <v>1286</v>
      </c>
      <c r="AS134" s="296">
        <v>5</v>
      </c>
      <c r="AT134" s="139">
        <v>2</v>
      </c>
      <c r="AU134" s="288">
        <v>40</v>
      </c>
      <c r="AV134" s="339" t="s">
        <v>1533</v>
      </c>
      <c r="AW134" s="101" t="s">
        <v>1646</v>
      </c>
      <c r="AX134" s="126">
        <v>100</v>
      </c>
      <c r="AY134" s="74" t="s">
        <v>1789</v>
      </c>
      <c r="AZ134" s="127">
        <v>45</v>
      </c>
      <c r="BA134" s="443">
        <v>3</v>
      </c>
      <c r="BB134" s="433">
        <v>7</v>
      </c>
      <c r="BC134" s="70"/>
      <c r="BD134" s="70"/>
      <c r="BE134" s="288"/>
      <c r="BF134" s="466" t="s">
        <v>1979</v>
      </c>
      <c r="BG134" s="127">
        <v>50</v>
      </c>
      <c r="BH134" s="127">
        <v>19</v>
      </c>
      <c r="BI134" s="128">
        <v>38</v>
      </c>
      <c r="BJ134" s="762" t="s">
        <v>1841</v>
      </c>
      <c r="BK134" s="446"/>
      <c r="BL134" s="177"/>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row>
    <row r="135" spans="1:119" s="334" customFormat="1" ht="71.25" customHeight="1" x14ac:dyDescent="0.25">
      <c r="A135" s="670"/>
      <c r="B135" s="670"/>
      <c r="C135" s="662"/>
      <c r="D135" s="93" t="s">
        <v>96</v>
      </c>
      <c r="E135" s="142">
        <v>0.7</v>
      </c>
      <c r="F135" s="108">
        <v>1</v>
      </c>
      <c r="G135" s="108" t="s">
        <v>95</v>
      </c>
      <c r="H135" s="226" t="s">
        <v>573</v>
      </c>
      <c r="I135" s="612"/>
      <c r="J135" s="104">
        <v>10</v>
      </c>
      <c r="K135" s="104">
        <v>0</v>
      </c>
      <c r="L135" s="272">
        <f t="shared" si="9"/>
        <v>0</v>
      </c>
      <c r="M135" s="617"/>
      <c r="N135" s="617"/>
      <c r="O135" s="618"/>
      <c r="P135" s="330" t="s">
        <v>756</v>
      </c>
      <c r="Q135" s="108">
        <v>0.3</v>
      </c>
      <c r="R135" s="145" t="s">
        <v>37</v>
      </c>
      <c r="S135" s="241">
        <v>0</v>
      </c>
      <c r="T135" s="94" t="s">
        <v>481</v>
      </c>
      <c r="U135" s="108">
        <v>0.3</v>
      </c>
      <c r="V135" s="145" t="s">
        <v>37</v>
      </c>
      <c r="W135" s="111">
        <v>0.5</v>
      </c>
      <c r="X135" s="95" t="s">
        <v>668</v>
      </c>
      <c r="Y135" s="148">
        <v>1</v>
      </c>
      <c r="Z135" s="149">
        <v>0.4</v>
      </c>
      <c r="AA135" s="114">
        <v>60</v>
      </c>
      <c r="AB135" s="115" t="s">
        <v>898</v>
      </c>
      <c r="AC135" s="116" t="s">
        <v>1366</v>
      </c>
      <c r="AD135" s="116" t="s">
        <v>1495</v>
      </c>
      <c r="AE135" s="340">
        <v>3301052</v>
      </c>
      <c r="AF135" s="341" t="s">
        <v>1498</v>
      </c>
      <c r="AG135" s="116" t="s">
        <v>1499</v>
      </c>
      <c r="AH135" s="342">
        <v>135</v>
      </c>
      <c r="AI135" s="148">
        <v>1</v>
      </c>
      <c r="AJ135" s="150">
        <v>0.5</v>
      </c>
      <c r="AK135" s="120">
        <v>65</v>
      </c>
      <c r="AL135" s="98"/>
      <c r="AM135" s="428" t="s">
        <v>1043</v>
      </c>
      <c r="AN135" s="142">
        <v>0.5</v>
      </c>
      <c r="AO135" s="137">
        <v>4.4999999999999997E-3</v>
      </c>
      <c r="AP135" s="122">
        <v>45</v>
      </c>
      <c r="AQ135" s="99" t="s">
        <v>1167</v>
      </c>
      <c r="AR135" s="99" t="s">
        <v>1287</v>
      </c>
      <c r="AS135" s="142">
        <v>0.7</v>
      </c>
      <c r="AT135" s="152">
        <v>0.35</v>
      </c>
      <c r="AU135" s="125">
        <v>50</v>
      </c>
      <c r="AV135" s="126"/>
      <c r="AW135" s="101" t="s">
        <v>1647</v>
      </c>
      <c r="AX135" s="126"/>
      <c r="AY135" s="422" t="s">
        <v>1595</v>
      </c>
      <c r="AZ135" s="154">
        <v>0.85</v>
      </c>
      <c r="BA135" s="127">
        <v>0</v>
      </c>
      <c r="BB135" s="125">
        <v>0</v>
      </c>
      <c r="BC135" s="70"/>
      <c r="BD135" s="70"/>
      <c r="BE135" s="125"/>
      <c r="BF135" s="466" t="s">
        <v>1930</v>
      </c>
      <c r="BG135" s="154">
        <v>1</v>
      </c>
      <c r="BH135" s="127">
        <v>0</v>
      </c>
      <c r="BI135" s="128">
        <v>0</v>
      </c>
      <c r="BJ135" s="762" t="s">
        <v>1943</v>
      </c>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row>
    <row r="136" spans="1:119" s="334" customFormat="1" ht="72" customHeight="1" x14ac:dyDescent="0.25">
      <c r="A136" s="670" t="s">
        <v>9</v>
      </c>
      <c r="B136" s="670" t="s">
        <v>78</v>
      </c>
      <c r="C136" s="662" t="s">
        <v>94</v>
      </c>
      <c r="D136" s="93" t="s">
        <v>93</v>
      </c>
      <c r="E136" s="102">
        <v>8</v>
      </c>
      <c r="F136" s="103">
        <v>10</v>
      </c>
      <c r="G136" s="103" t="s">
        <v>92</v>
      </c>
      <c r="H136" s="103" t="s">
        <v>91</v>
      </c>
      <c r="I136" s="612" t="s">
        <v>90</v>
      </c>
      <c r="J136" s="104">
        <v>0.1</v>
      </c>
      <c r="K136" s="343">
        <v>5.0000000000000001E-3</v>
      </c>
      <c r="L136" s="272">
        <f t="shared" si="9"/>
        <v>5</v>
      </c>
      <c r="M136" s="617"/>
      <c r="N136" s="617"/>
      <c r="O136" s="618"/>
      <c r="P136" s="332" t="s">
        <v>757</v>
      </c>
      <c r="Q136" s="103">
        <v>3</v>
      </c>
      <c r="R136" s="231">
        <v>3</v>
      </c>
      <c r="S136" s="338">
        <f t="shared" si="10"/>
        <v>1</v>
      </c>
      <c r="T136" s="94" t="s">
        <v>576</v>
      </c>
      <c r="U136" s="103">
        <v>4</v>
      </c>
      <c r="V136" s="231">
        <v>3</v>
      </c>
      <c r="W136" s="111">
        <v>0.7</v>
      </c>
      <c r="X136" s="95" t="s">
        <v>669</v>
      </c>
      <c r="Y136" s="112">
        <v>5</v>
      </c>
      <c r="Z136" s="113">
        <v>5</v>
      </c>
      <c r="AA136" s="114">
        <v>70</v>
      </c>
      <c r="AB136" s="115" t="s">
        <v>899</v>
      </c>
      <c r="AC136" s="116" t="s">
        <v>1366</v>
      </c>
      <c r="AD136" s="116" t="s">
        <v>1374</v>
      </c>
      <c r="AE136" s="134" t="s">
        <v>1423</v>
      </c>
      <c r="AF136" s="116" t="s">
        <v>1424</v>
      </c>
      <c r="AG136" s="259" t="s">
        <v>1425</v>
      </c>
      <c r="AH136" s="260">
        <v>12</v>
      </c>
      <c r="AI136" s="112">
        <v>6</v>
      </c>
      <c r="AJ136" s="119">
        <v>6</v>
      </c>
      <c r="AK136" s="120">
        <v>45</v>
      </c>
      <c r="AL136" s="98"/>
      <c r="AM136" s="96" t="s">
        <v>1044</v>
      </c>
      <c r="AN136" s="102">
        <v>7</v>
      </c>
      <c r="AO136" s="93" t="s">
        <v>1694</v>
      </c>
      <c r="AP136" s="122">
        <v>43</v>
      </c>
      <c r="AQ136" s="99"/>
      <c r="AR136" s="101" t="s">
        <v>1288</v>
      </c>
      <c r="AS136" s="102">
        <v>1</v>
      </c>
      <c r="AT136" s="139">
        <v>2</v>
      </c>
      <c r="AU136" s="125">
        <v>100</v>
      </c>
      <c r="AV136" s="126"/>
      <c r="AW136" s="101" t="s">
        <v>1615</v>
      </c>
      <c r="AX136" s="126"/>
      <c r="AY136" s="180" t="s">
        <v>1754</v>
      </c>
      <c r="AZ136" s="127">
        <v>1</v>
      </c>
      <c r="BA136" s="127">
        <v>0</v>
      </c>
      <c r="BB136" s="125">
        <v>0</v>
      </c>
      <c r="BC136" s="180"/>
      <c r="BD136" s="180"/>
      <c r="BE136" s="125"/>
      <c r="BF136" s="453" t="s">
        <v>1967</v>
      </c>
      <c r="BG136" s="127">
        <v>10</v>
      </c>
      <c r="BH136" s="127">
        <v>8</v>
      </c>
      <c r="BI136" s="128">
        <v>80</v>
      </c>
      <c r="BJ136" s="762" t="s">
        <v>1944</v>
      </c>
      <c r="BK136" s="446"/>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row>
    <row r="137" spans="1:119" s="334" customFormat="1" ht="78" customHeight="1" x14ac:dyDescent="0.25">
      <c r="A137" s="670"/>
      <c r="B137" s="670"/>
      <c r="C137" s="662"/>
      <c r="D137" s="425" t="s">
        <v>89</v>
      </c>
      <c r="E137" s="102">
        <v>16</v>
      </c>
      <c r="F137" s="103">
        <v>20</v>
      </c>
      <c r="G137" s="103" t="s">
        <v>88</v>
      </c>
      <c r="H137" s="103" t="s">
        <v>87</v>
      </c>
      <c r="I137" s="612"/>
      <c r="J137" s="104">
        <v>1</v>
      </c>
      <c r="K137" s="129">
        <v>0</v>
      </c>
      <c r="L137" s="130">
        <f t="shared" si="9"/>
        <v>0</v>
      </c>
      <c r="M137" s="617"/>
      <c r="N137" s="617"/>
      <c r="O137" s="618"/>
      <c r="P137" s="332" t="s">
        <v>758</v>
      </c>
      <c r="Q137" s="103">
        <v>8</v>
      </c>
      <c r="R137" s="231">
        <v>8</v>
      </c>
      <c r="S137" s="245">
        <f t="shared" si="10"/>
        <v>1</v>
      </c>
      <c r="T137" s="94" t="s">
        <v>532</v>
      </c>
      <c r="U137" s="103">
        <v>8</v>
      </c>
      <c r="V137" s="231">
        <v>3</v>
      </c>
      <c r="W137" s="111">
        <v>0.4</v>
      </c>
      <c r="X137" s="95" t="s">
        <v>670</v>
      </c>
      <c r="Y137" s="112">
        <v>10</v>
      </c>
      <c r="Z137" s="113">
        <v>1</v>
      </c>
      <c r="AA137" s="114">
        <v>10</v>
      </c>
      <c r="AB137" s="172" t="s">
        <v>900</v>
      </c>
      <c r="AC137" s="116" t="s">
        <v>1366</v>
      </c>
      <c r="AD137" s="116" t="s">
        <v>1495</v>
      </c>
      <c r="AE137" s="344" t="s">
        <v>1500</v>
      </c>
      <c r="AF137" s="116" t="s">
        <v>1501</v>
      </c>
      <c r="AG137" s="116" t="s">
        <v>1502</v>
      </c>
      <c r="AH137" s="135">
        <f>50*9*4</f>
        <v>1800</v>
      </c>
      <c r="AI137" s="112">
        <v>12</v>
      </c>
      <c r="AJ137" s="119">
        <v>9</v>
      </c>
      <c r="AK137" s="120">
        <v>62</v>
      </c>
      <c r="AL137" s="98"/>
      <c r="AM137" s="172" t="s">
        <v>1790</v>
      </c>
      <c r="AN137" s="102">
        <v>14</v>
      </c>
      <c r="AO137" s="242" t="s">
        <v>1152</v>
      </c>
      <c r="AP137" s="122">
        <v>42</v>
      </c>
      <c r="AQ137" s="99"/>
      <c r="AR137" s="101" t="s">
        <v>1289</v>
      </c>
      <c r="AS137" s="102">
        <v>2</v>
      </c>
      <c r="AT137" s="139">
        <v>1</v>
      </c>
      <c r="AU137" s="125">
        <v>50</v>
      </c>
      <c r="AV137" s="126"/>
      <c r="AW137" s="101" t="s">
        <v>1648</v>
      </c>
      <c r="AX137" s="126"/>
      <c r="AY137" s="422" t="s">
        <v>1791</v>
      </c>
      <c r="AZ137" s="443">
        <v>2</v>
      </c>
      <c r="BA137" s="443">
        <v>1</v>
      </c>
      <c r="BB137" s="431">
        <v>50</v>
      </c>
      <c r="BC137" s="70"/>
      <c r="BD137" s="70"/>
      <c r="BE137" s="125"/>
      <c r="BF137" s="466" t="s">
        <v>1826</v>
      </c>
      <c r="BG137" s="127">
        <v>20</v>
      </c>
      <c r="BH137" s="127">
        <v>29</v>
      </c>
      <c r="BI137" s="128">
        <v>100</v>
      </c>
      <c r="BJ137" s="762" t="s">
        <v>1945</v>
      </c>
      <c r="BK137" s="446"/>
      <c r="BL137" s="177"/>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00"/>
      <c r="CN137" s="100"/>
      <c r="CO137" s="100"/>
      <c r="CP137" s="100"/>
      <c r="CQ137" s="100"/>
      <c r="CR137" s="100"/>
      <c r="CS137" s="100"/>
      <c r="CT137" s="100"/>
      <c r="CU137" s="100"/>
      <c r="CV137" s="100"/>
      <c r="CW137" s="100"/>
      <c r="CX137" s="100"/>
      <c r="CY137" s="100"/>
      <c r="CZ137" s="100"/>
      <c r="DA137" s="100"/>
      <c r="DB137" s="100"/>
      <c r="DC137" s="100"/>
      <c r="DD137" s="100"/>
      <c r="DE137" s="100"/>
      <c r="DF137" s="100"/>
      <c r="DG137" s="100"/>
      <c r="DH137" s="100"/>
      <c r="DI137" s="100"/>
      <c r="DJ137" s="100"/>
      <c r="DK137" s="100"/>
      <c r="DL137" s="100"/>
      <c r="DM137" s="100"/>
      <c r="DN137" s="100"/>
      <c r="DO137" s="100"/>
    </row>
    <row r="138" spans="1:119" s="334" customFormat="1" ht="107.25" customHeight="1" x14ac:dyDescent="0.25">
      <c r="A138" s="670"/>
      <c r="B138" s="670"/>
      <c r="C138" s="141" t="s">
        <v>86</v>
      </c>
      <c r="D138" s="345" t="s">
        <v>1596</v>
      </c>
      <c r="E138" s="102">
        <v>16</v>
      </c>
      <c r="F138" s="141">
        <v>20</v>
      </c>
      <c r="G138" s="141" t="s">
        <v>85</v>
      </c>
      <c r="H138" s="306" t="s">
        <v>84</v>
      </c>
      <c r="I138" s="612"/>
      <c r="J138" s="104">
        <v>4</v>
      </c>
      <c r="K138" s="129">
        <v>4</v>
      </c>
      <c r="L138" s="106">
        <f t="shared" si="9"/>
        <v>100</v>
      </c>
      <c r="M138" s="617"/>
      <c r="N138" s="617"/>
      <c r="O138" s="618"/>
      <c r="P138" s="330" t="s">
        <v>759</v>
      </c>
      <c r="Q138" s="103">
        <v>6</v>
      </c>
      <c r="R138" s="231">
        <v>19</v>
      </c>
      <c r="S138" s="338">
        <v>100</v>
      </c>
      <c r="T138" s="94" t="s">
        <v>482</v>
      </c>
      <c r="U138" s="103">
        <v>8</v>
      </c>
      <c r="V138" s="231">
        <v>6</v>
      </c>
      <c r="W138" s="111">
        <v>0.75</v>
      </c>
      <c r="X138" s="95" t="s">
        <v>671</v>
      </c>
      <c r="Y138" s="112">
        <v>10</v>
      </c>
      <c r="Z138" s="113">
        <v>2</v>
      </c>
      <c r="AA138" s="114">
        <v>100</v>
      </c>
      <c r="AB138" s="115" t="s">
        <v>901</v>
      </c>
      <c r="AC138" s="163" t="s">
        <v>1366</v>
      </c>
      <c r="AD138" s="116" t="s">
        <v>1495</v>
      </c>
      <c r="AE138" s="344">
        <v>3301068</v>
      </c>
      <c r="AF138" s="116" t="s">
        <v>1503</v>
      </c>
      <c r="AG138" s="116" t="s">
        <v>1504</v>
      </c>
      <c r="AH138" s="117">
        <v>10</v>
      </c>
      <c r="AI138" s="112">
        <v>12</v>
      </c>
      <c r="AJ138" s="119">
        <v>1</v>
      </c>
      <c r="AK138" s="120">
        <v>10</v>
      </c>
      <c r="AL138" s="98"/>
      <c r="AM138" s="172" t="s">
        <v>1792</v>
      </c>
      <c r="AN138" s="102">
        <v>14</v>
      </c>
      <c r="AO138" s="242">
        <v>4</v>
      </c>
      <c r="AP138" s="122">
        <v>71</v>
      </c>
      <c r="AQ138" s="99"/>
      <c r="AR138" s="101" t="s">
        <v>1290</v>
      </c>
      <c r="AS138" s="102">
        <v>2</v>
      </c>
      <c r="AT138" s="139">
        <v>8</v>
      </c>
      <c r="AU138" s="125">
        <v>100</v>
      </c>
      <c r="AV138" s="126"/>
      <c r="AW138" s="101" t="s">
        <v>1649</v>
      </c>
      <c r="AX138" s="126"/>
      <c r="AY138" s="422" t="s">
        <v>1941</v>
      </c>
      <c r="AZ138" s="455">
        <v>2</v>
      </c>
      <c r="BA138" s="127">
        <v>13</v>
      </c>
      <c r="BB138" s="125">
        <v>100</v>
      </c>
      <c r="BC138" s="70"/>
      <c r="BD138" s="70"/>
      <c r="BE138" s="125"/>
      <c r="BF138" s="466" t="s">
        <v>1940</v>
      </c>
      <c r="BG138" s="127">
        <v>20</v>
      </c>
      <c r="BH138" s="127">
        <v>13</v>
      </c>
      <c r="BI138" s="128">
        <v>65</v>
      </c>
      <c r="BJ138" s="762" t="s">
        <v>1942</v>
      </c>
      <c r="BK138" s="446"/>
      <c r="BL138" s="177"/>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00"/>
      <c r="CN138" s="100"/>
      <c r="CO138" s="100"/>
      <c r="CP138" s="100"/>
      <c r="CQ138" s="100"/>
      <c r="CR138" s="100"/>
      <c r="CS138" s="100"/>
      <c r="CT138" s="100"/>
      <c r="CU138" s="100"/>
      <c r="CV138" s="100"/>
      <c r="CW138" s="100"/>
      <c r="CX138" s="100"/>
      <c r="CY138" s="100"/>
      <c r="CZ138" s="100"/>
      <c r="DA138" s="100"/>
      <c r="DB138" s="100"/>
      <c r="DC138" s="100"/>
      <c r="DD138" s="100"/>
      <c r="DE138" s="100"/>
      <c r="DF138" s="100"/>
      <c r="DG138" s="100"/>
      <c r="DH138" s="100"/>
      <c r="DI138" s="100"/>
      <c r="DJ138" s="100"/>
      <c r="DK138" s="100"/>
      <c r="DL138" s="100"/>
      <c r="DM138" s="100"/>
      <c r="DN138" s="100"/>
      <c r="DO138" s="100"/>
    </row>
    <row r="139" spans="1:119" s="303" customFormat="1" ht="123" customHeight="1" x14ac:dyDescent="0.25">
      <c r="A139" s="670"/>
      <c r="B139" s="670"/>
      <c r="C139" s="662" t="s">
        <v>83</v>
      </c>
      <c r="D139" s="664" t="s">
        <v>82</v>
      </c>
      <c r="E139" s="592">
        <v>0.5</v>
      </c>
      <c r="F139" s="623">
        <v>0.5</v>
      </c>
      <c r="G139" s="623" t="s">
        <v>81</v>
      </c>
      <c r="H139" s="103" t="s">
        <v>80</v>
      </c>
      <c r="I139" s="623" t="s">
        <v>47</v>
      </c>
      <c r="J139" s="611">
        <v>4</v>
      </c>
      <c r="K139" s="644">
        <v>2</v>
      </c>
      <c r="L139" s="673">
        <f t="shared" si="9"/>
        <v>50</v>
      </c>
      <c r="M139" s="617"/>
      <c r="N139" s="617"/>
      <c r="O139" s="618"/>
      <c r="P139" s="643" t="s">
        <v>760</v>
      </c>
      <c r="Q139" s="623">
        <v>0.7</v>
      </c>
      <c r="R139" s="486" t="s">
        <v>37</v>
      </c>
      <c r="S139" s="637" t="s">
        <v>37</v>
      </c>
      <c r="T139" s="601" t="s">
        <v>483</v>
      </c>
      <c r="U139" s="623">
        <v>0.7</v>
      </c>
      <c r="V139" s="486" t="s">
        <v>37</v>
      </c>
      <c r="W139" s="613">
        <v>0.73</v>
      </c>
      <c r="X139" s="95"/>
      <c r="Y139" s="604">
        <v>1</v>
      </c>
      <c r="Z139" s="689">
        <v>1</v>
      </c>
      <c r="AA139" s="682">
        <v>64</v>
      </c>
      <c r="AB139" s="115" t="s">
        <v>902</v>
      </c>
      <c r="AC139" s="97"/>
      <c r="AD139" s="97"/>
      <c r="AE139" s="97"/>
      <c r="AF139" s="97"/>
      <c r="AG139" s="97"/>
      <c r="AH139" s="97"/>
      <c r="AI139" s="604">
        <v>1</v>
      </c>
      <c r="AJ139" s="594">
        <v>0.7</v>
      </c>
      <c r="AK139" s="596">
        <v>70</v>
      </c>
      <c r="AL139" s="228"/>
      <c r="AM139" s="96" t="s">
        <v>1045</v>
      </c>
      <c r="AN139" s="592">
        <v>0.7</v>
      </c>
      <c r="AO139" s="587">
        <v>0.61</v>
      </c>
      <c r="AP139" s="584">
        <v>61</v>
      </c>
      <c r="AQ139" s="237"/>
      <c r="AR139" s="99" t="s">
        <v>1291</v>
      </c>
      <c r="AS139" s="592">
        <v>0.5</v>
      </c>
      <c r="AT139" s="709" t="s">
        <v>1768</v>
      </c>
      <c r="AU139" s="490">
        <v>83</v>
      </c>
      <c r="AV139" s="549"/>
      <c r="AW139" s="695" t="s">
        <v>1650</v>
      </c>
      <c r="AX139" s="549"/>
      <c r="AY139" s="560" t="s">
        <v>1662</v>
      </c>
      <c r="AZ139" s="474">
        <v>0.5</v>
      </c>
      <c r="BA139" s="471"/>
      <c r="BB139" s="490"/>
      <c r="BC139" s="471"/>
      <c r="BD139" s="471"/>
      <c r="BE139" s="490"/>
      <c r="BF139" s="578" t="s">
        <v>1948</v>
      </c>
      <c r="BG139" s="474">
        <v>0.5</v>
      </c>
      <c r="BH139" s="474">
        <v>0.5</v>
      </c>
      <c r="BI139" s="493">
        <v>100</v>
      </c>
      <c r="BJ139" s="758" t="s">
        <v>1947</v>
      </c>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00"/>
      <c r="CN139" s="100"/>
      <c r="CO139" s="100"/>
      <c r="CP139" s="100"/>
      <c r="CQ139" s="100"/>
      <c r="CR139" s="100"/>
      <c r="CS139" s="100"/>
      <c r="CT139" s="100"/>
      <c r="CU139" s="100"/>
      <c r="CV139" s="100"/>
      <c r="CW139" s="100"/>
      <c r="CX139" s="100"/>
      <c r="CY139" s="100"/>
      <c r="CZ139" s="100"/>
      <c r="DA139" s="100"/>
      <c r="DB139" s="100"/>
      <c r="DC139" s="100"/>
      <c r="DD139" s="100"/>
      <c r="DE139" s="100"/>
      <c r="DF139" s="100"/>
      <c r="DG139" s="100"/>
      <c r="DH139" s="100"/>
      <c r="DI139" s="100"/>
      <c r="DJ139" s="100"/>
      <c r="DK139" s="100"/>
      <c r="DL139" s="100"/>
      <c r="DM139" s="100"/>
      <c r="DN139" s="100"/>
      <c r="DO139" s="100"/>
    </row>
    <row r="140" spans="1:119" s="303" customFormat="1" ht="39" customHeight="1" x14ac:dyDescent="0.25">
      <c r="A140" s="670"/>
      <c r="B140" s="670"/>
      <c r="C140" s="662"/>
      <c r="D140" s="612"/>
      <c r="E140" s="592"/>
      <c r="F140" s="623"/>
      <c r="G140" s="623"/>
      <c r="H140" s="103" t="s">
        <v>79</v>
      </c>
      <c r="I140" s="623"/>
      <c r="J140" s="611"/>
      <c r="K140" s="644"/>
      <c r="L140" s="646"/>
      <c r="M140" s="617"/>
      <c r="N140" s="617"/>
      <c r="O140" s="618"/>
      <c r="P140" s="643"/>
      <c r="Q140" s="623"/>
      <c r="R140" s="486"/>
      <c r="S140" s="637"/>
      <c r="T140" s="601"/>
      <c r="U140" s="623"/>
      <c r="V140" s="486"/>
      <c r="W140" s="614"/>
      <c r="X140" s="95"/>
      <c r="Y140" s="604"/>
      <c r="Z140" s="689"/>
      <c r="AA140" s="682"/>
      <c r="AB140" s="346" t="s">
        <v>903</v>
      </c>
      <c r="AC140" s="97"/>
      <c r="AD140" s="97"/>
      <c r="AE140" s="97"/>
      <c r="AF140" s="97"/>
      <c r="AG140" s="97"/>
      <c r="AH140" s="97"/>
      <c r="AI140" s="604"/>
      <c r="AJ140" s="594"/>
      <c r="AK140" s="596"/>
      <c r="AL140" s="98"/>
      <c r="AM140" s="346" t="s">
        <v>1046</v>
      </c>
      <c r="AN140" s="592"/>
      <c r="AO140" s="587"/>
      <c r="AP140" s="584"/>
      <c r="AQ140" s="237"/>
      <c r="AR140" s="347" t="s">
        <v>1292</v>
      </c>
      <c r="AS140" s="592"/>
      <c r="AT140" s="710"/>
      <c r="AU140" s="490"/>
      <c r="AV140" s="549"/>
      <c r="AW140" s="696"/>
      <c r="AX140" s="549"/>
      <c r="AY140" s="561"/>
      <c r="AZ140" s="473"/>
      <c r="BA140" s="473"/>
      <c r="BB140" s="490"/>
      <c r="BC140" s="473"/>
      <c r="BD140" s="473"/>
      <c r="BE140" s="490"/>
      <c r="BF140" s="579"/>
      <c r="BG140" s="473"/>
      <c r="BH140" s="473"/>
      <c r="BI140" s="493"/>
      <c r="BJ140" s="763"/>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00"/>
      <c r="CN140" s="100"/>
      <c r="CO140" s="100"/>
      <c r="CP140" s="100"/>
      <c r="CQ140" s="100"/>
      <c r="CR140" s="100"/>
      <c r="CS140" s="100"/>
      <c r="CT140" s="100"/>
      <c r="CU140" s="100"/>
      <c r="CV140" s="100"/>
      <c r="CW140" s="100"/>
      <c r="CX140" s="100"/>
      <c r="CY140" s="100"/>
      <c r="CZ140" s="100"/>
      <c r="DA140" s="100"/>
      <c r="DB140" s="100"/>
      <c r="DC140" s="100"/>
      <c r="DD140" s="100"/>
      <c r="DE140" s="100"/>
      <c r="DF140" s="100"/>
      <c r="DG140" s="100"/>
      <c r="DH140" s="100"/>
      <c r="DI140" s="100"/>
      <c r="DJ140" s="100"/>
      <c r="DK140" s="100"/>
      <c r="DL140" s="100"/>
      <c r="DM140" s="100"/>
      <c r="DN140" s="100"/>
      <c r="DO140" s="100"/>
    </row>
    <row r="141" spans="1:119" s="303" customFormat="1" ht="87.75" customHeight="1" x14ac:dyDescent="0.25">
      <c r="A141" s="670"/>
      <c r="B141" s="670" t="s">
        <v>78</v>
      </c>
      <c r="C141" s="141" t="s">
        <v>77</v>
      </c>
      <c r="D141" s="93" t="s">
        <v>76</v>
      </c>
      <c r="E141" s="102">
        <v>1</v>
      </c>
      <c r="F141" s="103">
        <v>1</v>
      </c>
      <c r="G141" s="103" t="s">
        <v>74</v>
      </c>
      <c r="H141" s="103" t="s">
        <v>73</v>
      </c>
      <c r="I141" s="623"/>
      <c r="J141" s="104">
        <v>0.2</v>
      </c>
      <c r="K141" s="129">
        <v>0</v>
      </c>
      <c r="L141" s="130">
        <f>K141/J141*100</f>
        <v>0</v>
      </c>
      <c r="M141" s="617"/>
      <c r="N141" s="617"/>
      <c r="O141" s="618"/>
      <c r="P141" s="330" t="s">
        <v>487</v>
      </c>
      <c r="Q141" s="103" t="s">
        <v>75</v>
      </c>
      <c r="R141" s="231" t="s">
        <v>37</v>
      </c>
      <c r="S141" s="241">
        <v>0</v>
      </c>
      <c r="T141" s="94" t="s">
        <v>484</v>
      </c>
      <c r="U141" s="103" t="s">
        <v>75</v>
      </c>
      <c r="V141" s="231" t="s">
        <v>37</v>
      </c>
      <c r="W141" s="111">
        <v>0.35</v>
      </c>
      <c r="X141" s="95"/>
      <c r="Y141" s="112">
        <v>1</v>
      </c>
      <c r="Z141" s="113">
        <v>1</v>
      </c>
      <c r="AA141" s="114">
        <v>60</v>
      </c>
      <c r="AB141" s="115" t="s">
        <v>904</v>
      </c>
      <c r="AC141" s="163" t="s">
        <v>1366</v>
      </c>
      <c r="AD141" s="116" t="s">
        <v>1374</v>
      </c>
      <c r="AE141" s="134">
        <v>4104036</v>
      </c>
      <c r="AF141" s="118" t="s">
        <v>1505</v>
      </c>
      <c r="AG141" s="118" t="s">
        <v>1505</v>
      </c>
      <c r="AH141" s="260">
        <v>1</v>
      </c>
      <c r="AI141" s="112">
        <v>1</v>
      </c>
      <c r="AJ141" s="119">
        <v>1</v>
      </c>
      <c r="AK141" s="120">
        <v>70</v>
      </c>
      <c r="AL141" s="98"/>
      <c r="AM141" s="96" t="s">
        <v>1047</v>
      </c>
      <c r="AN141" s="102">
        <v>1</v>
      </c>
      <c r="AO141" s="137">
        <v>0.6</v>
      </c>
      <c r="AP141" s="122">
        <v>60</v>
      </c>
      <c r="AQ141" s="99"/>
      <c r="AR141" s="99" t="s">
        <v>1293</v>
      </c>
      <c r="AS141" s="102">
        <v>1</v>
      </c>
      <c r="AT141" s="139">
        <v>0</v>
      </c>
      <c r="AU141" s="125">
        <v>0</v>
      </c>
      <c r="AV141" s="126"/>
      <c r="AW141" s="101" t="s">
        <v>1651</v>
      </c>
      <c r="AX141" s="126"/>
      <c r="AY141" s="70" t="s">
        <v>1695</v>
      </c>
      <c r="AZ141" s="127">
        <v>1</v>
      </c>
      <c r="BA141" s="127">
        <v>0</v>
      </c>
      <c r="BB141" s="125">
        <v>0</v>
      </c>
      <c r="BC141" s="70"/>
      <c r="BD141" s="70"/>
      <c r="BE141" s="125"/>
      <c r="BF141" s="453" t="s">
        <v>1967</v>
      </c>
      <c r="BG141" s="127">
        <v>1</v>
      </c>
      <c r="BH141" s="127"/>
      <c r="BI141" s="128">
        <v>0</v>
      </c>
      <c r="BJ141" s="762" t="s">
        <v>1946</v>
      </c>
      <c r="BK141" s="446"/>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00"/>
      <c r="CN141" s="100"/>
      <c r="CO141" s="100"/>
      <c r="CP141" s="100"/>
      <c r="CQ141" s="100"/>
      <c r="CR141" s="100"/>
      <c r="CS141" s="100"/>
      <c r="CT141" s="100"/>
      <c r="CU141" s="100"/>
      <c r="CV141" s="100"/>
      <c r="CW141" s="100"/>
      <c r="CX141" s="100"/>
      <c r="CY141" s="100"/>
      <c r="CZ141" s="100"/>
      <c r="DA141" s="100"/>
      <c r="DB141" s="100"/>
      <c r="DC141" s="100"/>
      <c r="DD141" s="100"/>
      <c r="DE141" s="100"/>
      <c r="DF141" s="100"/>
      <c r="DG141" s="100"/>
      <c r="DH141" s="100"/>
      <c r="DI141" s="100"/>
      <c r="DJ141" s="100"/>
      <c r="DK141" s="100"/>
      <c r="DL141" s="100"/>
      <c r="DM141" s="100"/>
      <c r="DN141" s="100"/>
      <c r="DO141" s="100"/>
    </row>
    <row r="142" spans="1:119" s="303" customFormat="1" ht="180.75" customHeight="1" x14ac:dyDescent="0.25">
      <c r="A142" s="670"/>
      <c r="B142" s="670"/>
      <c r="C142" s="141" t="s">
        <v>72</v>
      </c>
      <c r="D142" s="348" t="s">
        <v>71</v>
      </c>
      <c r="E142" s="142">
        <v>0.7</v>
      </c>
      <c r="F142" s="108">
        <v>0.8</v>
      </c>
      <c r="G142" s="108" t="s">
        <v>70</v>
      </c>
      <c r="H142" s="103" t="s">
        <v>69</v>
      </c>
      <c r="I142" s="623"/>
      <c r="J142" s="104">
        <v>10</v>
      </c>
      <c r="K142" s="129">
        <v>4</v>
      </c>
      <c r="L142" s="250">
        <f>K142/J142*100</f>
        <v>40</v>
      </c>
      <c r="M142" s="617"/>
      <c r="N142" s="617"/>
      <c r="O142" s="618"/>
      <c r="P142" s="330" t="s">
        <v>761</v>
      </c>
      <c r="Q142" s="108">
        <v>0.3</v>
      </c>
      <c r="R142" s="349">
        <v>0.2</v>
      </c>
      <c r="S142" s="245">
        <f>R142/Q142*1</f>
        <v>0.66666666666666674</v>
      </c>
      <c r="T142" s="94" t="s">
        <v>485</v>
      </c>
      <c r="U142" s="108">
        <v>0.3</v>
      </c>
      <c r="V142" s="349">
        <v>20</v>
      </c>
      <c r="W142" s="111">
        <v>0.65</v>
      </c>
      <c r="X142" s="95" t="s">
        <v>672</v>
      </c>
      <c r="Y142" s="148">
        <v>0.8</v>
      </c>
      <c r="Z142" s="149">
        <v>0.4</v>
      </c>
      <c r="AA142" s="114">
        <v>79</v>
      </c>
      <c r="AB142" s="115" t="s">
        <v>905</v>
      </c>
      <c r="AC142" s="116" t="s">
        <v>1366</v>
      </c>
      <c r="AD142" s="116" t="s">
        <v>1374</v>
      </c>
      <c r="AE142" s="134" t="s">
        <v>1423</v>
      </c>
      <c r="AF142" s="116" t="s">
        <v>1424</v>
      </c>
      <c r="AG142" s="259" t="s">
        <v>1425</v>
      </c>
      <c r="AH142" s="260">
        <v>12</v>
      </c>
      <c r="AI142" s="148">
        <v>0.8</v>
      </c>
      <c r="AJ142" s="150">
        <v>0.5</v>
      </c>
      <c r="AK142" s="120">
        <v>64</v>
      </c>
      <c r="AL142" s="228"/>
      <c r="AM142" s="96" t="s">
        <v>1048</v>
      </c>
      <c r="AN142" s="142">
        <v>0.6</v>
      </c>
      <c r="AO142" s="137">
        <v>0.65</v>
      </c>
      <c r="AP142" s="122">
        <v>65</v>
      </c>
      <c r="AQ142" s="99"/>
      <c r="AR142" s="99" t="s">
        <v>1294</v>
      </c>
      <c r="AS142" s="142">
        <v>0.7</v>
      </c>
      <c r="AT142" s="152">
        <v>0.7</v>
      </c>
      <c r="AU142" s="125">
        <v>100</v>
      </c>
      <c r="AV142" s="126"/>
      <c r="AW142" s="101" t="s">
        <v>1626</v>
      </c>
      <c r="AX142" s="126"/>
      <c r="AY142" s="70" t="s">
        <v>1755</v>
      </c>
      <c r="AZ142" s="154">
        <v>0.8</v>
      </c>
      <c r="BA142" s="127">
        <v>0</v>
      </c>
      <c r="BB142" s="125">
        <v>0</v>
      </c>
      <c r="BC142" s="70"/>
      <c r="BD142" s="70"/>
      <c r="BE142" s="125"/>
      <c r="BF142" s="466" t="s">
        <v>1967</v>
      </c>
      <c r="BG142" s="154">
        <v>0.8</v>
      </c>
      <c r="BH142" s="458">
        <v>0.7</v>
      </c>
      <c r="BI142" s="128">
        <v>70</v>
      </c>
      <c r="BJ142" s="762" t="s">
        <v>1949</v>
      </c>
      <c r="BK142" s="446"/>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00"/>
      <c r="CN142" s="100"/>
      <c r="CO142" s="100"/>
      <c r="CP142" s="100"/>
      <c r="CQ142" s="100"/>
      <c r="CR142" s="100"/>
      <c r="CS142" s="100"/>
      <c r="CT142" s="100"/>
      <c r="CU142" s="100"/>
      <c r="CV142" s="100"/>
      <c r="CW142" s="100"/>
      <c r="CX142" s="100"/>
      <c r="CY142" s="100"/>
      <c r="CZ142" s="100"/>
      <c r="DA142" s="100"/>
      <c r="DB142" s="100"/>
      <c r="DC142" s="100"/>
      <c r="DD142" s="100"/>
      <c r="DE142" s="100"/>
      <c r="DF142" s="100"/>
      <c r="DG142" s="100"/>
      <c r="DH142" s="100"/>
      <c r="DI142" s="100"/>
      <c r="DJ142" s="100"/>
      <c r="DK142" s="100"/>
      <c r="DL142" s="100"/>
      <c r="DM142" s="100"/>
      <c r="DN142" s="100"/>
      <c r="DO142" s="100"/>
    </row>
    <row r="143" spans="1:119" s="303" customFormat="1" ht="221.25" customHeight="1" x14ac:dyDescent="0.25">
      <c r="A143" s="670"/>
      <c r="B143" s="670"/>
      <c r="C143" s="141" t="s">
        <v>68</v>
      </c>
      <c r="D143" s="93" t="s">
        <v>67</v>
      </c>
      <c r="E143" s="142">
        <v>0.7</v>
      </c>
      <c r="F143" s="108">
        <v>0.8</v>
      </c>
      <c r="G143" s="108" t="s">
        <v>66</v>
      </c>
      <c r="H143" s="103" t="s">
        <v>65</v>
      </c>
      <c r="I143" s="623"/>
      <c r="J143" s="104">
        <v>10</v>
      </c>
      <c r="K143" s="129">
        <v>0</v>
      </c>
      <c r="L143" s="130">
        <f>K143/J143*100</f>
        <v>0</v>
      </c>
      <c r="M143" s="617"/>
      <c r="N143" s="617"/>
      <c r="O143" s="618"/>
      <c r="P143" s="330" t="s">
        <v>487</v>
      </c>
      <c r="Q143" s="108">
        <v>0.2</v>
      </c>
      <c r="R143" s="350">
        <v>0.12</v>
      </c>
      <c r="S143" s="328">
        <f>R143/Q143*1</f>
        <v>0.6</v>
      </c>
      <c r="T143" s="94" t="s">
        <v>486</v>
      </c>
      <c r="U143" s="108">
        <v>0.2</v>
      </c>
      <c r="V143" s="350">
        <v>0.12</v>
      </c>
      <c r="W143" s="111">
        <v>0.7</v>
      </c>
      <c r="X143" s="95" t="s">
        <v>673</v>
      </c>
      <c r="Y143" s="148">
        <v>0.8</v>
      </c>
      <c r="Z143" s="149">
        <v>0.4</v>
      </c>
      <c r="AA143" s="114">
        <v>67</v>
      </c>
      <c r="AB143" s="172" t="s">
        <v>906</v>
      </c>
      <c r="AC143" s="116" t="s">
        <v>1366</v>
      </c>
      <c r="AD143" s="116" t="s">
        <v>1374</v>
      </c>
      <c r="AE143" s="134" t="s">
        <v>1423</v>
      </c>
      <c r="AF143" s="116" t="s">
        <v>1424</v>
      </c>
      <c r="AG143" s="259" t="s">
        <v>1425</v>
      </c>
      <c r="AH143" s="260">
        <v>12</v>
      </c>
      <c r="AI143" s="148">
        <v>0.8</v>
      </c>
      <c r="AJ143" s="150">
        <v>0.5</v>
      </c>
      <c r="AK143" s="120">
        <v>61</v>
      </c>
      <c r="AL143" s="98"/>
      <c r="AM143" s="96" t="s">
        <v>1049</v>
      </c>
      <c r="AN143" s="142">
        <v>0.6</v>
      </c>
      <c r="AO143" s="137">
        <v>0.4</v>
      </c>
      <c r="AP143" s="122">
        <v>40</v>
      </c>
      <c r="AQ143" s="99"/>
      <c r="AR143" s="101" t="s">
        <v>1295</v>
      </c>
      <c r="AS143" s="142">
        <v>0.7</v>
      </c>
      <c r="AT143" s="139"/>
      <c r="AU143" s="125">
        <v>0</v>
      </c>
      <c r="AV143" s="103"/>
      <c r="AW143" s="140"/>
      <c r="AX143" s="126"/>
      <c r="AY143" s="351" t="s">
        <v>1793</v>
      </c>
      <c r="AZ143" s="154">
        <v>0.8</v>
      </c>
      <c r="BA143" s="127">
        <v>0</v>
      </c>
      <c r="BB143" s="352">
        <v>0</v>
      </c>
      <c r="BC143" s="70"/>
      <c r="BD143" s="70"/>
      <c r="BE143" s="352"/>
      <c r="BF143" s="466" t="s">
        <v>1967</v>
      </c>
      <c r="BG143" s="154">
        <v>0.8</v>
      </c>
      <c r="BH143" s="443">
        <v>0</v>
      </c>
      <c r="BI143" s="128">
        <v>0</v>
      </c>
      <c r="BJ143" s="762" t="s">
        <v>1950</v>
      </c>
      <c r="BK143" s="446"/>
      <c r="BL143" s="177"/>
      <c r="BM143" s="100"/>
      <c r="BN143" s="100"/>
      <c r="BO143" s="100"/>
      <c r="BP143" s="100"/>
      <c r="BQ143" s="100"/>
      <c r="BR143" s="100"/>
      <c r="BS143" s="100"/>
      <c r="BT143" s="100"/>
      <c r="BU143" s="100"/>
      <c r="BV143" s="100"/>
      <c r="BW143" s="100"/>
      <c r="BX143" s="100"/>
      <c r="BY143" s="100"/>
      <c r="BZ143" s="100"/>
      <c r="CA143" s="100"/>
      <c r="CB143" s="100"/>
      <c r="CC143" s="100"/>
      <c r="CD143" s="100"/>
      <c r="CE143" s="100"/>
      <c r="CF143" s="100"/>
      <c r="CG143" s="100"/>
      <c r="CH143" s="100"/>
      <c r="CI143" s="100"/>
      <c r="CJ143" s="100"/>
      <c r="CK143" s="100"/>
      <c r="CL143" s="100"/>
      <c r="CM143" s="100"/>
      <c r="CN143" s="100"/>
      <c r="CO143" s="100"/>
      <c r="CP143" s="100"/>
      <c r="CQ143" s="100"/>
      <c r="CR143" s="100"/>
      <c r="CS143" s="100"/>
      <c r="CT143" s="100"/>
      <c r="CU143" s="100"/>
      <c r="CV143" s="100"/>
      <c r="CW143" s="100"/>
      <c r="CX143" s="100"/>
      <c r="CY143" s="100"/>
      <c r="CZ143" s="100"/>
      <c r="DA143" s="100"/>
      <c r="DB143" s="100"/>
      <c r="DC143" s="100"/>
      <c r="DD143" s="100"/>
      <c r="DE143" s="100"/>
      <c r="DF143" s="100"/>
      <c r="DG143" s="100"/>
      <c r="DH143" s="100"/>
      <c r="DI143" s="100"/>
      <c r="DJ143" s="100"/>
      <c r="DK143" s="100"/>
      <c r="DL143" s="100"/>
      <c r="DM143" s="100"/>
      <c r="DN143" s="100"/>
      <c r="DO143" s="100"/>
    </row>
    <row r="144" spans="1:119" s="303" customFormat="1" ht="104.25" customHeight="1" x14ac:dyDescent="0.25">
      <c r="A144" s="670"/>
      <c r="B144" s="670"/>
      <c r="C144" s="662" t="s">
        <v>64</v>
      </c>
      <c r="D144" s="671" t="s">
        <v>63</v>
      </c>
      <c r="E144" s="577">
        <v>8</v>
      </c>
      <c r="F144" s="612">
        <v>10</v>
      </c>
      <c r="G144" s="612" t="s">
        <v>62</v>
      </c>
      <c r="H144" s="103" t="s">
        <v>61</v>
      </c>
      <c r="I144" s="612" t="s">
        <v>60</v>
      </c>
      <c r="J144" s="611">
        <v>2</v>
      </c>
      <c r="K144" s="644">
        <v>2</v>
      </c>
      <c r="L144" s="673">
        <f>K144/J144*100</f>
        <v>100</v>
      </c>
      <c r="M144" s="617"/>
      <c r="N144" s="617"/>
      <c r="O144" s="618"/>
      <c r="P144" s="643" t="s">
        <v>762</v>
      </c>
      <c r="Q144" s="612">
        <v>3</v>
      </c>
      <c r="R144" s="486">
        <v>2</v>
      </c>
      <c r="S144" s="636">
        <v>70</v>
      </c>
      <c r="T144" s="601" t="s">
        <v>556</v>
      </c>
      <c r="U144" s="612">
        <v>4</v>
      </c>
      <c r="V144" s="486">
        <v>2</v>
      </c>
      <c r="W144" s="613">
        <v>0.5</v>
      </c>
      <c r="X144" s="95"/>
      <c r="Y144" s="602">
        <v>5</v>
      </c>
      <c r="Z144" s="605">
        <v>5</v>
      </c>
      <c r="AA144" s="682">
        <v>100</v>
      </c>
      <c r="AB144" s="115" t="s">
        <v>907</v>
      </c>
      <c r="AC144" s="97"/>
      <c r="AD144" s="97"/>
      <c r="AE144" s="97"/>
      <c r="AF144" s="97"/>
      <c r="AG144" s="97"/>
      <c r="AH144" s="97"/>
      <c r="AI144" s="602">
        <v>6</v>
      </c>
      <c r="AJ144" s="595">
        <v>6</v>
      </c>
      <c r="AK144" s="596">
        <v>100</v>
      </c>
      <c r="AL144" s="98"/>
      <c r="AM144" s="96" t="s">
        <v>1050</v>
      </c>
      <c r="AN144" s="577">
        <v>7</v>
      </c>
      <c r="AO144" s="588" t="s">
        <v>1146</v>
      </c>
      <c r="AP144" s="584">
        <v>60</v>
      </c>
      <c r="AQ144" s="99"/>
      <c r="AR144" s="99" t="s">
        <v>1296</v>
      </c>
      <c r="AS144" s="577">
        <v>1</v>
      </c>
      <c r="AT144" s="697">
        <v>5</v>
      </c>
      <c r="AU144" s="490">
        <v>100</v>
      </c>
      <c r="AV144" s="549"/>
      <c r="AW144" s="550" t="s">
        <v>1652</v>
      </c>
      <c r="AX144" s="549"/>
      <c r="AY144" s="560" t="s">
        <v>1756</v>
      </c>
      <c r="AZ144" s="475">
        <v>1</v>
      </c>
      <c r="BA144" s="471">
        <v>1</v>
      </c>
      <c r="BB144" s="490">
        <v>100</v>
      </c>
      <c r="BC144" s="471"/>
      <c r="BD144" s="471"/>
      <c r="BE144" s="490"/>
      <c r="BF144" s="578" t="s">
        <v>1827</v>
      </c>
      <c r="BG144" s="471">
        <v>10</v>
      </c>
      <c r="BH144" s="471">
        <v>6</v>
      </c>
      <c r="BI144" s="493">
        <v>60</v>
      </c>
      <c r="BJ144" s="758" t="s">
        <v>1980</v>
      </c>
      <c r="BK144" s="446"/>
      <c r="BL144" s="353"/>
      <c r="BM144" s="100"/>
      <c r="BN144" s="100"/>
      <c r="BO144" s="100"/>
      <c r="BP144" s="100"/>
      <c r="BQ144" s="100"/>
      <c r="BR144" s="100"/>
      <c r="BS144" s="100"/>
      <c r="BT144" s="100"/>
      <c r="BU144" s="100"/>
      <c r="BV144" s="100"/>
      <c r="BW144" s="100"/>
      <c r="BX144" s="100"/>
      <c r="BY144" s="100"/>
      <c r="BZ144" s="100"/>
      <c r="CA144" s="100"/>
      <c r="CB144" s="100"/>
      <c r="CC144" s="100"/>
      <c r="CD144" s="100"/>
      <c r="CE144" s="100"/>
      <c r="CF144" s="100"/>
      <c r="CG144" s="100"/>
      <c r="CH144" s="100"/>
      <c r="CI144" s="100"/>
      <c r="CJ144" s="100"/>
      <c r="CK144" s="100"/>
      <c r="CL144" s="100"/>
      <c r="CM144" s="100"/>
      <c r="CN144" s="100"/>
      <c r="CO144" s="100"/>
      <c r="CP144" s="100"/>
      <c r="CQ144" s="100"/>
      <c r="CR144" s="100"/>
      <c r="CS144" s="100"/>
      <c r="CT144" s="100"/>
      <c r="CU144" s="100"/>
      <c r="CV144" s="100"/>
      <c r="CW144" s="100"/>
      <c r="CX144" s="100"/>
      <c r="CY144" s="100"/>
      <c r="CZ144" s="100"/>
      <c r="DA144" s="100"/>
      <c r="DB144" s="100"/>
      <c r="DC144" s="100"/>
      <c r="DD144" s="100"/>
      <c r="DE144" s="100"/>
      <c r="DF144" s="100"/>
      <c r="DG144" s="100"/>
      <c r="DH144" s="100"/>
      <c r="DI144" s="100"/>
      <c r="DJ144" s="100"/>
      <c r="DK144" s="100"/>
      <c r="DL144" s="100"/>
      <c r="DM144" s="100"/>
      <c r="DN144" s="100"/>
      <c r="DO144" s="100"/>
    </row>
    <row r="145" spans="1:119" s="303" customFormat="1" ht="84" customHeight="1" x14ac:dyDescent="0.25">
      <c r="A145" s="670"/>
      <c r="B145" s="670"/>
      <c r="C145" s="662"/>
      <c r="D145" s="612"/>
      <c r="E145" s="577"/>
      <c r="F145" s="612"/>
      <c r="G145" s="612"/>
      <c r="H145" s="226" t="s">
        <v>59</v>
      </c>
      <c r="I145" s="612"/>
      <c r="J145" s="611"/>
      <c r="K145" s="644"/>
      <c r="L145" s="646"/>
      <c r="M145" s="617"/>
      <c r="N145" s="617"/>
      <c r="O145" s="618"/>
      <c r="P145" s="643"/>
      <c r="Q145" s="612"/>
      <c r="R145" s="486"/>
      <c r="S145" s="636"/>
      <c r="T145" s="601"/>
      <c r="U145" s="612"/>
      <c r="V145" s="486"/>
      <c r="W145" s="614"/>
      <c r="X145" s="95"/>
      <c r="Y145" s="602"/>
      <c r="Z145" s="605"/>
      <c r="AA145" s="682"/>
      <c r="AB145" s="115" t="s">
        <v>908</v>
      </c>
      <c r="AC145" s="116" t="s">
        <v>1366</v>
      </c>
      <c r="AD145" s="116" t="s">
        <v>1374</v>
      </c>
      <c r="AE145" s="117" t="s">
        <v>1375</v>
      </c>
      <c r="AF145" s="118" t="s">
        <v>1506</v>
      </c>
      <c r="AG145" s="118" t="s">
        <v>1507</v>
      </c>
      <c r="AH145" s="117">
        <v>1</v>
      </c>
      <c r="AI145" s="602"/>
      <c r="AJ145" s="595"/>
      <c r="AK145" s="596"/>
      <c r="AL145" s="98"/>
      <c r="AM145" s="96" t="s">
        <v>1051</v>
      </c>
      <c r="AN145" s="577"/>
      <c r="AO145" s="588"/>
      <c r="AP145" s="584"/>
      <c r="AQ145" s="237"/>
      <c r="AR145" s="99" t="s">
        <v>1297</v>
      </c>
      <c r="AS145" s="577"/>
      <c r="AT145" s="491"/>
      <c r="AU145" s="490"/>
      <c r="AV145" s="549"/>
      <c r="AW145" s="551"/>
      <c r="AX145" s="549"/>
      <c r="AY145" s="561"/>
      <c r="AZ145" s="477"/>
      <c r="BA145" s="473"/>
      <c r="BB145" s="490"/>
      <c r="BC145" s="473"/>
      <c r="BD145" s="473"/>
      <c r="BE145" s="490"/>
      <c r="BF145" s="579"/>
      <c r="BG145" s="473"/>
      <c r="BH145" s="473"/>
      <c r="BI145" s="493"/>
      <c r="BJ145" s="763"/>
      <c r="BK145" s="100"/>
      <c r="BL145" s="353"/>
      <c r="BM145" s="100"/>
      <c r="BN145" s="100"/>
      <c r="BO145" s="100"/>
      <c r="BP145" s="100"/>
      <c r="BQ145" s="100"/>
      <c r="BR145" s="100"/>
      <c r="BS145" s="100"/>
      <c r="BT145" s="100"/>
      <c r="BU145" s="100"/>
      <c r="BV145" s="100"/>
      <c r="BW145" s="100"/>
      <c r="BX145" s="100"/>
      <c r="BY145" s="100"/>
      <c r="BZ145" s="100"/>
      <c r="CA145" s="100"/>
      <c r="CB145" s="100"/>
      <c r="CC145" s="100"/>
      <c r="CD145" s="100"/>
      <c r="CE145" s="100"/>
      <c r="CF145" s="100"/>
      <c r="CG145" s="100"/>
      <c r="CH145" s="100"/>
      <c r="CI145" s="100"/>
      <c r="CJ145" s="100"/>
      <c r="CK145" s="100"/>
      <c r="CL145" s="100"/>
      <c r="CM145" s="100"/>
      <c r="CN145" s="100"/>
      <c r="CO145" s="100"/>
      <c r="CP145" s="100"/>
      <c r="CQ145" s="100"/>
      <c r="CR145" s="100"/>
      <c r="CS145" s="100"/>
      <c r="CT145" s="100"/>
      <c r="CU145" s="100"/>
      <c r="CV145" s="100"/>
      <c r="CW145" s="100"/>
      <c r="CX145" s="100"/>
      <c r="CY145" s="100"/>
      <c r="CZ145" s="100"/>
      <c r="DA145" s="100"/>
      <c r="DB145" s="100"/>
      <c r="DC145" s="100"/>
      <c r="DD145" s="100"/>
      <c r="DE145" s="100"/>
      <c r="DF145" s="100"/>
      <c r="DG145" s="100"/>
      <c r="DH145" s="100"/>
      <c r="DI145" s="100"/>
      <c r="DJ145" s="100"/>
      <c r="DK145" s="100"/>
      <c r="DL145" s="100"/>
      <c r="DM145" s="100"/>
      <c r="DN145" s="100"/>
      <c r="DO145" s="100"/>
    </row>
    <row r="146" spans="1:119" s="303" customFormat="1" ht="125.25" customHeight="1" x14ac:dyDescent="0.25">
      <c r="A146" s="670"/>
      <c r="B146" s="670"/>
      <c r="C146" s="662" t="s">
        <v>58</v>
      </c>
      <c r="D146" s="425" t="s">
        <v>57</v>
      </c>
      <c r="E146" s="102">
        <v>1</v>
      </c>
      <c r="F146" s="103">
        <v>1</v>
      </c>
      <c r="G146" s="103" t="s">
        <v>56</v>
      </c>
      <c r="H146" s="226" t="s">
        <v>55</v>
      </c>
      <c r="I146" s="612" t="s">
        <v>47</v>
      </c>
      <c r="J146" s="104">
        <v>1</v>
      </c>
      <c r="K146" s="129">
        <v>1</v>
      </c>
      <c r="L146" s="106">
        <f>K146/J146*100</f>
        <v>100</v>
      </c>
      <c r="M146" s="617"/>
      <c r="N146" s="617"/>
      <c r="O146" s="618"/>
      <c r="P146" s="354" t="s">
        <v>763</v>
      </c>
      <c r="Q146" s="103">
        <v>1</v>
      </c>
      <c r="R146" s="231">
        <v>1</v>
      </c>
      <c r="S146" s="245">
        <f>R146/Q146*1</f>
        <v>1</v>
      </c>
      <c r="T146" s="251" t="s">
        <v>487</v>
      </c>
      <c r="U146" s="103">
        <v>1</v>
      </c>
      <c r="V146" s="231">
        <v>1</v>
      </c>
      <c r="W146" s="111">
        <v>0.38</v>
      </c>
      <c r="X146" s="95"/>
      <c r="Y146" s="112">
        <v>1</v>
      </c>
      <c r="Z146" s="113">
        <v>1</v>
      </c>
      <c r="AA146" s="114">
        <v>65</v>
      </c>
      <c r="AB146" s="115" t="s">
        <v>909</v>
      </c>
      <c r="AC146" s="116" t="s">
        <v>1366</v>
      </c>
      <c r="AD146" s="116" t="s">
        <v>1374</v>
      </c>
      <c r="AE146" s="117" t="s">
        <v>1375</v>
      </c>
      <c r="AF146" s="118" t="s">
        <v>1506</v>
      </c>
      <c r="AG146" s="118" t="s">
        <v>1507</v>
      </c>
      <c r="AH146" s="117">
        <v>1</v>
      </c>
      <c r="AI146" s="112">
        <v>1</v>
      </c>
      <c r="AJ146" s="119">
        <v>1</v>
      </c>
      <c r="AK146" s="120">
        <v>5</v>
      </c>
      <c r="AL146" s="228"/>
      <c r="AM146" s="96"/>
      <c r="AN146" s="102">
        <v>1</v>
      </c>
      <c r="AO146" s="137" t="s">
        <v>1153</v>
      </c>
      <c r="AP146" s="122">
        <v>45</v>
      </c>
      <c r="AQ146" s="237"/>
      <c r="AR146" s="99" t="s">
        <v>1298</v>
      </c>
      <c r="AS146" s="102">
        <v>1</v>
      </c>
      <c r="AT146" s="233">
        <v>1</v>
      </c>
      <c r="AU146" s="125">
        <v>100</v>
      </c>
      <c r="AV146" s="126"/>
      <c r="AW146" s="172" t="s">
        <v>1653</v>
      </c>
      <c r="AX146" s="126"/>
      <c r="AY146" s="70" t="s">
        <v>1757</v>
      </c>
      <c r="AZ146" s="127">
        <v>1</v>
      </c>
      <c r="BA146" s="127">
        <v>1</v>
      </c>
      <c r="BB146" s="125">
        <v>100</v>
      </c>
      <c r="BC146" s="70"/>
      <c r="BD146" s="70"/>
      <c r="BE146" s="125"/>
      <c r="BF146" s="68" t="s">
        <v>1836</v>
      </c>
      <c r="BG146" s="127">
        <v>1</v>
      </c>
      <c r="BH146" s="127">
        <v>1</v>
      </c>
      <c r="BI146" s="128">
        <v>100</v>
      </c>
      <c r="BJ146" s="762" t="s">
        <v>1951</v>
      </c>
      <c r="BK146" s="100"/>
      <c r="BL146" s="100"/>
      <c r="BM146" s="100"/>
      <c r="BN146" s="100"/>
      <c r="BO146" s="100"/>
      <c r="BP146" s="100"/>
      <c r="BQ146" s="100"/>
      <c r="BR146" s="100"/>
      <c r="BS146" s="100"/>
      <c r="BT146" s="100"/>
      <c r="BU146" s="100"/>
      <c r="BV146" s="100"/>
      <c r="BW146" s="100"/>
      <c r="BX146" s="100"/>
      <c r="BY146" s="100"/>
      <c r="BZ146" s="100"/>
      <c r="CA146" s="100"/>
      <c r="CB146" s="100"/>
      <c r="CC146" s="100"/>
      <c r="CD146" s="100"/>
      <c r="CE146" s="100"/>
      <c r="CF146" s="100"/>
      <c r="CG146" s="100"/>
      <c r="CH146" s="100"/>
      <c r="CI146" s="100"/>
      <c r="CJ146" s="100"/>
      <c r="CK146" s="100"/>
      <c r="CL146" s="100"/>
      <c r="CM146" s="100"/>
      <c r="CN146" s="100"/>
      <c r="CO146" s="100"/>
      <c r="CP146" s="100"/>
      <c r="CQ146" s="100"/>
      <c r="CR146" s="100"/>
      <c r="CS146" s="100"/>
      <c r="CT146" s="100"/>
      <c r="CU146" s="100"/>
      <c r="CV146" s="100"/>
      <c r="CW146" s="100"/>
      <c r="CX146" s="100"/>
      <c r="CY146" s="100"/>
      <c r="CZ146" s="100"/>
      <c r="DA146" s="100"/>
      <c r="DB146" s="100"/>
      <c r="DC146" s="100"/>
      <c r="DD146" s="100"/>
      <c r="DE146" s="100"/>
      <c r="DF146" s="100"/>
      <c r="DG146" s="100"/>
      <c r="DH146" s="100"/>
      <c r="DI146" s="100"/>
      <c r="DJ146" s="100"/>
      <c r="DK146" s="100"/>
      <c r="DL146" s="100"/>
      <c r="DM146" s="100"/>
      <c r="DN146" s="100"/>
      <c r="DO146" s="100"/>
    </row>
    <row r="147" spans="1:119" s="303" customFormat="1" ht="86.25" customHeight="1" x14ac:dyDescent="0.25">
      <c r="A147" s="670"/>
      <c r="B147" s="670"/>
      <c r="C147" s="662"/>
      <c r="D147" s="457" t="s">
        <v>1591</v>
      </c>
      <c r="E147" s="102">
        <v>16</v>
      </c>
      <c r="F147" s="103">
        <v>20</v>
      </c>
      <c r="G147" s="103" t="s">
        <v>53</v>
      </c>
      <c r="H147" s="226" t="s">
        <v>54</v>
      </c>
      <c r="I147" s="612"/>
      <c r="J147" s="104">
        <v>4</v>
      </c>
      <c r="K147" s="129">
        <v>1</v>
      </c>
      <c r="L147" s="250">
        <f>K147/J147*100</f>
        <v>25</v>
      </c>
      <c r="M147" s="617"/>
      <c r="N147" s="617"/>
      <c r="O147" s="618"/>
      <c r="P147" s="332" t="s">
        <v>764</v>
      </c>
      <c r="Q147" s="103">
        <v>6</v>
      </c>
      <c r="R147" s="188">
        <v>3</v>
      </c>
      <c r="S147" s="241">
        <f>R147/Q147*1</f>
        <v>0.5</v>
      </c>
      <c r="T147" s="147" t="s">
        <v>574</v>
      </c>
      <c r="U147" s="103">
        <v>8</v>
      </c>
      <c r="V147" s="188">
        <v>5</v>
      </c>
      <c r="W147" s="111">
        <v>0.7</v>
      </c>
      <c r="X147" s="95" t="s">
        <v>625</v>
      </c>
      <c r="Y147" s="112">
        <v>10</v>
      </c>
      <c r="Z147" s="113">
        <v>10</v>
      </c>
      <c r="AA147" s="114">
        <v>50</v>
      </c>
      <c r="AB147" s="115" t="s">
        <v>910</v>
      </c>
      <c r="AC147" s="116" t="s">
        <v>1366</v>
      </c>
      <c r="AD147" s="116" t="s">
        <v>1374</v>
      </c>
      <c r="AE147" s="117" t="s">
        <v>1375</v>
      </c>
      <c r="AF147" s="118" t="s">
        <v>1506</v>
      </c>
      <c r="AG147" s="118" t="s">
        <v>1507</v>
      </c>
      <c r="AH147" s="117">
        <v>1</v>
      </c>
      <c r="AI147" s="112">
        <v>12</v>
      </c>
      <c r="AJ147" s="119">
        <v>12</v>
      </c>
      <c r="AK147" s="120">
        <v>55</v>
      </c>
      <c r="AL147" s="228"/>
      <c r="AM147" s="96" t="s">
        <v>1052</v>
      </c>
      <c r="AN147" s="102">
        <v>12</v>
      </c>
      <c r="AO147" s="93" t="s">
        <v>1696</v>
      </c>
      <c r="AP147" s="122">
        <v>41</v>
      </c>
      <c r="AQ147" s="237"/>
      <c r="AR147" s="99" t="s">
        <v>1299</v>
      </c>
      <c r="AS147" s="102">
        <v>16</v>
      </c>
      <c r="AT147" s="139">
        <v>16</v>
      </c>
      <c r="AU147" s="125">
        <v>100</v>
      </c>
      <c r="AV147" s="126"/>
      <c r="AW147" s="256"/>
      <c r="AX147" s="126"/>
      <c r="AY147" s="422" t="s">
        <v>1758</v>
      </c>
      <c r="AZ147" s="127">
        <v>2</v>
      </c>
      <c r="BA147" s="460">
        <v>12</v>
      </c>
      <c r="BB147" s="429">
        <v>100</v>
      </c>
      <c r="BC147" s="171"/>
      <c r="BD147" s="171"/>
      <c r="BE147" s="355"/>
      <c r="BF147" s="466" t="s">
        <v>1981</v>
      </c>
      <c r="BG147" s="127">
        <v>20</v>
      </c>
      <c r="BH147" s="171">
        <v>18</v>
      </c>
      <c r="BI147" s="356">
        <v>90</v>
      </c>
      <c r="BJ147" s="466" t="s">
        <v>1982</v>
      </c>
      <c r="BK147" s="446"/>
      <c r="BL147" s="100"/>
      <c r="BM147" s="100"/>
      <c r="BN147" s="100"/>
      <c r="BO147" s="100"/>
      <c r="BP147" s="100"/>
      <c r="BQ147" s="100"/>
      <c r="BR147" s="100"/>
      <c r="BS147" s="100"/>
      <c r="BT147" s="100"/>
      <c r="BU147" s="100"/>
      <c r="BV147" s="100"/>
      <c r="BW147" s="100"/>
      <c r="BX147" s="100"/>
      <c r="BY147" s="100"/>
      <c r="BZ147" s="100"/>
      <c r="CA147" s="100"/>
      <c r="CB147" s="100"/>
      <c r="CC147" s="100"/>
      <c r="CD147" s="100"/>
      <c r="CE147" s="100"/>
      <c r="CF147" s="100"/>
      <c r="CG147" s="100"/>
      <c r="CH147" s="100"/>
      <c r="CI147" s="100"/>
      <c r="CJ147" s="100"/>
      <c r="CK147" s="100"/>
      <c r="CL147" s="100"/>
      <c r="CM147" s="100"/>
      <c r="CN147" s="100"/>
      <c r="CO147" s="100"/>
      <c r="CP147" s="100"/>
      <c r="CQ147" s="100"/>
      <c r="CR147" s="100"/>
      <c r="CS147" s="100"/>
      <c r="CT147" s="100"/>
      <c r="CU147" s="100"/>
      <c r="CV147" s="100"/>
      <c r="CW147" s="100"/>
      <c r="CX147" s="100"/>
      <c r="CY147" s="100"/>
      <c r="CZ147" s="100"/>
      <c r="DA147" s="100"/>
      <c r="DB147" s="100"/>
      <c r="DC147" s="100"/>
      <c r="DD147" s="100"/>
      <c r="DE147" s="100"/>
      <c r="DF147" s="100"/>
      <c r="DG147" s="100"/>
      <c r="DH147" s="100"/>
      <c r="DI147" s="100"/>
      <c r="DJ147" s="100"/>
      <c r="DK147" s="100"/>
      <c r="DL147" s="100"/>
      <c r="DM147" s="100"/>
      <c r="DN147" s="100"/>
      <c r="DO147" s="100"/>
    </row>
    <row r="148" spans="1:119" s="303" customFormat="1" ht="122.25" customHeight="1" x14ac:dyDescent="0.25">
      <c r="A148" s="670"/>
      <c r="B148" s="670"/>
      <c r="C148" s="662"/>
      <c r="D148" s="93" t="s">
        <v>1769</v>
      </c>
      <c r="E148" s="102">
        <v>8</v>
      </c>
      <c r="F148" s="103">
        <v>10</v>
      </c>
      <c r="G148" s="103" t="s">
        <v>53</v>
      </c>
      <c r="H148" s="226" t="s">
        <v>52</v>
      </c>
      <c r="I148" s="612"/>
      <c r="J148" s="104">
        <v>1</v>
      </c>
      <c r="K148" s="129">
        <v>1</v>
      </c>
      <c r="L148" s="250">
        <f>K148/J148*100</f>
        <v>100</v>
      </c>
      <c r="M148" s="617"/>
      <c r="N148" s="617"/>
      <c r="O148" s="618"/>
      <c r="P148" s="332" t="s">
        <v>765</v>
      </c>
      <c r="Q148" s="357">
        <v>2</v>
      </c>
      <c r="R148" s="188" t="s">
        <v>37</v>
      </c>
      <c r="S148" s="241">
        <v>100</v>
      </c>
      <c r="T148" s="147" t="s">
        <v>488</v>
      </c>
      <c r="U148" s="357">
        <v>3</v>
      </c>
      <c r="V148" s="145" t="s">
        <v>37</v>
      </c>
      <c r="W148" s="111">
        <v>0.57999999999999996</v>
      </c>
      <c r="X148" s="95"/>
      <c r="Y148" s="112">
        <v>5</v>
      </c>
      <c r="Z148" s="113">
        <v>5</v>
      </c>
      <c r="AA148" s="114">
        <v>45</v>
      </c>
      <c r="AB148" s="115" t="s">
        <v>911</v>
      </c>
      <c r="AC148" s="116" t="s">
        <v>1366</v>
      </c>
      <c r="AD148" s="116" t="s">
        <v>1374</v>
      </c>
      <c r="AE148" s="117" t="s">
        <v>1375</v>
      </c>
      <c r="AF148" s="118" t="s">
        <v>1399</v>
      </c>
      <c r="AG148" s="118" t="s">
        <v>1400</v>
      </c>
      <c r="AH148" s="117">
        <v>1</v>
      </c>
      <c r="AI148" s="112">
        <v>6</v>
      </c>
      <c r="AJ148" s="119">
        <v>6</v>
      </c>
      <c r="AK148" s="120">
        <v>54</v>
      </c>
      <c r="AL148" s="98" t="s">
        <v>1103</v>
      </c>
      <c r="AM148" s="96" t="s">
        <v>1053</v>
      </c>
      <c r="AN148" s="102">
        <v>7</v>
      </c>
      <c r="AO148" s="242">
        <v>7</v>
      </c>
      <c r="AP148" s="122">
        <v>42</v>
      </c>
      <c r="AQ148" s="99"/>
      <c r="AR148" s="99" t="s">
        <v>1300</v>
      </c>
      <c r="AS148" s="102">
        <v>1</v>
      </c>
      <c r="AT148" s="139">
        <v>1</v>
      </c>
      <c r="AU148" s="125">
        <v>100</v>
      </c>
      <c r="AV148" s="126"/>
      <c r="AW148" s="101" t="s">
        <v>1627</v>
      </c>
      <c r="AX148" s="126"/>
      <c r="AY148" s="422" t="s">
        <v>1759</v>
      </c>
      <c r="AZ148" s="127">
        <v>1</v>
      </c>
      <c r="BA148" s="460">
        <v>12</v>
      </c>
      <c r="BB148" s="429">
        <v>100</v>
      </c>
      <c r="BC148" s="358"/>
      <c r="BD148" s="358"/>
      <c r="BE148" s="355"/>
      <c r="BF148" s="774" t="s">
        <v>1952</v>
      </c>
      <c r="BG148" s="359">
        <v>10</v>
      </c>
      <c r="BH148" s="358">
        <v>12</v>
      </c>
      <c r="BI148" s="356">
        <v>100</v>
      </c>
      <c r="BJ148" s="774" t="s">
        <v>1952</v>
      </c>
      <c r="BK148" s="446"/>
      <c r="BL148" s="100"/>
      <c r="BM148" s="100"/>
      <c r="BN148" s="100"/>
      <c r="BO148" s="100"/>
      <c r="BP148" s="100"/>
      <c r="BQ148" s="100"/>
      <c r="BR148" s="100"/>
      <c r="BS148" s="100"/>
      <c r="BT148" s="100"/>
      <c r="BU148" s="100"/>
      <c r="BV148" s="100"/>
      <c r="BW148" s="100"/>
      <c r="BX148" s="100"/>
      <c r="BY148" s="100"/>
      <c r="BZ148" s="100"/>
      <c r="CA148" s="100"/>
      <c r="CB148" s="100"/>
      <c r="CC148" s="100"/>
      <c r="CD148" s="100"/>
      <c r="CE148" s="100"/>
      <c r="CF148" s="100"/>
      <c r="CG148" s="100"/>
      <c r="CH148" s="100"/>
      <c r="CI148" s="100"/>
      <c r="CJ148" s="100"/>
      <c r="CK148" s="100"/>
      <c r="CL148" s="100"/>
      <c r="CM148" s="100"/>
      <c r="CN148" s="100"/>
      <c r="CO148" s="100"/>
      <c r="CP148" s="100"/>
      <c r="CQ148" s="100"/>
      <c r="CR148" s="100"/>
      <c r="CS148" s="100"/>
      <c r="CT148" s="100"/>
      <c r="CU148" s="100"/>
      <c r="CV148" s="100"/>
      <c r="CW148" s="100"/>
      <c r="CX148" s="100"/>
      <c r="CY148" s="100"/>
      <c r="CZ148" s="100"/>
      <c r="DA148" s="100"/>
      <c r="DB148" s="100"/>
      <c r="DC148" s="100"/>
      <c r="DD148" s="100"/>
      <c r="DE148" s="100"/>
      <c r="DF148" s="100"/>
      <c r="DG148" s="100"/>
      <c r="DH148" s="100"/>
      <c r="DI148" s="100"/>
      <c r="DJ148" s="100"/>
      <c r="DK148" s="100"/>
      <c r="DL148" s="100"/>
      <c r="DM148" s="100"/>
      <c r="DN148" s="100"/>
      <c r="DO148" s="100"/>
    </row>
    <row r="149" spans="1:119" s="303" customFormat="1" ht="75.75" customHeight="1" x14ac:dyDescent="0.25">
      <c r="A149" s="670"/>
      <c r="B149" s="670"/>
      <c r="C149" s="669" t="s">
        <v>51</v>
      </c>
      <c r="D149" s="664" t="s">
        <v>50</v>
      </c>
      <c r="E149" s="592">
        <v>0.7</v>
      </c>
      <c r="F149" s="623">
        <v>1</v>
      </c>
      <c r="G149" s="623" t="s">
        <v>49</v>
      </c>
      <c r="H149" s="226" t="s">
        <v>48</v>
      </c>
      <c r="I149" s="623" t="s">
        <v>47</v>
      </c>
      <c r="J149" s="611">
        <v>10</v>
      </c>
      <c r="K149" s="644">
        <v>10</v>
      </c>
      <c r="L149" s="645">
        <f>K149/J149*100</f>
        <v>100</v>
      </c>
      <c r="M149" s="617"/>
      <c r="N149" s="617"/>
      <c r="O149" s="618"/>
      <c r="P149" s="643" t="s">
        <v>766</v>
      </c>
      <c r="Q149" s="623">
        <v>0.2</v>
      </c>
      <c r="R149" s="659">
        <v>0.2</v>
      </c>
      <c r="S149" s="616">
        <f>R149/Q149*1</f>
        <v>1</v>
      </c>
      <c r="T149" s="601" t="s">
        <v>502</v>
      </c>
      <c r="U149" s="623">
        <v>0.3</v>
      </c>
      <c r="V149" s="659">
        <v>0.3</v>
      </c>
      <c r="W149" s="613">
        <v>0.78</v>
      </c>
      <c r="X149" s="95" t="s">
        <v>674</v>
      </c>
      <c r="Y149" s="604">
        <v>0.4</v>
      </c>
      <c r="Z149" s="615">
        <v>0.4</v>
      </c>
      <c r="AA149" s="682">
        <v>100</v>
      </c>
      <c r="AB149" s="115" t="s">
        <v>912</v>
      </c>
      <c r="AC149" s="116" t="s">
        <v>1366</v>
      </c>
      <c r="AD149" s="263" t="s">
        <v>1426</v>
      </c>
      <c r="AE149" s="135" t="s">
        <v>1375</v>
      </c>
      <c r="AF149" s="264" t="s">
        <v>1508</v>
      </c>
      <c r="AG149" s="264" t="s">
        <v>1428</v>
      </c>
      <c r="AH149" s="135">
        <v>12</v>
      </c>
      <c r="AI149" s="604">
        <v>0.5</v>
      </c>
      <c r="AJ149" s="594">
        <v>0.5</v>
      </c>
      <c r="AK149" s="596">
        <v>100</v>
      </c>
      <c r="AL149" s="98"/>
      <c r="AM149" s="96" t="s">
        <v>1054</v>
      </c>
      <c r="AN149" s="592">
        <v>0.7</v>
      </c>
      <c r="AO149" s="587">
        <v>0.6</v>
      </c>
      <c r="AP149" s="584">
        <v>60</v>
      </c>
      <c r="AQ149" s="99"/>
      <c r="AR149" s="99" t="s">
        <v>1301</v>
      </c>
      <c r="AS149" s="592">
        <v>0.7</v>
      </c>
      <c r="AT149" s="698">
        <v>0.7</v>
      </c>
      <c r="AU149" s="490">
        <v>100</v>
      </c>
      <c r="AV149" s="549"/>
      <c r="AW149" s="550" t="s">
        <v>1654</v>
      </c>
      <c r="AX149" s="549"/>
      <c r="AY149" s="578" t="s">
        <v>1760</v>
      </c>
      <c r="AZ149" s="483">
        <v>0.8</v>
      </c>
      <c r="BA149" s="485">
        <v>1</v>
      </c>
      <c r="BB149" s="490">
        <v>100</v>
      </c>
      <c r="BC149" s="484"/>
      <c r="BD149" s="484"/>
      <c r="BE149" s="490"/>
      <c r="BF149" s="560" t="s">
        <v>1953</v>
      </c>
      <c r="BG149" s="483">
        <v>1</v>
      </c>
      <c r="BH149" s="485">
        <v>1</v>
      </c>
      <c r="BI149" s="493">
        <v>100</v>
      </c>
      <c r="BJ149" s="560" t="s">
        <v>1953</v>
      </c>
      <c r="BK149" s="446"/>
      <c r="BL149" s="100"/>
      <c r="BM149" s="100"/>
      <c r="BN149" s="100"/>
      <c r="BO149" s="100"/>
      <c r="BP149" s="100"/>
      <c r="BQ149" s="100"/>
      <c r="BR149" s="100"/>
      <c r="BS149" s="100"/>
      <c r="BT149" s="100"/>
      <c r="BU149" s="100"/>
      <c r="BV149" s="100"/>
      <c r="BW149" s="100"/>
      <c r="BX149" s="100"/>
      <c r="BY149" s="100"/>
      <c r="BZ149" s="100"/>
      <c r="CA149" s="100"/>
      <c r="CB149" s="100"/>
      <c r="CC149" s="100"/>
      <c r="CD149" s="100"/>
      <c r="CE149" s="100"/>
      <c r="CF149" s="100"/>
      <c r="CG149" s="100"/>
      <c r="CH149" s="100"/>
      <c r="CI149" s="100"/>
      <c r="CJ149" s="100"/>
      <c r="CK149" s="100"/>
      <c r="CL149" s="100"/>
      <c r="CM149" s="100"/>
      <c r="CN149" s="100"/>
      <c r="CO149" s="100"/>
      <c r="CP149" s="100"/>
      <c r="CQ149" s="100"/>
      <c r="CR149" s="100"/>
      <c r="CS149" s="100"/>
      <c r="CT149" s="100"/>
      <c r="CU149" s="100"/>
      <c r="CV149" s="100"/>
      <c r="CW149" s="100"/>
      <c r="CX149" s="100"/>
      <c r="CY149" s="100"/>
      <c r="CZ149" s="100"/>
      <c r="DA149" s="100"/>
      <c r="DB149" s="100"/>
      <c r="DC149" s="100"/>
      <c r="DD149" s="100"/>
      <c r="DE149" s="100"/>
      <c r="DF149" s="100"/>
      <c r="DG149" s="100"/>
      <c r="DH149" s="100"/>
      <c r="DI149" s="100"/>
      <c r="DJ149" s="100"/>
      <c r="DK149" s="100"/>
      <c r="DL149" s="100"/>
      <c r="DM149" s="100"/>
      <c r="DN149" s="100"/>
      <c r="DO149" s="100"/>
    </row>
    <row r="150" spans="1:119" s="303" customFormat="1" ht="99.75" customHeight="1" x14ac:dyDescent="0.25">
      <c r="A150" s="670"/>
      <c r="B150" s="670"/>
      <c r="C150" s="669"/>
      <c r="D150" s="612"/>
      <c r="E150" s="592"/>
      <c r="F150" s="623"/>
      <c r="G150" s="623"/>
      <c r="H150" s="226" t="s">
        <v>46</v>
      </c>
      <c r="I150" s="623"/>
      <c r="J150" s="611"/>
      <c r="K150" s="644"/>
      <c r="L150" s="646"/>
      <c r="M150" s="617">
        <v>0</v>
      </c>
      <c r="N150" s="227">
        <v>0</v>
      </c>
      <c r="O150" s="618">
        <v>0</v>
      </c>
      <c r="P150" s="643"/>
      <c r="Q150" s="623"/>
      <c r="R150" s="659"/>
      <c r="S150" s="616"/>
      <c r="T150" s="601"/>
      <c r="U150" s="623"/>
      <c r="V150" s="659"/>
      <c r="W150" s="614"/>
      <c r="X150" s="95" t="s">
        <v>675</v>
      </c>
      <c r="Y150" s="604"/>
      <c r="Z150" s="615"/>
      <c r="AA150" s="682"/>
      <c r="AB150" s="115" t="s">
        <v>913</v>
      </c>
      <c r="AC150" s="97"/>
      <c r="AD150" s="97"/>
      <c r="AE150" s="97"/>
      <c r="AF150" s="97"/>
      <c r="AG150" s="97"/>
      <c r="AH150" s="97"/>
      <c r="AI150" s="604"/>
      <c r="AJ150" s="594"/>
      <c r="AK150" s="596"/>
      <c r="AL150" s="98"/>
      <c r="AM150" s="96" t="s">
        <v>1055</v>
      </c>
      <c r="AN150" s="592"/>
      <c r="AO150" s="587"/>
      <c r="AP150" s="584"/>
      <c r="AQ150" s="99"/>
      <c r="AR150" s="99" t="s">
        <v>1302</v>
      </c>
      <c r="AS150" s="592"/>
      <c r="AT150" s="698"/>
      <c r="AU150" s="490"/>
      <c r="AV150" s="549"/>
      <c r="AW150" s="551"/>
      <c r="AX150" s="549"/>
      <c r="AY150" s="713"/>
      <c r="AZ150" s="484"/>
      <c r="BA150" s="486"/>
      <c r="BB150" s="490"/>
      <c r="BC150" s="484"/>
      <c r="BD150" s="484"/>
      <c r="BE150" s="490"/>
      <c r="BF150" s="560"/>
      <c r="BG150" s="484"/>
      <c r="BH150" s="486"/>
      <c r="BI150" s="493"/>
      <c r="BJ150" s="560"/>
      <c r="BK150" s="100"/>
      <c r="BL150" s="100"/>
      <c r="BM150" s="100"/>
      <c r="BN150" s="100"/>
      <c r="BO150" s="100"/>
      <c r="BP150" s="100"/>
      <c r="BQ150" s="100"/>
      <c r="BR150" s="100"/>
      <c r="BS150" s="100"/>
      <c r="BT150" s="100"/>
      <c r="BU150" s="100"/>
      <c r="BV150" s="100"/>
      <c r="BW150" s="100"/>
      <c r="BX150" s="100"/>
      <c r="BY150" s="100"/>
      <c r="BZ150" s="100"/>
      <c r="CA150" s="100"/>
      <c r="CB150" s="100"/>
      <c r="CC150" s="100"/>
      <c r="CD150" s="100"/>
      <c r="CE150" s="100"/>
      <c r="CF150" s="100"/>
      <c r="CG150" s="100"/>
      <c r="CH150" s="100"/>
      <c r="CI150" s="100"/>
      <c r="CJ150" s="100"/>
      <c r="CK150" s="100"/>
      <c r="CL150" s="100"/>
      <c r="CM150" s="100"/>
      <c r="CN150" s="100"/>
      <c r="CO150" s="100"/>
      <c r="CP150" s="100"/>
      <c r="CQ150" s="100"/>
      <c r="CR150" s="100"/>
      <c r="CS150" s="100"/>
      <c r="CT150" s="100"/>
      <c r="CU150" s="100"/>
      <c r="CV150" s="100"/>
      <c r="CW150" s="100"/>
      <c r="CX150" s="100"/>
      <c r="CY150" s="100"/>
      <c r="CZ150" s="100"/>
      <c r="DA150" s="100"/>
      <c r="DB150" s="100"/>
      <c r="DC150" s="100"/>
      <c r="DD150" s="100"/>
      <c r="DE150" s="100"/>
      <c r="DF150" s="100"/>
      <c r="DG150" s="100"/>
      <c r="DH150" s="100"/>
      <c r="DI150" s="100"/>
      <c r="DJ150" s="100"/>
      <c r="DK150" s="100"/>
      <c r="DL150" s="100"/>
      <c r="DM150" s="100"/>
      <c r="DN150" s="100"/>
      <c r="DO150" s="100"/>
    </row>
    <row r="151" spans="1:119" s="303" customFormat="1" ht="18.75" customHeight="1" x14ac:dyDescent="0.25">
      <c r="A151" s="670"/>
      <c r="B151" s="670"/>
      <c r="C151" s="669"/>
      <c r="D151" s="612"/>
      <c r="E151" s="592"/>
      <c r="F151" s="623"/>
      <c r="G151" s="623"/>
      <c r="H151" s="226" t="s">
        <v>45</v>
      </c>
      <c r="I151" s="623"/>
      <c r="J151" s="611"/>
      <c r="K151" s="644"/>
      <c r="L151" s="646"/>
      <c r="M151" s="617"/>
      <c r="N151" s="360"/>
      <c r="O151" s="618"/>
      <c r="P151" s="643"/>
      <c r="Q151" s="623"/>
      <c r="R151" s="659"/>
      <c r="S151" s="616"/>
      <c r="T151" s="601"/>
      <c r="U151" s="623"/>
      <c r="V151" s="659"/>
      <c r="W151" s="614"/>
      <c r="X151" s="95"/>
      <c r="Y151" s="604">
        <v>0.15</v>
      </c>
      <c r="Z151" s="615">
        <v>0.15</v>
      </c>
      <c r="AA151" s="682"/>
      <c r="AB151" s="115" t="s">
        <v>914</v>
      </c>
      <c r="AC151" s="97"/>
      <c r="AD151" s="97"/>
      <c r="AE151" s="97"/>
      <c r="AF151" s="97"/>
      <c r="AG151" s="97"/>
      <c r="AH151" s="97"/>
      <c r="AK151" s="596"/>
      <c r="AL151" s="228"/>
      <c r="AM151" s="96" t="s">
        <v>1056</v>
      </c>
      <c r="AN151" s="592"/>
      <c r="AO151" s="587"/>
      <c r="AP151" s="584"/>
      <c r="AQ151" s="237"/>
      <c r="AR151" s="99" t="s">
        <v>1303</v>
      </c>
      <c r="AS151" s="592"/>
      <c r="AT151" s="698"/>
      <c r="AU151" s="490"/>
      <c r="AV151" s="549"/>
      <c r="AW151" s="551"/>
      <c r="AX151" s="549"/>
      <c r="AY151" s="714"/>
      <c r="AZ151" s="484"/>
      <c r="BA151" s="486"/>
      <c r="BB151" s="490"/>
      <c r="BC151" s="484"/>
      <c r="BD151" s="484"/>
      <c r="BE151" s="490"/>
      <c r="BF151" s="560"/>
      <c r="BG151" s="484"/>
      <c r="BH151" s="486"/>
      <c r="BI151" s="493"/>
      <c r="BJ151" s="560"/>
      <c r="BK151" s="100"/>
      <c r="BL151" s="100"/>
      <c r="BM151" s="100"/>
      <c r="BN151" s="100"/>
      <c r="BO151" s="100"/>
      <c r="BP151" s="100"/>
      <c r="BQ151" s="100"/>
      <c r="BR151" s="100"/>
      <c r="BS151" s="100"/>
      <c r="BT151" s="100"/>
      <c r="BU151" s="100"/>
      <c r="BV151" s="100"/>
      <c r="BW151" s="100"/>
      <c r="BX151" s="100"/>
      <c r="BY151" s="100"/>
      <c r="BZ151" s="100"/>
      <c r="CA151" s="100"/>
      <c r="CB151" s="100"/>
      <c r="CC151" s="100"/>
      <c r="CD151" s="100"/>
      <c r="CE151" s="100"/>
      <c r="CF151" s="100"/>
      <c r="CG151" s="100"/>
      <c r="CH151" s="100"/>
      <c r="CI151" s="100"/>
      <c r="CJ151" s="100"/>
      <c r="CK151" s="100"/>
      <c r="CL151" s="100"/>
      <c r="CM151" s="100"/>
      <c r="CN151" s="100"/>
      <c r="CO151" s="100"/>
      <c r="CP151" s="100"/>
      <c r="CQ151" s="100"/>
      <c r="CR151" s="100"/>
      <c r="CS151" s="100"/>
      <c r="CT151" s="100"/>
      <c r="CU151" s="100"/>
      <c r="CV151" s="100"/>
      <c r="CW151" s="100"/>
      <c r="CX151" s="100"/>
      <c r="CY151" s="100"/>
      <c r="CZ151" s="100"/>
      <c r="DA151" s="100"/>
      <c r="DB151" s="100"/>
      <c r="DC151" s="100"/>
      <c r="DD151" s="100"/>
      <c r="DE151" s="100"/>
      <c r="DF151" s="100"/>
      <c r="DG151" s="100"/>
      <c r="DH151" s="100"/>
      <c r="DI151" s="100"/>
      <c r="DJ151" s="100"/>
      <c r="DK151" s="100"/>
      <c r="DL151" s="100"/>
      <c r="DM151" s="100"/>
      <c r="DN151" s="100"/>
      <c r="DO151" s="100"/>
    </row>
    <row r="152" spans="1:119" s="365" customFormat="1" ht="198" customHeight="1" x14ac:dyDescent="0.25">
      <c r="A152" s="670"/>
      <c r="B152" s="670" t="s">
        <v>44</v>
      </c>
      <c r="C152" s="141" t="s">
        <v>43</v>
      </c>
      <c r="D152" s="93" t="s">
        <v>42</v>
      </c>
      <c r="E152" s="142">
        <v>0.24</v>
      </c>
      <c r="F152" s="108">
        <v>0.3</v>
      </c>
      <c r="G152" s="108" t="s">
        <v>41</v>
      </c>
      <c r="H152" s="103" t="s">
        <v>40</v>
      </c>
      <c r="I152" s="108" t="s">
        <v>21</v>
      </c>
      <c r="J152" s="104">
        <v>6</v>
      </c>
      <c r="K152" s="129">
        <v>3</v>
      </c>
      <c r="L152" s="106">
        <f>K152/J152*100</f>
        <v>50</v>
      </c>
      <c r="M152" s="617"/>
      <c r="N152" s="360"/>
      <c r="O152" s="618"/>
      <c r="P152" s="330" t="s">
        <v>767</v>
      </c>
      <c r="Q152" s="108">
        <v>0.09</v>
      </c>
      <c r="R152" s="350">
        <v>7.0000000000000007E-2</v>
      </c>
      <c r="S152" s="361">
        <f>R152/Q152</f>
        <v>0.7777777777777779</v>
      </c>
      <c r="T152" s="94" t="s">
        <v>489</v>
      </c>
      <c r="U152" s="108">
        <v>0.12</v>
      </c>
      <c r="V152" s="350">
        <v>7.0000000000000007E-2</v>
      </c>
      <c r="W152" s="111">
        <v>0.67</v>
      </c>
      <c r="X152" s="94" t="s">
        <v>626</v>
      </c>
      <c r="Y152" s="604"/>
      <c r="Z152" s="615"/>
      <c r="AA152" s="114">
        <v>79</v>
      </c>
      <c r="AB152" s="115" t="s">
        <v>915</v>
      </c>
      <c r="AC152" s="116" t="s">
        <v>1366</v>
      </c>
      <c r="AD152" s="116" t="s">
        <v>1509</v>
      </c>
      <c r="AE152" s="117" t="s">
        <v>1375</v>
      </c>
      <c r="AF152" s="163" t="s">
        <v>1510</v>
      </c>
      <c r="AG152" s="134" t="s">
        <v>1511</v>
      </c>
      <c r="AH152" s="134" t="s">
        <v>1512</v>
      </c>
      <c r="AI152" s="362">
        <v>0.18</v>
      </c>
      <c r="AJ152" s="363">
        <v>0.18</v>
      </c>
      <c r="AK152" s="120">
        <v>75</v>
      </c>
      <c r="AL152" s="98"/>
      <c r="AM152" s="96" t="s">
        <v>1057</v>
      </c>
      <c r="AN152" s="142">
        <v>0.21</v>
      </c>
      <c r="AO152" s="137">
        <v>0.21</v>
      </c>
      <c r="AP152" s="122"/>
      <c r="AQ152" s="99" t="s">
        <v>1173</v>
      </c>
      <c r="AR152" s="99" t="s">
        <v>1304</v>
      </c>
      <c r="AS152" s="142">
        <v>0.24</v>
      </c>
      <c r="AT152" s="152">
        <v>0.2</v>
      </c>
      <c r="AU152" s="125">
        <v>83</v>
      </c>
      <c r="AV152" s="364" t="s">
        <v>1350</v>
      </c>
      <c r="AW152" s="101" t="s">
        <v>1616</v>
      </c>
      <c r="AX152" s="126">
        <v>0</v>
      </c>
      <c r="AY152" s="417" t="s">
        <v>1794</v>
      </c>
      <c r="AZ152" s="154">
        <v>0.27</v>
      </c>
      <c r="BA152" s="444">
        <v>0.1</v>
      </c>
      <c r="BB152" s="125">
        <v>37</v>
      </c>
      <c r="BC152" s="70"/>
      <c r="BD152" s="70"/>
      <c r="BE152" s="125"/>
      <c r="BF152" s="68" t="s">
        <v>1998</v>
      </c>
      <c r="BG152" s="154">
        <v>0.3</v>
      </c>
      <c r="BH152" s="444">
        <v>0.22</v>
      </c>
      <c r="BI152" s="128">
        <v>73</v>
      </c>
      <c r="BJ152" s="762" t="s">
        <v>1913</v>
      </c>
      <c r="BK152" s="446"/>
      <c r="BL152" s="177"/>
      <c r="BM152" s="100"/>
      <c r="BN152" s="100"/>
      <c r="BO152" s="100"/>
      <c r="BP152" s="100"/>
      <c r="BQ152" s="100"/>
      <c r="BR152" s="100"/>
      <c r="BS152" s="100"/>
      <c r="BT152" s="100"/>
      <c r="BU152" s="100"/>
      <c r="BV152" s="100"/>
      <c r="BW152" s="100"/>
      <c r="BX152" s="100"/>
      <c r="BY152" s="100"/>
      <c r="BZ152" s="100"/>
      <c r="CA152" s="100"/>
      <c r="CB152" s="100"/>
      <c r="CC152" s="100"/>
      <c r="CD152" s="100"/>
      <c r="CE152" s="100"/>
      <c r="CF152" s="100"/>
      <c r="CG152" s="100"/>
      <c r="CH152" s="100"/>
      <c r="CI152" s="100"/>
      <c r="CJ152" s="100"/>
      <c r="CK152" s="100"/>
      <c r="CL152" s="100"/>
      <c r="CM152" s="100"/>
      <c r="CN152" s="100"/>
      <c r="CO152" s="100"/>
      <c r="CP152" s="100"/>
      <c r="CQ152" s="100"/>
      <c r="CR152" s="100"/>
      <c r="CS152" s="100"/>
      <c r="CT152" s="100"/>
      <c r="CU152" s="100"/>
      <c r="CV152" s="100"/>
      <c r="CW152" s="100"/>
      <c r="CX152" s="100"/>
      <c r="CY152" s="100"/>
      <c r="CZ152" s="100"/>
      <c r="DA152" s="100"/>
      <c r="DB152" s="100"/>
      <c r="DC152" s="100"/>
      <c r="DD152" s="100"/>
      <c r="DE152" s="100"/>
      <c r="DF152" s="100"/>
      <c r="DG152" s="100"/>
      <c r="DH152" s="100"/>
      <c r="DI152" s="100"/>
      <c r="DJ152" s="100"/>
      <c r="DK152" s="100"/>
      <c r="DL152" s="100"/>
      <c r="DM152" s="100"/>
      <c r="DN152" s="100"/>
      <c r="DO152" s="100"/>
    </row>
    <row r="153" spans="1:119" s="303" customFormat="1" ht="71.25" customHeight="1" x14ac:dyDescent="0.25">
      <c r="A153" s="670"/>
      <c r="B153" s="670"/>
      <c r="C153" s="662" t="s">
        <v>39</v>
      </c>
      <c r="D153" s="664" t="s">
        <v>38</v>
      </c>
      <c r="E153" s="672" t="s">
        <v>37</v>
      </c>
      <c r="F153" s="612" t="s">
        <v>37</v>
      </c>
      <c r="G153" s="612" t="s">
        <v>36</v>
      </c>
      <c r="H153" s="103" t="s">
        <v>35</v>
      </c>
      <c r="I153" s="612" t="s">
        <v>34</v>
      </c>
      <c r="J153" s="611">
        <v>5</v>
      </c>
      <c r="K153" s="644">
        <v>5</v>
      </c>
      <c r="L153" s="645">
        <f>K153/J153*100</f>
        <v>100</v>
      </c>
      <c r="M153" s="617"/>
      <c r="N153" s="360"/>
      <c r="O153" s="618"/>
      <c r="P153" s="643" t="s">
        <v>768</v>
      </c>
      <c r="Q153" s="612" t="s">
        <v>37</v>
      </c>
      <c r="R153" s="659" t="s">
        <v>37</v>
      </c>
      <c r="S153" s="637">
        <v>0.3</v>
      </c>
      <c r="T153" s="601" t="s">
        <v>537</v>
      </c>
      <c r="U153" s="612" t="s">
        <v>37</v>
      </c>
      <c r="V153" s="659" t="s">
        <v>37</v>
      </c>
      <c r="W153" s="613">
        <v>0.7</v>
      </c>
      <c r="X153" s="687" t="s">
        <v>627</v>
      </c>
      <c r="Y153" s="602" t="s">
        <v>37</v>
      </c>
      <c r="Z153" s="688" t="s">
        <v>37</v>
      </c>
      <c r="AA153" s="682">
        <v>70</v>
      </c>
      <c r="AB153" s="115" t="s">
        <v>916</v>
      </c>
      <c r="AC153" s="116" t="s">
        <v>1366</v>
      </c>
      <c r="AD153" s="263" t="s">
        <v>1426</v>
      </c>
      <c r="AE153" s="117" t="s">
        <v>1375</v>
      </c>
      <c r="AF153" s="264" t="s">
        <v>1513</v>
      </c>
      <c r="AG153" s="264" t="s">
        <v>1514</v>
      </c>
      <c r="AH153" s="135">
        <v>4</v>
      </c>
      <c r="AI153" s="602" t="s">
        <v>37</v>
      </c>
      <c r="AJ153" s="602" t="s">
        <v>37</v>
      </c>
      <c r="AK153" s="596">
        <v>60</v>
      </c>
      <c r="AL153" s="228"/>
      <c r="AM153" s="96" t="s">
        <v>1058</v>
      </c>
      <c r="AN153" s="577"/>
      <c r="AO153" s="587">
        <v>0.6</v>
      </c>
      <c r="AP153" s="584">
        <v>60</v>
      </c>
      <c r="AQ153" s="237"/>
      <c r="AR153" s="99" t="s">
        <v>1305</v>
      </c>
      <c r="AS153" s="672" t="s">
        <v>37</v>
      </c>
      <c r="AT153" s="491">
        <v>0.6</v>
      </c>
      <c r="AU153" s="490">
        <v>60</v>
      </c>
      <c r="AV153" s="549"/>
      <c r="AW153" s="551"/>
      <c r="AX153" s="549"/>
      <c r="AY153" s="471" t="s">
        <v>1761</v>
      </c>
      <c r="AZ153" s="471" t="s">
        <v>37</v>
      </c>
      <c r="BA153" s="471"/>
      <c r="BB153" s="490"/>
      <c r="BC153" s="471"/>
      <c r="BD153" s="471"/>
      <c r="BE153" s="490"/>
      <c r="BF153" s="578" t="s">
        <v>1906</v>
      </c>
      <c r="BG153" s="471" t="s">
        <v>37</v>
      </c>
      <c r="BH153" s="471"/>
      <c r="BI153" s="487">
        <v>0</v>
      </c>
      <c r="BJ153" s="578" t="s">
        <v>1907</v>
      </c>
      <c r="BK153" s="100"/>
      <c r="BL153" s="100"/>
      <c r="BM153" s="100"/>
      <c r="BN153" s="100"/>
      <c r="BO153" s="100"/>
      <c r="BP153" s="100"/>
      <c r="BQ153" s="100"/>
      <c r="BR153" s="100"/>
      <c r="BS153" s="100"/>
      <c r="BT153" s="100"/>
      <c r="BU153" s="100"/>
      <c r="BV153" s="100"/>
      <c r="BW153" s="100"/>
      <c r="BX153" s="100"/>
      <c r="BY153" s="100"/>
      <c r="BZ153" s="100"/>
      <c r="CA153" s="100"/>
      <c r="CB153" s="100"/>
      <c r="CC153" s="100"/>
      <c r="CD153" s="100"/>
      <c r="CE153" s="100"/>
      <c r="CF153" s="100"/>
      <c r="CG153" s="100"/>
      <c r="CH153" s="100"/>
      <c r="CI153" s="100"/>
      <c r="CJ153" s="100"/>
      <c r="CK153" s="100"/>
      <c r="CL153" s="100"/>
      <c r="CM153" s="100"/>
      <c r="CN153" s="100"/>
      <c r="CO153" s="100"/>
      <c r="CP153" s="100"/>
      <c r="CQ153" s="100"/>
      <c r="CR153" s="100"/>
      <c r="CS153" s="100"/>
      <c r="CT153" s="100"/>
      <c r="CU153" s="100"/>
      <c r="CV153" s="100"/>
      <c r="CW153" s="100"/>
      <c r="CX153" s="100"/>
      <c r="CY153" s="100"/>
      <c r="CZ153" s="100"/>
      <c r="DA153" s="100"/>
      <c r="DB153" s="100"/>
      <c r="DC153" s="100"/>
      <c r="DD153" s="100"/>
      <c r="DE153" s="100"/>
      <c r="DF153" s="100"/>
      <c r="DG153" s="100"/>
      <c r="DH153" s="100"/>
      <c r="DI153" s="100"/>
      <c r="DJ153" s="100"/>
      <c r="DK153" s="100"/>
      <c r="DL153" s="100"/>
      <c r="DM153" s="100"/>
      <c r="DN153" s="100"/>
      <c r="DO153" s="100"/>
    </row>
    <row r="154" spans="1:119" s="303" customFormat="1" ht="42.75" customHeight="1" x14ac:dyDescent="0.25">
      <c r="A154" s="670"/>
      <c r="B154" s="670"/>
      <c r="C154" s="662"/>
      <c r="D154" s="612"/>
      <c r="E154" s="672"/>
      <c r="F154" s="612"/>
      <c r="G154" s="612"/>
      <c r="H154" s="103" t="s">
        <v>33</v>
      </c>
      <c r="I154" s="612"/>
      <c r="J154" s="611"/>
      <c r="K154" s="644"/>
      <c r="L154" s="646"/>
      <c r="M154" s="617"/>
      <c r="N154" s="360"/>
      <c r="O154" s="618"/>
      <c r="P154" s="643"/>
      <c r="Q154" s="612"/>
      <c r="R154" s="659"/>
      <c r="S154" s="637"/>
      <c r="T154" s="601"/>
      <c r="U154" s="612"/>
      <c r="V154" s="659"/>
      <c r="W154" s="614"/>
      <c r="X154" s="687"/>
      <c r="Y154" s="602"/>
      <c r="Z154" s="688"/>
      <c r="AA154" s="682"/>
      <c r="AB154" s="115" t="s">
        <v>917</v>
      </c>
      <c r="AC154" s="97"/>
      <c r="AD154" s="97"/>
      <c r="AE154" s="97"/>
      <c r="AF154" s="97"/>
      <c r="AG154" s="97"/>
      <c r="AH154" s="97"/>
      <c r="AI154" s="602"/>
      <c r="AJ154" s="602"/>
      <c r="AK154" s="596"/>
      <c r="AL154" s="228"/>
      <c r="AM154" s="96" t="s">
        <v>1059</v>
      </c>
      <c r="AN154" s="577"/>
      <c r="AO154" s="588"/>
      <c r="AP154" s="584"/>
      <c r="AQ154" s="237"/>
      <c r="AR154" s="99" t="s">
        <v>1306</v>
      </c>
      <c r="AS154" s="672"/>
      <c r="AT154" s="491"/>
      <c r="AU154" s="490"/>
      <c r="AV154" s="549"/>
      <c r="AW154" s="551"/>
      <c r="AX154" s="549"/>
      <c r="AY154" s="472"/>
      <c r="AZ154" s="472"/>
      <c r="BA154" s="472"/>
      <c r="BB154" s="490"/>
      <c r="BC154" s="472"/>
      <c r="BD154" s="472"/>
      <c r="BE154" s="490"/>
      <c r="BF154" s="772"/>
      <c r="BG154" s="472"/>
      <c r="BH154" s="472"/>
      <c r="BI154" s="488"/>
      <c r="BJ154" s="772"/>
    </row>
    <row r="155" spans="1:119" s="303" customFormat="1" ht="31.5" customHeight="1" x14ac:dyDescent="0.25">
      <c r="A155" s="670"/>
      <c r="B155" s="670"/>
      <c r="C155" s="662"/>
      <c r="D155" s="612"/>
      <c r="E155" s="672"/>
      <c r="F155" s="612"/>
      <c r="G155" s="612"/>
      <c r="H155" s="103" t="s">
        <v>32</v>
      </c>
      <c r="I155" s="612"/>
      <c r="J155" s="611"/>
      <c r="K155" s="644"/>
      <c r="L155" s="646"/>
      <c r="M155" s="617"/>
      <c r="N155" s="230"/>
      <c r="O155" s="618"/>
      <c r="P155" s="643"/>
      <c r="Q155" s="612"/>
      <c r="R155" s="659"/>
      <c r="S155" s="637"/>
      <c r="T155" s="601"/>
      <c r="U155" s="612"/>
      <c r="V155" s="659"/>
      <c r="W155" s="614"/>
      <c r="X155" s="687"/>
      <c r="Y155" s="602"/>
      <c r="Z155" s="688"/>
      <c r="AA155" s="682"/>
      <c r="AB155" s="115" t="s">
        <v>918</v>
      </c>
      <c r="AC155" s="97"/>
      <c r="AD155" s="97"/>
      <c r="AE155" s="97"/>
      <c r="AF155" s="97"/>
      <c r="AG155" s="97"/>
      <c r="AH155" s="97"/>
      <c r="AI155" s="602"/>
      <c r="AJ155" s="602"/>
      <c r="AK155" s="596"/>
      <c r="AL155" s="228"/>
      <c r="AM155" s="96"/>
      <c r="AN155" s="577"/>
      <c r="AO155" s="588"/>
      <c r="AP155" s="584"/>
      <c r="AQ155" s="237"/>
      <c r="AR155" s="99" t="s">
        <v>1307</v>
      </c>
      <c r="AS155" s="672"/>
      <c r="AT155" s="491"/>
      <c r="AU155" s="490"/>
      <c r="AV155" s="309"/>
      <c r="AW155" s="256"/>
      <c r="AX155" s="309"/>
      <c r="AY155" s="473"/>
      <c r="AZ155" s="473"/>
      <c r="BA155" s="473"/>
      <c r="BB155" s="490"/>
      <c r="BC155" s="473"/>
      <c r="BD155" s="473"/>
      <c r="BE155" s="490"/>
      <c r="BF155" s="579"/>
      <c r="BG155" s="473"/>
      <c r="BH155" s="473"/>
      <c r="BI155" s="489"/>
      <c r="BJ155" s="579"/>
    </row>
    <row r="156" spans="1:119" s="303" customFormat="1" ht="215.25" customHeight="1" x14ac:dyDescent="0.25">
      <c r="A156" s="670"/>
      <c r="B156" s="670"/>
      <c r="C156" s="662"/>
      <c r="D156" s="425" t="s">
        <v>31</v>
      </c>
      <c r="E156" s="366">
        <v>0.7</v>
      </c>
      <c r="F156" s="108">
        <v>1</v>
      </c>
      <c r="G156" s="108" t="s">
        <v>30</v>
      </c>
      <c r="H156" s="103" t="s">
        <v>29</v>
      </c>
      <c r="I156" s="612"/>
      <c r="J156" s="104">
        <v>10</v>
      </c>
      <c r="K156" s="129">
        <v>10</v>
      </c>
      <c r="L156" s="106">
        <f t="shared" ref="L156:L163" si="11">K156/J156*100</f>
        <v>100</v>
      </c>
      <c r="M156" s="617">
        <v>118672500</v>
      </c>
      <c r="N156" s="617">
        <v>111200000</v>
      </c>
      <c r="O156" s="618">
        <f>N156/M156</f>
        <v>0.93703258969011349</v>
      </c>
      <c r="P156" s="330" t="s">
        <v>769</v>
      </c>
      <c r="Q156" s="108">
        <v>0.28999999999999998</v>
      </c>
      <c r="R156" s="367">
        <v>0.2</v>
      </c>
      <c r="S156" s="245">
        <f>R156/Q156*1</f>
        <v>0.68965517241379315</v>
      </c>
      <c r="T156" s="94" t="s">
        <v>520</v>
      </c>
      <c r="U156" s="108">
        <v>0.3</v>
      </c>
      <c r="V156" s="367">
        <v>0.25</v>
      </c>
      <c r="W156" s="111">
        <v>0.7</v>
      </c>
      <c r="X156" s="95" t="s">
        <v>628</v>
      </c>
      <c r="Y156" s="148">
        <v>0.4</v>
      </c>
      <c r="Z156" s="149">
        <v>0.4</v>
      </c>
      <c r="AA156" s="114">
        <v>60</v>
      </c>
      <c r="AB156" s="115" t="s">
        <v>919</v>
      </c>
      <c r="AC156" s="116" t="s">
        <v>1366</v>
      </c>
      <c r="AD156" s="302" t="s">
        <v>1447</v>
      </c>
      <c r="AE156" s="135" t="s">
        <v>1375</v>
      </c>
      <c r="AF156" s="118" t="s">
        <v>1515</v>
      </c>
      <c r="AG156" s="118" t="s">
        <v>1516</v>
      </c>
      <c r="AH156" s="135">
        <v>1</v>
      </c>
      <c r="AI156" s="148">
        <v>0.5</v>
      </c>
      <c r="AJ156" s="150">
        <v>0.5</v>
      </c>
      <c r="AK156" s="120">
        <v>100</v>
      </c>
      <c r="AL156" s="98" t="s">
        <v>1104</v>
      </c>
      <c r="AM156" s="96" t="s">
        <v>1060</v>
      </c>
      <c r="AN156" s="142">
        <v>0.6</v>
      </c>
      <c r="AO156" s="137">
        <v>0.6</v>
      </c>
      <c r="AP156" s="122">
        <v>60</v>
      </c>
      <c r="AQ156" s="99"/>
      <c r="AR156" s="99" t="s">
        <v>1308</v>
      </c>
      <c r="AS156" s="366">
        <v>0.7</v>
      </c>
      <c r="AT156" s="152">
        <v>0.7</v>
      </c>
      <c r="AU156" s="125">
        <v>100</v>
      </c>
      <c r="AV156" s="368" t="s">
        <v>1534</v>
      </c>
      <c r="AW156" s="140">
        <v>0</v>
      </c>
      <c r="AX156" s="309">
        <v>0</v>
      </c>
      <c r="AY156" s="415" t="s">
        <v>1689</v>
      </c>
      <c r="AZ156" s="154">
        <v>0.8</v>
      </c>
      <c r="BA156" s="444">
        <v>0.8</v>
      </c>
      <c r="BB156" s="431">
        <v>80</v>
      </c>
      <c r="BC156" s="70"/>
      <c r="BD156" s="70"/>
      <c r="BE156" s="125"/>
      <c r="BF156" s="466" t="s">
        <v>1983</v>
      </c>
      <c r="BG156" s="154">
        <v>1</v>
      </c>
      <c r="BH156" s="444">
        <v>0.8</v>
      </c>
      <c r="BI156" s="310">
        <v>80</v>
      </c>
      <c r="BJ156" s="773" t="s">
        <v>1908</v>
      </c>
      <c r="BK156" s="459"/>
    </row>
    <row r="157" spans="1:119" s="303" customFormat="1" ht="119.25" customHeight="1" x14ac:dyDescent="0.25">
      <c r="A157" s="670"/>
      <c r="B157" s="670"/>
      <c r="C157" s="662"/>
      <c r="D157" s="348" t="s">
        <v>28</v>
      </c>
      <c r="E157" s="142">
        <v>0.5</v>
      </c>
      <c r="F157" s="108">
        <v>0.7</v>
      </c>
      <c r="G157" s="108" t="s">
        <v>27</v>
      </c>
      <c r="H157" s="103" t="s">
        <v>26</v>
      </c>
      <c r="I157" s="612"/>
      <c r="J157" s="104">
        <v>6</v>
      </c>
      <c r="K157" s="129">
        <v>0</v>
      </c>
      <c r="L157" s="106">
        <f t="shared" si="11"/>
        <v>0</v>
      </c>
      <c r="M157" s="617"/>
      <c r="N157" s="617"/>
      <c r="O157" s="618"/>
      <c r="P157" s="330" t="s">
        <v>487</v>
      </c>
      <c r="Q157" s="108">
        <v>0.16</v>
      </c>
      <c r="R157" s="224">
        <v>0.1</v>
      </c>
      <c r="S157" s="328">
        <f>R157/Q157*1</f>
        <v>0.625</v>
      </c>
      <c r="T157" s="94" t="s">
        <v>525</v>
      </c>
      <c r="U157" s="108">
        <v>0.16</v>
      </c>
      <c r="V157" s="224">
        <v>0.1</v>
      </c>
      <c r="W157" s="111">
        <v>0.2</v>
      </c>
      <c r="X157" s="95"/>
      <c r="Y157" s="148">
        <v>0.7</v>
      </c>
      <c r="Z157" s="149">
        <v>0.25</v>
      </c>
      <c r="AA157" s="114">
        <v>55</v>
      </c>
      <c r="AB157" s="115" t="s">
        <v>920</v>
      </c>
      <c r="AC157" s="116" t="s">
        <v>1366</v>
      </c>
      <c r="AD157" s="302" t="s">
        <v>1447</v>
      </c>
      <c r="AE157" s="135" t="s">
        <v>1375</v>
      </c>
      <c r="AF157" s="118" t="s">
        <v>1448</v>
      </c>
      <c r="AG157" s="118" t="s">
        <v>1449</v>
      </c>
      <c r="AH157" s="135">
        <v>1</v>
      </c>
      <c r="AI157" s="148">
        <v>0.34</v>
      </c>
      <c r="AJ157" s="150">
        <v>0.34</v>
      </c>
      <c r="AK157" s="120">
        <v>68</v>
      </c>
      <c r="AL157" s="228"/>
      <c r="AM157" s="96" t="s">
        <v>1061</v>
      </c>
      <c r="AN157" s="142">
        <v>0.45</v>
      </c>
      <c r="AO157" s="137">
        <v>0.45</v>
      </c>
      <c r="AP157" s="122">
        <v>45</v>
      </c>
      <c r="AQ157" s="237"/>
      <c r="AR157" s="99" t="s">
        <v>1309</v>
      </c>
      <c r="AS157" s="142">
        <v>0.5</v>
      </c>
      <c r="AT157" s="139"/>
      <c r="AU157" s="125"/>
      <c r="AV157" s="309"/>
      <c r="AW157" s="256"/>
      <c r="AX157" s="309"/>
      <c r="AY157" s="415" t="s">
        <v>1797</v>
      </c>
      <c r="AZ157" s="154">
        <v>0.6</v>
      </c>
      <c r="BA157" s="444">
        <v>0.4</v>
      </c>
      <c r="BB157" s="125">
        <v>70</v>
      </c>
      <c r="BC157" s="70"/>
      <c r="BD157" s="70"/>
      <c r="BE157" s="125"/>
      <c r="BF157" s="466" t="s">
        <v>1909</v>
      </c>
      <c r="BG157" s="154">
        <v>0.7</v>
      </c>
      <c r="BH157" s="444">
        <v>0.4</v>
      </c>
      <c r="BI157" s="310">
        <v>60</v>
      </c>
      <c r="BJ157" s="773" t="s">
        <v>1909</v>
      </c>
      <c r="BK157" s="459"/>
      <c r="BL157" s="177"/>
    </row>
    <row r="158" spans="1:119" s="373" customFormat="1" ht="291.75" customHeight="1" x14ac:dyDescent="0.25">
      <c r="A158" s="670"/>
      <c r="B158" s="670" t="s">
        <v>8</v>
      </c>
      <c r="C158" s="141" t="s">
        <v>25</v>
      </c>
      <c r="D158" s="93" t="s">
        <v>24</v>
      </c>
      <c r="E158" s="369">
        <v>0.16</v>
      </c>
      <c r="F158" s="108">
        <v>0.2</v>
      </c>
      <c r="G158" s="108" t="s">
        <v>23</v>
      </c>
      <c r="H158" s="103" t="s">
        <v>22</v>
      </c>
      <c r="I158" s="108" t="s">
        <v>21</v>
      </c>
      <c r="J158" s="104">
        <v>2</v>
      </c>
      <c r="K158" s="129">
        <v>2</v>
      </c>
      <c r="L158" s="106">
        <f t="shared" si="11"/>
        <v>100</v>
      </c>
      <c r="M158" s="617"/>
      <c r="N158" s="617"/>
      <c r="O158" s="618"/>
      <c r="P158" s="330" t="s">
        <v>770</v>
      </c>
      <c r="Q158" s="108">
        <v>0.04</v>
      </c>
      <c r="R158" s="145">
        <v>0.04</v>
      </c>
      <c r="S158" s="245">
        <f>R158/Q158</f>
        <v>1</v>
      </c>
      <c r="T158" s="94" t="s">
        <v>526</v>
      </c>
      <c r="U158" s="108">
        <v>0.06</v>
      </c>
      <c r="V158" s="145">
        <v>0.06</v>
      </c>
      <c r="W158" s="111">
        <v>0.65</v>
      </c>
      <c r="X158" s="95" t="s">
        <v>676</v>
      </c>
      <c r="Y158" s="148">
        <v>0.08</v>
      </c>
      <c r="Z158" s="149">
        <v>0.08</v>
      </c>
      <c r="AA158" s="114">
        <v>100</v>
      </c>
      <c r="AB158" s="115" t="s">
        <v>921</v>
      </c>
      <c r="AC158" s="116" t="s">
        <v>1366</v>
      </c>
      <c r="AD158" s="116" t="s">
        <v>1517</v>
      </c>
      <c r="AE158" s="135" t="s">
        <v>1518</v>
      </c>
      <c r="AF158" s="118" t="s">
        <v>1519</v>
      </c>
      <c r="AG158" s="118" t="s">
        <v>1520</v>
      </c>
      <c r="AH158" s="135" t="s">
        <v>1521</v>
      </c>
      <c r="AI158" s="148">
        <v>0.1</v>
      </c>
      <c r="AJ158" s="150">
        <v>0.1</v>
      </c>
      <c r="AK158" s="120">
        <v>100</v>
      </c>
      <c r="AL158" s="98" t="s">
        <v>1105</v>
      </c>
      <c r="AM158" s="96" t="s">
        <v>1062</v>
      </c>
      <c r="AN158" s="142">
        <v>0.12</v>
      </c>
      <c r="AO158" s="137">
        <v>0.12</v>
      </c>
      <c r="AP158" s="122">
        <v>65</v>
      </c>
      <c r="AQ158" s="99"/>
      <c r="AR158" s="99" t="s">
        <v>1310</v>
      </c>
      <c r="AS158" s="370">
        <v>0.16</v>
      </c>
      <c r="AT158" s="139">
        <v>0.1</v>
      </c>
      <c r="AU158" s="125">
        <v>62</v>
      </c>
      <c r="AV158" s="371"/>
      <c r="AW158" s="372"/>
      <c r="AX158" s="126"/>
      <c r="AY158" s="418" t="s">
        <v>1690</v>
      </c>
      <c r="AZ158" s="154">
        <v>0.18</v>
      </c>
      <c r="BA158" s="439">
        <v>0</v>
      </c>
      <c r="BB158" s="125">
        <v>0</v>
      </c>
      <c r="BC158" s="70"/>
      <c r="BD158" s="70"/>
      <c r="BE158" s="125"/>
      <c r="BF158" s="68" t="s">
        <v>1924</v>
      </c>
      <c r="BG158" s="154">
        <v>0.2</v>
      </c>
      <c r="BH158" s="444">
        <v>0</v>
      </c>
      <c r="BI158" s="461">
        <v>0</v>
      </c>
      <c r="BJ158" s="762" t="s">
        <v>1923</v>
      </c>
      <c r="BK158" s="446"/>
      <c r="BL158" s="100"/>
      <c r="BM158" s="100"/>
      <c r="BN158" s="100"/>
      <c r="BO158" s="100"/>
      <c r="BP158" s="100"/>
      <c r="BQ158" s="100"/>
      <c r="BR158" s="100"/>
      <c r="BS158" s="100"/>
      <c r="BT158" s="100"/>
      <c r="BU158" s="100"/>
      <c r="BV158" s="100"/>
      <c r="BW158" s="100"/>
      <c r="BX158" s="100"/>
      <c r="BY158" s="100"/>
      <c r="BZ158" s="100"/>
      <c r="CA158" s="100"/>
      <c r="CB158" s="100"/>
      <c r="CC158" s="100"/>
      <c r="CD158" s="100"/>
      <c r="CE158" s="100"/>
      <c r="CF158" s="100"/>
      <c r="CG158" s="100"/>
      <c r="CH158" s="100"/>
      <c r="CI158" s="100"/>
      <c r="CJ158" s="100"/>
      <c r="CK158" s="100"/>
      <c r="CL158" s="100"/>
      <c r="CM158" s="100"/>
      <c r="CN158" s="100"/>
      <c r="CO158" s="100"/>
      <c r="CP158" s="100"/>
      <c r="CQ158" s="100"/>
      <c r="CR158" s="100"/>
      <c r="CS158" s="100"/>
      <c r="CT158" s="100"/>
    </row>
    <row r="159" spans="1:119" s="373" customFormat="1" ht="159.75" customHeight="1" x14ac:dyDescent="0.25">
      <c r="A159" s="670"/>
      <c r="B159" s="670"/>
      <c r="C159" s="141" t="s">
        <v>20</v>
      </c>
      <c r="D159" s="93" t="s">
        <v>19</v>
      </c>
      <c r="E159" s="142">
        <v>1</v>
      </c>
      <c r="F159" s="108">
        <v>1</v>
      </c>
      <c r="G159" s="108" t="s">
        <v>18</v>
      </c>
      <c r="H159" s="93" t="s">
        <v>17</v>
      </c>
      <c r="I159" s="108" t="s">
        <v>16</v>
      </c>
      <c r="J159" s="104">
        <v>100</v>
      </c>
      <c r="K159" s="129">
        <v>100</v>
      </c>
      <c r="L159" s="106">
        <f t="shared" si="11"/>
        <v>100</v>
      </c>
      <c r="M159" s="617"/>
      <c r="N159" s="617"/>
      <c r="O159" s="618"/>
      <c r="P159" s="330" t="s">
        <v>771</v>
      </c>
      <c r="Q159" s="108">
        <v>1</v>
      </c>
      <c r="R159" s="350">
        <v>0.5</v>
      </c>
      <c r="S159" s="374">
        <f>R159/Q159</f>
        <v>0.5</v>
      </c>
      <c r="T159" s="94" t="s">
        <v>539</v>
      </c>
      <c r="U159" s="108">
        <v>1</v>
      </c>
      <c r="V159" s="350">
        <v>0.5</v>
      </c>
      <c r="W159" s="111">
        <v>0.71</v>
      </c>
      <c r="X159" s="95"/>
      <c r="Y159" s="148">
        <v>1</v>
      </c>
      <c r="Z159" s="149">
        <v>1</v>
      </c>
      <c r="AA159" s="114">
        <v>65</v>
      </c>
      <c r="AB159" s="133" t="s">
        <v>922</v>
      </c>
      <c r="AC159" s="116" t="s">
        <v>1366</v>
      </c>
      <c r="AD159" s="116" t="s">
        <v>1524</v>
      </c>
      <c r="AE159" s="135">
        <v>3205002</v>
      </c>
      <c r="AF159" s="118" t="s">
        <v>1525</v>
      </c>
      <c r="AG159" s="118" t="s">
        <v>1526</v>
      </c>
      <c r="AH159" s="135" t="s">
        <v>1527</v>
      </c>
      <c r="AI159" s="148">
        <v>1</v>
      </c>
      <c r="AJ159" s="150">
        <v>1</v>
      </c>
      <c r="AK159" s="120">
        <v>60</v>
      </c>
      <c r="AL159" s="228"/>
      <c r="AM159" s="96" t="s">
        <v>1063</v>
      </c>
      <c r="AN159" s="142">
        <v>1</v>
      </c>
      <c r="AO159" s="137">
        <v>1</v>
      </c>
      <c r="AP159" s="122">
        <v>40</v>
      </c>
      <c r="AQ159" s="237"/>
      <c r="AR159" s="99" t="s">
        <v>1311</v>
      </c>
      <c r="AS159" s="142">
        <v>1</v>
      </c>
      <c r="AT159" s="139">
        <v>100</v>
      </c>
      <c r="AU159" s="125">
        <v>100</v>
      </c>
      <c r="AV159" s="126"/>
      <c r="AW159" s="256"/>
      <c r="AX159" s="126"/>
      <c r="AY159" s="422" t="s">
        <v>1677</v>
      </c>
      <c r="AZ159" s="154">
        <v>1</v>
      </c>
      <c r="BA159" s="444">
        <v>0.6</v>
      </c>
      <c r="BB159" s="125">
        <v>60</v>
      </c>
      <c r="BC159" s="70"/>
      <c r="BD159" s="70"/>
      <c r="BE159" s="125"/>
      <c r="BF159" s="466" t="s">
        <v>1954</v>
      </c>
      <c r="BG159" s="154">
        <v>1</v>
      </c>
      <c r="BH159" s="444">
        <v>0.6</v>
      </c>
      <c r="BI159" s="128">
        <v>60</v>
      </c>
      <c r="BJ159" s="466" t="s">
        <v>1955</v>
      </c>
      <c r="BK159" s="446"/>
      <c r="BL159" s="100"/>
      <c r="BM159" s="100"/>
      <c r="BN159" s="100"/>
      <c r="BO159" s="100"/>
      <c r="BP159" s="100"/>
      <c r="BQ159" s="100"/>
      <c r="BR159" s="100"/>
      <c r="BS159" s="100"/>
      <c r="BT159" s="100"/>
      <c r="BU159" s="100"/>
      <c r="BV159" s="100"/>
      <c r="BW159" s="100"/>
      <c r="BX159" s="100"/>
      <c r="BY159" s="100"/>
      <c r="BZ159" s="100"/>
      <c r="CA159" s="100"/>
      <c r="CB159" s="100"/>
      <c r="CC159" s="100"/>
      <c r="CD159" s="100"/>
      <c r="CE159" s="100"/>
      <c r="CF159" s="100"/>
      <c r="CG159" s="100"/>
      <c r="CH159" s="100"/>
      <c r="CI159" s="100"/>
      <c r="CJ159" s="100"/>
      <c r="CK159" s="100"/>
      <c r="CL159" s="100"/>
      <c r="CM159" s="100"/>
      <c r="CN159" s="100"/>
      <c r="CO159" s="100"/>
      <c r="CP159" s="100"/>
      <c r="CQ159" s="100"/>
      <c r="CR159" s="100"/>
      <c r="CS159" s="100"/>
      <c r="CT159" s="100"/>
    </row>
    <row r="160" spans="1:119" s="373" customFormat="1" ht="126" customHeight="1" x14ac:dyDescent="0.25">
      <c r="A160" s="670"/>
      <c r="B160" s="670"/>
      <c r="C160" s="670" t="s">
        <v>8</v>
      </c>
      <c r="D160" s="425" t="s">
        <v>1597</v>
      </c>
      <c r="E160" s="102">
        <v>1</v>
      </c>
      <c r="F160" s="103">
        <v>1</v>
      </c>
      <c r="G160" s="103" t="s">
        <v>15</v>
      </c>
      <c r="H160" s="103" t="s">
        <v>14</v>
      </c>
      <c r="I160" s="623" t="s">
        <v>13</v>
      </c>
      <c r="J160" s="104">
        <v>1</v>
      </c>
      <c r="K160" s="129">
        <v>1</v>
      </c>
      <c r="L160" s="106">
        <f t="shared" si="11"/>
        <v>100</v>
      </c>
      <c r="M160" s="617"/>
      <c r="N160" s="617"/>
      <c r="O160" s="618"/>
      <c r="P160" s="330" t="s">
        <v>772</v>
      </c>
      <c r="Q160" s="103">
        <v>1</v>
      </c>
      <c r="R160" s="231">
        <v>1</v>
      </c>
      <c r="S160" s="245">
        <v>1</v>
      </c>
      <c r="T160" s="94" t="s">
        <v>490</v>
      </c>
      <c r="U160" s="103">
        <v>1</v>
      </c>
      <c r="V160" s="231">
        <v>1</v>
      </c>
      <c r="W160" s="111">
        <v>0.7</v>
      </c>
      <c r="X160" s="95"/>
      <c r="Y160" s="112">
        <v>1</v>
      </c>
      <c r="Z160" s="113">
        <v>1</v>
      </c>
      <c r="AA160" s="114">
        <v>45</v>
      </c>
      <c r="AB160" s="254"/>
      <c r="AC160" s="116" t="s">
        <v>1366</v>
      </c>
      <c r="AD160" s="116" t="s">
        <v>1393</v>
      </c>
      <c r="AE160" s="135">
        <v>2301012</v>
      </c>
      <c r="AF160" s="116" t="s">
        <v>1522</v>
      </c>
      <c r="AG160" s="116" t="s">
        <v>1523</v>
      </c>
      <c r="AH160" s="135">
        <v>43</v>
      </c>
      <c r="AI160" s="112">
        <v>1</v>
      </c>
      <c r="AJ160" s="119">
        <v>1</v>
      </c>
      <c r="AK160" s="120">
        <v>65</v>
      </c>
      <c r="AL160" s="228"/>
      <c r="AM160" s="96" t="s">
        <v>1064</v>
      </c>
      <c r="AN160" s="102">
        <v>1</v>
      </c>
      <c r="AO160" s="137" t="s">
        <v>1154</v>
      </c>
      <c r="AP160" s="122">
        <v>65</v>
      </c>
      <c r="AQ160" s="237"/>
      <c r="AR160" s="99" t="s">
        <v>1312</v>
      </c>
      <c r="AS160" s="102">
        <v>1</v>
      </c>
      <c r="AT160" s="233">
        <v>1</v>
      </c>
      <c r="AU160" s="125">
        <v>100</v>
      </c>
      <c r="AV160" s="375"/>
      <c r="AW160" s="140"/>
      <c r="AX160" s="126"/>
      <c r="AY160" s="180" t="s">
        <v>1762</v>
      </c>
      <c r="AZ160" s="127">
        <v>1</v>
      </c>
      <c r="BA160" s="127">
        <v>1</v>
      </c>
      <c r="BB160" s="125">
        <v>100</v>
      </c>
      <c r="BC160" s="180"/>
      <c r="BD160" s="180"/>
      <c r="BE160" s="125"/>
      <c r="BF160" s="68" t="s">
        <v>1837</v>
      </c>
      <c r="BG160" s="127">
        <v>1</v>
      </c>
      <c r="BH160" s="127">
        <v>1</v>
      </c>
      <c r="BI160" s="128">
        <v>100</v>
      </c>
      <c r="BJ160" s="768" t="s">
        <v>1837</v>
      </c>
      <c r="BK160" s="100"/>
      <c r="BL160" s="100"/>
      <c r="BM160" s="100"/>
      <c r="BN160" s="100"/>
      <c r="BO160" s="100"/>
      <c r="BP160" s="100"/>
      <c r="BQ160" s="100"/>
      <c r="BR160" s="100"/>
      <c r="BS160" s="100"/>
      <c r="BT160" s="100"/>
      <c r="BU160" s="100"/>
      <c r="BV160" s="100"/>
      <c r="BW160" s="100"/>
      <c r="BX160" s="100"/>
      <c r="BY160" s="100"/>
      <c r="BZ160" s="100"/>
      <c r="CA160" s="100"/>
      <c r="CB160" s="100"/>
      <c r="CC160" s="100"/>
      <c r="CD160" s="100"/>
      <c r="CE160" s="100"/>
      <c r="CF160" s="100"/>
      <c r="CG160" s="100"/>
      <c r="CH160" s="100"/>
      <c r="CI160" s="100"/>
      <c r="CJ160" s="100"/>
      <c r="CK160" s="100"/>
      <c r="CL160" s="100"/>
      <c r="CM160" s="100"/>
      <c r="CN160" s="100"/>
      <c r="CO160" s="100"/>
      <c r="CP160" s="100"/>
      <c r="CQ160" s="100"/>
      <c r="CR160" s="100"/>
      <c r="CS160" s="100"/>
      <c r="CT160" s="100"/>
    </row>
    <row r="161" spans="1:366" s="373" customFormat="1" ht="96.75" customHeight="1" x14ac:dyDescent="0.25">
      <c r="A161" s="670"/>
      <c r="B161" s="670"/>
      <c r="C161" s="662"/>
      <c r="D161" s="425" t="s">
        <v>12</v>
      </c>
      <c r="E161" s="102">
        <v>13</v>
      </c>
      <c r="F161" s="103">
        <v>13</v>
      </c>
      <c r="G161" s="103" t="s">
        <v>11</v>
      </c>
      <c r="H161" s="103" t="s">
        <v>10</v>
      </c>
      <c r="I161" s="623"/>
      <c r="J161" s="104">
        <v>2</v>
      </c>
      <c r="K161" s="129">
        <v>2</v>
      </c>
      <c r="L161" s="106">
        <f t="shared" si="11"/>
        <v>100</v>
      </c>
      <c r="M161" s="617"/>
      <c r="N161" s="617"/>
      <c r="O161" s="618"/>
      <c r="P161" s="330" t="s">
        <v>773</v>
      </c>
      <c r="Q161" s="103">
        <v>4</v>
      </c>
      <c r="R161" s="231">
        <v>1</v>
      </c>
      <c r="S161" s="241">
        <f>R161/Q161*1</f>
        <v>0.25</v>
      </c>
      <c r="T161" s="147" t="s">
        <v>564</v>
      </c>
      <c r="U161" s="103">
        <v>6</v>
      </c>
      <c r="V161" s="231">
        <v>1</v>
      </c>
      <c r="W161" s="111">
        <v>0.5</v>
      </c>
      <c r="X161" s="95" t="s">
        <v>677</v>
      </c>
      <c r="Y161" s="112">
        <v>10</v>
      </c>
      <c r="Z161" s="113">
        <v>8</v>
      </c>
      <c r="AA161" s="114">
        <v>45</v>
      </c>
      <c r="AB161" s="254"/>
      <c r="AC161" s="116"/>
      <c r="AD161" s="116"/>
      <c r="AE161" s="135"/>
      <c r="AF161" s="116"/>
      <c r="AG161" s="116"/>
      <c r="AH161" s="135"/>
      <c r="AI161" s="112">
        <v>10</v>
      </c>
      <c r="AJ161" s="119">
        <v>10</v>
      </c>
      <c r="AK161" s="120">
        <v>67</v>
      </c>
      <c r="AL161" s="228"/>
      <c r="AM161" s="96" t="s">
        <v>1065</v>
      </c>
      <c r="AN161" s="102">
        <v>12</v>
      </c>
      <c r="AO161" s="137" t="s">
        <v>1155</v>
      </c>
      <c r="AP161" s="122">
        <v>50</v>
      </c>
      <c r="AQ161" s="237"/>
      <c r="AR161" s="99" t="s">
        <v>1313</v>
      </c>
      <c r="AS161" s="102">
        <v>13</v>
      </c>
      <c r="AT161" s="139">
        <v>13</v>
      </c>
      <c r="AU161" s="125">
        <v>100</v>
      </c>
      <c r="AV161" s="376" t="s">
        <v>1355</v>
      </c>
      <c r="AW161" s="140" t="s">
        <v>1338</v>
      </c>
      <c r="AX161" s="126"/>
      <c r="AY161" s="70" t="s">
        <v>1805</v>
      </c>
      <c r="AZ161" s="127">
        <v>13</v>
      </c>
      <c r="BA161" s="127">
        <v>13</v>
      </c>
      <c r="BB161" s="125">
        <v>100</v>
      </c>
      <c r="BC161" s="70"/>
      <c r="BD161" s="70"/>
      <c r="BE161" s="125"/>
      <c r="BF161" s="466" t="s">
        <v>1838</v>
      </c>
      <c r="BG161" s="127">
        <v>13</v>
      </c>
      <c r="BH161" s="127">
        <v>13</v>
      </c>
      <c r="BI161" s="128">
        <v>100</v>
      </c>
      <c r="BJ161" s="768" t="s">
        <v>1838</v>
      </c>
      <c r="BK161" s="100"/>
      <c r="BL161" s="177"/>
      <c r="BM161" s="100"/>
      <c r="BN161" s="100"/>
      <c r="BO161" s="100"/>
      <c r="BP161" s="100"/>
      <c r="BQ161" s="100"/>
      <c r="BR161" s="100"/>
      <c r="BS161" s="100"/>
      <c r="BT161" s="100"/>
      <c r="BU161" s="100"/>
      <c r="BV161" s="100"/>
      <c r="BW161" s="100"/>
      <c r="BX161" s="100"/>
      <c r="BY161" s="100"/>
      <c r="BZ161" s="100"/>
      <c r="CA161" s="100"/>
      <c r="CB161" s="100"/>
      <c r="CC161" s="100"/>
      <c r="CD161" s="100"/>
      <c r="CE161" s="100"/>
      <c r="CF161" s="100"/>
      <c r="CG161" s="100"/>
      <c r="CH161" s="100"/>
      <c r="CI161" s="100"/>
      <c r="CJ161" s="100"/>
      <c r="CK161" s="100"/>
      <c r="CL161" s="100"/>
      <c r="CM161" s="100"/>
      <c r="CN161" s="100"/>
      <c r="CO161" s="100"/>
      <c r="CP161" s="100"/>
      <c r="CQ161" s="100"/>
      <c r="CR161" s="100"/>
      <c r="CS161" s="100"/>
      <c r="CT161" s="100"/>
    </row>
    <row r="162" spans="1:366" s="373" customFormat="1" ht="115.5" customHeight="1" x14ac:dyDescent="0.25">
      <c r="A162" s="670"/>
      <c r="B162" s="670" t="s">
        <v>8</v>
      </c>
      <c r="C162" s="662"/>
      <c r="D162" s="93" t="s">
        <v>7</v>
      </c>
      <c r="E162" s="102">
        <v>1</v>
      </c>
      <c r="F162" s="103">
        <v>1</v>
      </c>
      <c r="G162" s="103" t="s">
        <v>6</v>
      </c>
      <c r="H162" s="103" t="s">
        <v>5</v>
      </c>
      <c r="I162" s="623"/>
      <c r="J162" s="104">
        <v>1</v>
      </c>
      <c r="K162" s="129">
        <v>1</v>
      </c>
      <c r="L162" s="106">
        <f t="shared" si="11"/>
        <v>100</v>
      </c>
      <c r="M162" s="377"/>
      <c r="N162" s="377"/>
      <c r="O162" s="378"/>
      <c r="P162" s="330" t="s">
        <v>774</v>
      </c>
      <c r="Q162" s="103">
        <v>1</v>
      </c>
      <c r="R162" s="379" t="s">
        <v>514</v>
      </c>
      <c r="S162" s="374">
        <v>0.5</v>
      </c>
      <c r="T162" s="94" t="s">
        <v>491</v>
      </c>
      <c r="U162" s="103">
        <v>1</v>
      </c>
      <c r="V162" s="379" t="s">
        <v>514</v>
      </c>
      <c r="W162" s="111">
        <v>0.39</v>
      </c>
      <c r="X162" s="95"/>
      <c r="Y162" s="112">
        <v>1</v>
      </c>
      <c r="Z162" s="113">
        <v>1</v>
      </c>
      <c r="AA162" s="114">
        <v>1</v>
      </c>
      <c r="AB162" s="254"/>
      <c r="AC162" s="116"/>
      <c r="AD162" s="263"/>
      <c r="AE162" s="135"/>
      <c r="AF162" s="264"/>
      <c r="AG162" s="264"/>
      <c r="AH162" s="135"/>
      <c r="AI162" s="112">
        <v>1</v>
      </c>
      <c r="AJ162" s="119">
        <v>0</v>
      </c>
      <c r="AK162" s="120">
        <v>40</v>
      </c>
      <c r="AL162" s="228"/>
      <c r="AM162" s="96" t="s">
        <v>1066</v>
      </c>
      <c r="AN162" s="102">
        <v>1</v>
      </c>
      <c r="AO162" s="380">
        <v>1</v>
      </c>
      <c r="AP162" s="122">
        <v>10</v>
      </c>
      <c r="AQ162" s="237"/>
      <c r="AR162" s="99" t="s">
        <v>1314</v>
      </c>
      <c r="AS162" s="102">
        <v>1</v>
      </c>
      <c r="AT162" s="139">
        <v>0</v>
      </c>
      <c r="AU162" s="125">
        <v>0</v>
      </c>
      <c r="AV162" s="126"/>
      <c r="AW162" s="238"/>
      <c r="AX162" s="126"/>
      <c r="AY162" s="410" t="s">
        <v>1803</v>
      </c>
      <c r="AZ162" s="127">
        <v>1</v>
      </c>
      <c r="BA162" s="127">
        <v>0</v>
      </c>
      <c r="BB162" s="125">
        <v>0</v>
      </c>
      <c r="BC162" s="70"/>
      <c r="BD162" s="70"/>
      <c r="BE162" s="125"/>
      <c r="BF162" s="453" t="s">
        <v>1967</v>
      </c>
      <c r="BG162" s="127">
        <v>1</v>
      </c>
      <c r="BH162" s="443">
        <v>0.3</v>
      </c>
      <c r="BI162" s="128">
        <v>30</v>
      </c>
      <c r="BJ162" s="762" t="s">
        <v>1890</v>
      </c>
      <c r="BK162" s="446"/>
      <c r="BL162" s="100"/>
      <c r="BM162" s="100"/>
      <c r="BN162" s="100"/>
      <c r="BO162" s="100"/>
      <c r="BP162" s="100"/>
      <c r="BQ162" s="100"/>
      <c r="BR162" s="100"/>
      <c r="BS162" s="100"/>
      <c r="BT162" s="100"/>
      <c r="BU162" s="100"/>
      <c r="BV162" s="100"/>
      <c r="BW162" s="100"/>
      <c r="BX162" s="100"/>
      <c r="BY162" s="100"/>
      <c r="BZ162" s="100"/>
      <c r="CA162" s="100"/>
      <c r="CB162" s="100"/>
      <c r="CC162" s="100"/>
      <c r="CD162" s="100"/>
      <c r="CE162" s="100"/>
      <c r="CF162" s="100"/>
      <c r="CG162" s="100"/>
      <c r="CH162" s="100"/>
      <c r="CI162" s="100"/>
      <c r="CJ162" s="100"/>
      <c r="CK162" s="100"/>
      <c r="CL162" s="100"/>
      <c r="CM162" s="100"/>
      <c r="CN162" s="100"/>
      <c r="CO162" s="100"/>
      <c r="CP162" s="100"/>
      <c r="CQ162" s="100"/>
      <c r="CR162" s="100"/>
      <c r="CS162" s="100"/>
      <c r="CT162" s="100"/>
    </row>
    <row r="163" spans="1:366" s="373" customFormat="1" ht="113.25" customHeight="1" x14ac:dyDescent="0.25">
      <c r="A163" s="670"/>
      <c r="B163" s="670"/>
      <c r="C163" s="141" t="s">
        <v>4</v>
      </c>
      <c r="D163" s="93" t="s">
        <v>3</v>
      </c>
      <c r="E163" s="102">
        <v>1</v>
      </c>
      <c r="F163" s="103">
        <v>1</v>
      </c>
      <c r="G163" s="103" t="s">
        <v>2</v>
      </c>
      <c r="H163" s="103" t="s">
        <v>1</v>
      </c>
      <c r="I163" s="103" t="s">
        <v>0</v>
      </c>
      <c r="J163" s="104">
        <v>1</v>
      </c>
      <c r="K163" s="129">
        <v>0</v>
      </c>
      <c r="L163" s="106">
        <f t="shared" si="11"/>
        <v>0</v>
      </c>
      <c r="M163" s="377"/>
      <c r="N163" s="377"/>
      <c r="O163" s="378"/>
      <c r="P163" s="330" t="s">
        <v>487</v>
      </c>
      <c r="Q163" s="103">
        <v>1</v>
      </c>
      <c r="R163" s="381">
        <v>0.5</v>
      </c>
      <c r="S163" s="374">
        <v>0.5</v>
      </c>
      <c r="T163" s="94" t="s">
        <v>492</v>
      </c>
      <c r="U163" s="103">
        <v>1</v>
      </c>
      <c r="V163" s="381">
        <v>0.5</v>
      </c>
      <c r="W163" s="111">
        <v>0.5</v>
      </c>
      <c r="X163" s="424" t="s">
        <v>678</v>
      </c>
      <c r="Y163" s="112">
        <v>1</v>
      </c>
      <c r="Z163" s="113">
        <v>1</v>
      </c>
      <c r="AA163" s="114">
        <v>40</v>
      </c>
      <c r="AB163" s="428" t="s">
        <v>923</v>
      </c>
      <c r="AC163" s="116"/>
      <c r="AD163" s="116"/>
      <c r="AE163" s="135"/>
      <c r="AF163" s="116"/>
      <c r="AG163" s="116"/>
      <c r="AH163" s="135"/>
      <c r="AI163" s="112">
        <v>1</v>
      </c>
      <c r="AJ163" s="119">
        <v>0</v>
      </c>
      <c r="AK163" s="120">
        <v>20</v>
      </c>
      <c r="AL163" s="228"/>
      <c r="AM163" s="96"/>
      <c r="AN163" s="102">
        <v>1</v>
      </c>
      <c r="AO163" s="380">
        <v>1</v>
      </c>
      <c r="AP163" s="122">
        <v>20</v>
      </c>
      <c r="AQ163" s="237"/>
      <c r="AR163" s="99"/>
      <c r="AS163" s="102">
        <v>1</v>
      </c>
      <c r="AT163" s="139">
        <v>0</v>
      </c>
      <c r="AU163" s="125">
        <v>0</v>
      </c>
      <c r="AV163" s="126"/>
      <c r="AW163" s="256"/>
      <c r="AX163" s="126"/>
      <c r="AY163" s="70" t="s">
        <v>1598</v>
      </c>
      <c r="AZ163" s="127">
        <v>1</v>
      </c>
      <c r="BA163" s="127">
        <v>0</v>
      </c>
      <c r="BB163" s="125"/>
      <c r="BC163" s="70"/>
      <c r="BD163" s="70"/>
      <c r="BE163" s="125"/>
      <c r="BF163" s="466" t="s">
        <v>1598</v>
      </c>
      <c r="BG163" s="470">
        <v>1</v>
      </c>
      <c r="BH163" s="127">
        <v>0</v>
      </c>
      <c r="BI163" s="128">
        <v>0</v>
      </c>
      <c r="BJ163" s="453" t="s">
        <v>1984</v>
      </c>
      <c r="BK163" s="446"/>
      <c r="BL163" s="100"/>
      <c r="BM163" s="100"/>
      <c r="BN163" s="100"/>
      <c r="BO163" s="100"/>
      <c r="BP163" s="100"/>
      <c r="BQ163" s="100"/>
      <c r="BR163" s="100"/>
      <c r="BS163" s="100"/>
      <c r="BT163" s="100"/>
      <c r="BU163" s="100"/>
      <c r="BV163" s="100"/>
      <c r="BW163" s="100"/>
      <c r="BX163" s="100"/>
      <c r="BY163" s="100"/>
      <c r="BZ163" s="100"/>
      <c r="CA163" s="100"/>
      <c r="CB163" s="100"/>
      <c r="CC163" s="100"/>
      <c r="CD163" s="100"/>
      <c r="CE163" s="100"/>
      <c r="CF163" s="100"/>
      <c r="CG163" s="100"/>
      <c r="CH163" s="100"/>
      <c r="CI163" s="100"/>
      <c r="CJ163" s="100"/>
      <c r="CK163" s="100"/>
      <c r="CL163" s="100"/>
      <c r="CM163" s="100"/>
      <c r="CN163" s="100"/>
      <c r="CO163" s="100"/>
      <c r="CP163" s="100"/>
      <c r="CQ163" s="100"/>
      <c r="CR163" s="100"/>
      <c r="CS163" s="100"/>
      <c r="CT163" s="100"/>
    </row>
    <row r="164" spans="1:366" s="303" customFormat="1" ht="15.75" x14ac:dyDescent="0.25">
      <c r="C164" s="75"/>
      <c r="D164" s="75"/>
      <c r="E164" s="382"/>
      <c r="F164" s="75"/>
      <c r="G164" s="75"/>
      <c r="H164" s="75"/>
      <c r="I164" s="75"/>
      <c r="J164" s="383"/>
      <c r="K164" s="382"/>
      <c r="L164" s="383"/>
      <c r="M164" s="382"/>
      <c r="N164" s="382"/>
      <c r="O164" s="384"/>
      <c r="P164" s="382"/>
      <c r="Q164" s="385"/>
      <c r="R164" s="385"/>
      <c r="S164" s="386"/>
      <c r="T164" s="387"/>
      <c r="U164" s="385"/>
      <c r="V164" s="385"/>
      <c r="W164" s="385"/>
      <c r="X164" s="387"/>
      <c r="Y164" s="388"/>
      <c r="Z164" s="385"/>
      <c r="AA164" s="385"/>
      <c r="AB164" s="385"/>
      <c r="AC164" s="389"/>
      <c r="AD164" s="389"/>
      <c r="AE164" s="390"/>
      <c r="AF164" s="389"/>
      <c r="AG164" s="389"/>
      <c r="AH164" s="390"/>
      <c r="AI164" s="388"/>
      <c r="AJ164" s="391"/>
      <c r="AK164" s="385"/>
      <c r="AL164" s="392"/>
      <c r="AM164" s="393"/>
      <c r="AN164" s="394"/>
      <c r="AO164" s="385"/>
      <c r="AP164" s="385"/>
      <c r="AQ164" s="385"/>
      <c r="AR164" s="385"/>
      <c r="AS164" s="385"/>
      <c r="AT164" s="395"/>
      <c r="AU164" s="385"/>
      <c r="AV164" s="385"/>
      <c r="AW164" s="385"/>
      <c r="AX164" s="385"/>
      <c r="AY164" s="69"/>
      <c r="AZ164" s="396"/>
      <c r="BA164" s="396"/>
      <c r="BB164" s="385"/>
      <c r="BC164" s="69"/>
      <c r="BD164" s="69"/>
      <c r="BE164" s="385"/>
      <c r="BF164" s="467"/>
      <c r="BG164" s="396"/>
      <c r="BH164" s="396"/>
      <c r="BI164" s="397"/>
      <c r="BJ164" s="775"/>
      <c r="BK164" s="75"/>
      <c r="BL164" s="100"/>
      <c r="BM164" s="100"/>
      <c r="BN164" s="100"/>
      <c r="BO164" s="100"/>
      <c r="BP164" s="100"/>
      <c r="BQ164" s="100"/>
      <c r="BR164" s="100"/>
      <c r="BS164" s="100"/>
      <c r="BT164" s="100"/>
      <c r="BU164" s="100"/>
      <c r="BV164" s="100"/>
      <c r="BW164" s="100"/>
      <c r="BX164" s="100"/>
      <c r="BY164" s="100"/>
      <c r="BZ164" s="100"/>
      <c r="CA164" s="100"/>
      <c r="CB164" s="100"/>
      <c r="CC164" s="100"/>
      <c r="CD164" s="100"/>
      <c r="CE164" s="100"/>
      <c r="CF164" s="100"/>
      <c r="CG164" s="100"/>
      <c r="CH164" s="100"/>
      <c r="CI164" s="100"/>
      <c r="CJ164" s="100"/>
      <c r="CK164" s="100"/>
      <c r="CL164" s="100"/>
      <c r="CM164" s="100"/>
      <c r="CN164" s="100"/>
      <c r="CO164" s="100"/>
      <c r="CP164" s="100"/>
      <c r="CQ164" s="100"/>
      <c r="CR164" s="100"/>
      <c r="CS164" s="100"/>
      <c r="CT164" s="100"/>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c r="EX164" s="75"/>
      <c r="EY164" s="75"/>
      <c r="EZ164" s="75"/>
      <c r="FA164" s="75"/>
      <c r="FB164" s="75"/>
      <c r="FC164" s="75"/>
      <c r="FD164" s="75"/>
      <c r="FE164" s="75"/>
      <c r="FF164" s="75"/>
      <c r="FG164" s="75"/>
      <c r="FH164" s="75"/>
      <c r="FI164" s="75"/>
      <c r="FJ164" s="75"/>
      <c r="FK164" s="75"/>
      <c r="FL164" s="75"/>
      <c r="FM164" s="75"/>
      <c r="FN164" s="75"/>
      <c r="FO164" s="75"/>
      <c r="FP164" s="75"/>
      <c r="FQ164" s="75"/>
      <c r="FR164" s="75"/>
      <c r="FS164" s="75"/>
      <c r="FT164" s="75"/>
      <c r="FU164" s="75"/>
      <c r="FV164" s="75"/>
      <c r="FW164" s="75"/>
      <c r="FX164" s="75"/>
      <c r="FY164" s="75"/>
      <c r="FZ164" s="75"/>
      <c r="GA164" s="75"/>
      <c r="GB164" s="75"/>
      <c r="GC164" s="75"/>
      <c r="GD164" s="75"/>
      <c r="GE164" s="75"/>
      <c r="GF164" s="75"/>
      <c r="GG164" s="75"/>
      <c r="GH164" s="75"/>
      <c r="GI164" s="75"/>
      <c r="GJ164" s="75"/>
      <c r="GK164" s="75"/>
      <c r="GL164" s="75"/>
      <c r="GM164" s="75"/>
      <c r="GN164" s="75"/>
      <c r="GO164" s="75"/>
      <c r="GP164" s="75"/>
      <c r="GQ164" s="75"/>
      <c r="GR164" s="75"/>
      <c r="GS164" s="75"/>
      <c r="GT164" s="75"/>
      <c r="GU164" s="75"/>
      <c r="GV164" s="75"/>
      <c r="GW164" s="75"/>
      <c r="GX164" s="75"/>
      <c r="GY164" s="75"/>
      <c r="GZ164" s="75"/>
      <c r="HA164" s="75"/>
      <c r="HB164" s="75"/>
      <c r="HC164" s="75"/>
      <c r="HD164" s="75"/>
      <c r="HE164" s="75"/>
      <c r="HF164" s="75"/>
      <c r="HG164" s="75"/>
      <c r="HH164" s="75"/>
      <c r="HI164" s="75"/>
      <c r="HJ164" s="75"/>
      <c r="HK164" s="75"/>
      <c r="HL164" s="75"/>
      <c r="HM164" s="75"/>
      <c r="HN164" s="75"/>
      <c r="HO164" s="75"/>
      <c r="HP164" s="75"/>
      <c r="HQ164" s="75"/>
      <c r="HR164" s="75"/>
      <c r="HS164" s="75"/>
      <c r="HT164" s="75"/>
      <c r="HU164" s="75"/>
      <c r="HV164" s="75"/>
      <c r="HW164" s="75"/>
      <c r="HX164" s="75"/>
      <c r="HY164" s="75"/>
      <c r="HZ164" s="75"/>
      <c r="IA164" s="75"/>
      <c r="IB164" s="75"/>
      <c r="IC164" s="75"/>
      <c r="ID164" s="75"/>
      <c r="IE164" s="75"/>
      <c r="IF164" s="75"/>
      <c r="IG164" s="75"/>
      <c r="IH164" s="75"/>
      <c r="II164" s="75"/>
      <c r="IJ164" s="75"/>
      <c r="IK164" s="75"/>
      <c r="IL164" s="75"/>
      <c r="IM164" s="75"/>
      <c r="IN164" s="75"/>
      <c r="IO164" s="75"/>
      <c r="IP164" s="75"/>
      <c r="IQ164" s="75"/>
      <c r="IR164" s="75"/>
      <c r="IS164" s="75"/>
      <c r="IT164" s="75"/>
      <c r="IU164" s="75"/>
      <c r="IV164" s="75"/>
      <c r="IW164" s="75"/>
      <c r="IX164" s="75"/>
      <c r="IY164" s="75"/>
      <c r="IZ164" s="75"/>
      <c r="JA164" s="75"/>
      <c r="JB164" s="75"/>
      <c r="JC164" s="75"/>
      <c r="JD164" s="75"/>
      <c r="JE164" s="75"/>
      <c r="JF164" s="75"/>
      <c r="JG164" s="75"/>
      <c r="JH164" s="75"/>
      <c r="JI164" s="75"/>
      <c r="JJ164" s="75"/>
      <c r="JK164" s="75"/>
      <c r="JL164" s="75"/>
      <c r="JM164" s="75"/>
      <c r="JN164" s="75"/>
      <c r="JO164" s="75"/>
      <c r="JP164" s="75"/>
      <c r="JQ164" s="75"/>
      <c r="JR164" s="75"/>
      <c r="JS164" s="75"/>
      <c r="JT164" s="75"/>
      <c r="JU164" s="75"/>
      <c r="JV164" s="75"/>
      <c r="JW164" s="75"/>
      <c r="JX164" s="75"/>
      <c r="JY164" s="75"/>
      <c r="JZ164" s="75"/>
      <c r="KA164" s="75"/>
      <c r="KB164" s="75"/>
      <c r="KC164" s="75"/>
      <c r="KD164" s="75"/>
      <c r="KE164" s="75"/>
      <c r="KF164" s="75"/>
      <c r="KG164" s="75"/>
      <c r="KH164" s="75"/>
      <c r="KI164" s="75"/>
      <c r="KJ164" s="75"/>
      <c r="KK164" s="75"/>
      <c r="KL164" s="75"/>
      <c r="KM164" s="75"/>
      <c r="KN164" s="75"/>
      <c r="KO164" s="75"/>
      <c r="KP164" s="75"/>
      <c r="KQ164" s="75"/>
      <c r="KR164" s="75"/>
      <c r="KS164" s="75"/>
      <c r="KT164" s="75"/>
      <c r="KU164" s="75"/>
      <c r="KV164" s="75"/>
      <c r="KW164" s="75"/>
      <c r="KX164" s="75"/>
      <c r="KY164" s="75"/>
      <c r="KZ164" s="75"/>
      <c r="LA164" s="75"/>
      <c r="LB164" s="75"/>
      <c r="LC164" s="75"/>
      <c r="LD164" s="75"/>
      <c r="LE164" s="75"/>
      <c r="LF164" s="75"/>
      <c r="LG164" s="75"/>
      <c r="LH164" s="75"/>
      <c r="LI164" s="75"/>
      <c r="LJ164" s="75"/>
      <c r="LK164" s="75"/>
      <c r="LL164" s="75"/>
      <c r="LM164" s="75"/>
      <c r="LN164" s="75"/>
      <c r="LO164" s="75"/>
      <c r="LP164" s="75"/>
      <c r="LQ164" s="75"/>
      <c r="LR164" s="75"/>
      <c r="LS164" s="75"/>
      <c r="LT164" s="75"/>
      <c r="LU164" s="75"/>
      <c r="LV164" s="75"/>
      <c r="LW164" s="75"/>
      <c r="LX164" s="75"/>
      <c r="LY164" s="75"/>
      <c r="LZ164" s="75"/>
      <c r="MA164" s="75"/>
      <c r="MB164" s="75"/>
      <c r="MC164" s="75"/>
      <c r="MD164" s="75"/>
      <c r="ME164" s="75"/>
      <c r="MF164" s="75"/>
      <c r="MG164" s="75"/>
      <c r="MH164" s="75"/>
      <c r="MI164" s="75"/>
      <c r="MJ164" s="75"/>
      <c r="MK164" s="75"/>
      <c r="ML164" s="75"/>
      <c r="MM164" s="75"/>
      <c r="MN164" s="75"/>
      <c r="MO164" s="75"/>
      <c r="MP164" s="75"/>
      <c r="MQ164" s="75"/>
      <c r="MR164" s="75"/>
      <c r="MS164" s="75"/>
      <c r="MT164" s="75"/>
      <c r="MU164" s="75"/>
      <c r="MV164" s="75"/>
      <c r="MW164" s="75"/>
      <c r="MX164" s="75"/>
      <c r="MY164" s="75"/>
      <c r="MZ164" s="75"/>
      <c r="NA164" s="75"/>
      <c r="NB164" s="75"/>
    </row>
    <row r="165" spans="1:366" s="303" customFormat="1" x14ac:dyDescent="0.25">
      <c r="C165" s="75"/>
      <c r="D165" s="75"/>
      <c r="E165" s="75"/>
      <c r="F165" s="75"/>
      <c r="G165" s="75"/>
      <c r="H165" s="75"/>
      <c r="I165" s="75"/>
      <c r="J165" s="398"/>
      <c r="K165" s="100"/>
      <c r="L165" s="398"/>
      <c r="M165" s="100"/>
      <c r="N165" s="100"/>
      <c r="O165" s="100"/>
      <c r="P165" s="100"/>
      <c r="Q165" s="75"/>
      <c r="R165" s="75"/>
      <c r="S165" s="399"/>
      <c r="T165" s="400"/>
      <c r="U165" s="75"/>
      <c r="V165" s="75"/>
      <c r="W165" s="75"/>
      <c r="X165" s="400"/>
      <c r="Y165" s="75"/>
      <c r="Z165" s="75"/>
      <c r="AA165" s="75"/>
      <c r="AB165" s="75"/>
      <c r="AC165" s="97"/>
      <c r="AD165" s="97"/>
      <c r="AE165" s="97"/>
      <c r="AF165" s="97"/>
      <c r="AG165" s="97"/>
      <c r="AH165" s="97"/>
      <c r="AI165" s="75"/>
      <c r="AJ165" s="75"/>
      <c r="AK165" s="75"/>
      <c r="AL165" s="75"/>
      <c r="AM165" s="75"/>
      <c r="AN165" s="75"/>
      <c r="AO165" s="75"/>
      <c r="AP165" s="75"/>
      <c r="AQ165" s="75"/>
      <c r="AR165" s="75"/>
      <c r="AS165" s="75"/>
      <c r="AT165" s="401"/>
      <c r="AU165" s="75"/>
      <c r="AV165" s="75"/>
      <c r="AW165" s="75"/>
      <c r="AX165" s="75"/>
      <c r="AY165" s="402"/>
      <c r="AZ165" s="403"/>
      <c r="BA165" s="403"/>
      <c r="BB165" s="75"/>
      <c r="BC165" s="402"/>
      <c r="BD165" s="402"/>
      <c r="BE165" s="75"/>
      <c r="BF165" s="402"/>
      <c r="BG165" s="403"/>
      <c r="BH165" s="403"/>
      <c r="BI165" s="401"/>
      <c r="BJ165" s="7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c r="EX165" s="75"/>
      <c r="EY165" s="75"/>
      <c r="EZ165" s="75"/>
      <c r="FA165" s="75"/>
      <c r="FB165" s="75"/>
      <c r="FC165" s="75"/>
      <c r="FD165" s="75"/>
      <c r="FE165" s="75"/>
      <c r="FF165" s="75"/>
      <c r="FG165" s="75"/>
      <c r="FH165" s="75"/>
      <c r="FI165" s="75"/>
      <c r="FJ165" s="75"/>
      <c r="FK165" s="75"/>
      <c r="FL165" s="75"/>
      <c r="FM165" s="75"/>
      <c r="FN165" s="75"/>
      <c r="FO165" s="75"/>
      <c r="FP165" s="75"/>
      <c r="FQ165" s="75"/>
      <c r="FR165" s="75"/>
      <c r="FS165" s="75"/>
      <c r="FT165" s="75"/>
      <c r="FU165" s="75"/>
      <c r="FV165" s="75"/>
      <c r="FW165" s="75"/>
      <c r="FX165" s="75"/>
      <c r="FY165" s="75"/>
      <c r="FZ165" s="75"/>
      <c r="GA165" s="75"/>
      <c r="GB165" s="75"/>
      <c r="GC165" s="75"/>
      <c r="GD165" s="75"/>
      <c r="GE165" s="75"/>
      <c r="GF165" s="75"/>
      <c r="GG165" s="75"/>
      <c r="GH165" s="75"/>
      <c r="GI165" s="75"/>
      <c r="GJ165" s="75"/>
      <c r="GK165" s="75"/>
      <c r="GL165" s="75"/>
      <c r="GM165" s="75"/>
      <c r="GN165" s="75"/>
      <c r="GO165" s="75"/>
      <c r="GP165" s="75"/>
      <c r="GQ165" s="75"/>
      <c r="GR165" s="75"/>
      <c r="GS165" s="75"/>
      <c r="GT165" s="75"/>
      <c r="GU165" s="75"/>
      <c r="GV165" s="75"/>
      <c r="GW165" s="75"/>
      <c r="GX165" s="75"/>
      <c r="GY165" s="75"/>
      <c r="GZ165" s="75"/>
      <c r="HA165" s="75"/>
      <c r="HB165" s="75"/>
      <c r="HC165" s="75"/>
      <c r="HD165" s="75"/>
      <c r="HE165" s="75"/>
      <c r="HF165" s="75"/>
      <c r="HG165" s="75"/>
      <c r="HH165" s="75"/>
      <c r="HI165" s="75"/>
      <c r="HJ165" s="75"/>
      <c r="HK165" s="75"/>
      <c r="HL165" s="75"/>
      <c r="HM165" s="75"/>
      <c r="HN165" s="75"/>
      <c r="HO165" s="75"/>
      <c r="HP165" s="75"/>
      <c r="HQ165" s="75"/>
      <c r="HR165" s="75"/>
      <c r="HS165" s="75"/>
      <c r="HT165" s="75"/>
      <c r="HU165" s="75"/>
      <c r="HV165" s="75"/>
      <c r="HW165" s="75"/>
      <c r="HX165" s="75"/>
      <c r="HY165" s="75"/>
      <c r="HZ165" s="75"/>
      <c r="IA165" s="75"/>
      <c r="IB165" s="75"/>
      <c r="IC165" s="75"/>
      <c r="ID165" s="75"/>
      <c r="IE165" s="75"/>
      <c r="IF165" s="75"/>
      <c r="IG165" s="75"/>
      <c r="IH165" s="75"/>
      <c r="II165" s="75"/>
      <c r="IJ165" s="75"/>
      <c r="IK165" s="75"/>
      <c r="IL165" s="75"/>
      <c r="IM165" s="75"/>
      <c r="IN165" s="75"/>
      <c r="IO165" s="75"/>
      <c r="IP165" s="75"/>
      <c r="IQ165" s="75"/>
      <c r="IR165" s="75"/>
      <c r="IS165" s="75"/>
      <c r="IT165" s="75"/>
      <c r="IU165" s="75"/>
      <c r="IV165" s="75"/>
      <c r="IW165" s="75"/>
      <c r="IX165" s="75"/>
      <c r="IY165" s="75"/>
      <c r="IZ165" s="75"/>
      <c r="JA165" s="75"/>
      <c r="JB165" s="75"/>
      <c r="JC165" s="75"/>
      <c r="JD165" s="75"/>
      <c r="JE165" s="75"/>
      <c r="JF165" s="75"/>
      <c r="JG165" s="75"/>
      <c r="JH165" s="75"/>
      <c r="JI165" s="75"/>
      <c r="JJ165" s="75"/>
      <c r="JK165" s="75"/>
      <c r="JL165" s="75"/>
      <c r="JM165" s="75"/>
      <c r="JN165" s="75"/>
      <c r="JO165" s="75"/>
      <c r="JP165" s="75"/>
      <c r="JQ165" s="75"/>
      <c r="JR165" s="75"/>
      <c r="JS165" s="75"/>
      <c r="JT165" s="75"/>
      <c r="JU165" s="75"/>
      <c r="JV165" s="75"/>
      <c r="JW165" s="75"/>
      <c r="JX165" s="75"/>
      <c r="JY165" s="75"/>
      <c r="JZ165" s="75"/>
      <c r="KA165" s="75"/>
      <c r="KB165" s="75"/>
      <c r="KC165" s="75"/>
      <c r="KD165" s="75"/>
      <c r="KE165" s="75"/>
      <c r="KF165" s="75"/>
      <c r="KG165" s="75"/>
      <c r="KH165" s="75"/>
      <c r="KI165" s="75"/>
      <c r="KJ165" s="75"/>
      <c r="KK165" s="75"/>
      <c r="KL165" s="75"/>
      <c r="KM165" s="75"/>
      <c r="KN165" s="75"/>
      <c r="KO165" s="75"/>
      <c r="KP165" s="75"/>
      <c r="KQ165" s="75"/>
      <c r="KR165" s="75"/>
      <c r="KS165" s="75"/>
      <c r="KT165" s="75"/>
      <c r="KU165" s="75"/>
      <c r="KV165" s="75"/>
      <c r="KW165" s="75"/>
      <c r="KX165" s="75"/>
      <c r="KY165" s="75"/>
      <c r="KZ165" s="75"/>
      <c r="LA165" s="75"/>
      <c r="LB165" s="75"/>
      <c r="LC165" s="75"/>
      <c r="LD165" s="75"/>
      <c r="LE165" s="75"/>
      <c r="LF165" s="75"/>
      <c r="LG165" s="75"/>
      <c r="LH165" s="75"/>
      <c r="LI165" s="75"/>
      <c r="LJ165" s="75"/>
      <c r="LK165" s="75"/>
      <c r="LL165" s="75"/>
      <c r="LM165" s="75"/>
      <c r="LN165" s="75"/>
      <c r="LO165" s="75"/>
      <c r="LP165" s="75"/>
      <c r="LQ165" s="75"/>
      <c r="LR165" s="75"/>
      <c r="LS165" s="75"/>
      <c r="LT165" s="75"/>
      <c r="LU165" s="75"/>
      <c r="LV165" s="75"/>
      <c r="LW165" s="75"/>
      <c r="LX165" s="75"/>
      <c r="LY165" s="75"/>
      <c r="LZ165" s="75"/>
      <c r="MA165" s="75"/>
      <c r="MB165" s="75"/>
      <c r="MC165" s="75"/>
      <c r="MD165" s="75"/>
      <c r="ME165" s="75"/>
      <c r="MF165" s="75"/>
      <c r="MG165" s="75"/>
      <c r="MH165" s="75"/>
      <c r="MI165" s="75"/>
      <c r="MJ165" s="75"/>
      <c r="MK165" s="75"/>
      <c r="ML165" s="75"/>
      <c r="MM165" s="75"/>
      <c r="MN165" s="75"/>
      <c r="MO165" s="75"/>
      <c r="MP165" s="75"/>
      <c r="MQ165" s="75"/>
      <c r="MR165" s="75"/>
      <c r="MS165" s="75"/>
      <c r="MT165" s="75"/>
      <c r="MU165" s="75"/>
      <c r="MV165" s="75"/>
      <c r="MW165" s="75"/>
      <c r="MX165" s="75"/>
      <c r="MY165" s="75"/>
      <c r="MZ165" s="75"/>
      <c r="NA165" s="75"/>
      <c r="NB165" s="75"/>
    </row>
    <row r="166" spans="1:366" s="303" customFormat="1" x14ac:dyDescent="0.25">
      <c r="C166" s="75"/>
      <c r="D166" s="75"/>
      <c r="E166" s="75"/>
      <c r="F166" s="75"/>
      <c r="G166" s="75"/>
      <c r="H166" s="75"/>
      <c r="I166" s="75"/>
      <c r="J166" s="398"/>
      <c r="K166" s="100"/>
      <c r="L166" s="398"/>
      <c r="M166" s="100"/>
      <c r="N166" s="100"/>
      <c r="O166" s="100"/>
      <c r="P166" s="100"/>
      <c r="Q166" s="75"/>
      <c r="R166" s="75"/>
      <c r="S166" s="399"/>
      <c r="T166" s="400"/>
      <c r="U166" s="75"/>
      <c r="V166" s="75"/>
      <c r="W166" s="75"/>
      <c r="X166" s="400"/>
      <c r="Y166" s="75"/>
      <c r="Z166" s="75"/>
      <c r="AA166" s="75"/>
      <c r="AB166" s="75"/>
      <c r="AC166" s="97"/>
      <c r="AD166" s="97"/>
      <c r="AE166" s="97"/>
      <c r="AF166" s="97"/>
      <c r="AG166" s="97"/>
      <c r="AH166" s="97"/>
      <c r="AI166" s="75"/>
      <c r="AJ166" s="75"/>
      <c r="AK166" s="75"/>
      <c r="AL166" s="75"/>
      <c r="AM166" s="75"/>
      <c r="AN166" s="75"/>
      <c r="AO166" s="75"/>
      <c r="AP166" s="75"/>
      <c r="AQ166" s="75"/>
      <c r="AR166" s="75"/>
      <c r="AS166" s="75"/>
      <c r="AT166" s="401"/>
      <c r="AU166" s="75"/>
      <c r="AV166" s="75"/>
      <c r="AW166" s="75"/>
      <c r="AX166" s="75"/>
      <c r="AY166" s="402"/>
      <c r="AZ166" s="403"/>
      <c r="BA166" s="403"/>
      <c r="BB166" s="75"/>
      <c r="BC166" s="402"/>
      <c r="BD166" s="402"/>
      <c r="BE166" s="75"/>
      <c r="BF166" s="402"/>
      <c r="BG166" s="403"/>
      <c r="BH166" s="403"/>
      <c r="BI166" s="401"/>
      <c r="BJ166" s="7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c r="EX166" s="75"/>
      <c r="EY166" s="75"/>
      <c r="EZ166" s="75"/>
      <c r="FA166" s="75"/>
      <c r="FB166" s="75"/>
      <c r="FC166" s="75"/>
      <c r="FD166" s="75"/>
      <c r="FE166" s="75"/>
      <c r="FF166" s="75"/>
      <c r="FG166" s="75"/>
      <c r="FH166" s="75"/>
      <c r="FI166" s="75"/>
      <c r="FJ166" s="75"/>
      <c r="FK166" s="75"/>
      <c r="FL166" s="75"/>
      <c r="FM166" s="75"/>
      <c r="FN166" s="75"/>
      <c r="FO166" s="75"/>
      <c r="FP166" s="75"/>
      <c r="FQ166" s="75"/>
      <c r="FR166" s="75"/>
      <c r="FS166" s="75"/>
      <c r="FT166" s="75"/>
      <c r="FU166" s="75"/>
      <c r="FV166" s="75"/>
      <c r="FW166" s="75"/>
      <c r="FX166" s="75"/>
      <c r="FY166" s="75"/>
      <c r="FZ166" s="75"/>
      <c r="GA166" s="75"/>
      <c r="GB166" s="75"/>
      <c r="GC166" s="75"/>
      <c r="GD166" s="75"/>
      <c r="GE166" s="75"/>
      <c r="GF166" s="75"/>
      <c r="GG166" s="75"/>
      <c r="GH166" s="75"/>
      <c r="GI166" s="75"/>
      <c r="GJ166" s="75"/>
      <c r="GK166" s="75"/>
      <c r="GL166" s="75"/>
      <c r="GM166" s="75"/>
      <c r="GN166" s="75"/>
      <c r="GO166" s="75"/>
      <c r="GP166" s="75"/>
      <c r="GQ166" s="75"/>
      <c r="GR166" s="75"/>
      <c r="GS166" s="75"/>
      <c r="GT166" s="75"/>
      <c r="GU166" s="75"/>
      <c r="GV166" s="75"/>
      <c r="GW166" s="75"/>
      <c r="GX166" s="75"/>
      <c r="GY166" s="75"/>
      <c r="GZ166" s="75"/>
      <c r="HA166" s="75"/>
      <c r="HB166" s="75"/>
      <c r="HC166" s="75"/>
      <c r="HD166" s="75"/>
      <c r="HE166" s="75"/>
      <c r="HF166" s="75"/>
      <c r="HG166" s="75"/>
      <c r="HH166" s="75"/>
      <c r="HI166" s="75"/>
      <c r="HJ166" s="75"/>
      <c r="HK166" s="75"/>
      <c r="HL166" s="75"/>
      <c r="HM166" s="75"/>
      <c r="HN166" s="75"/>
      <c r="HO166" s="75"/>
      <c r="HP166" s="75"/>
      <c r="HQ166" s="75"/>
      <c r="HR166" s="75"/>
      <c r="HS166" s="75"/>
      <c r="HT166" s="75"/>
      <c r="HU166" s="75"/>
      <c r="HV166" s="75"/>
      <c r="HW166" s="75"/>
      <c r="HX166" s="75"/>
      <c r="HY166" s="75"/>
      <c r="HZ166" s="75"/>
      <c r="IA166" s="75"/>
      <c r="IB166" s="75"/>
      <c r="IC166" s="75"/>
      <c r="ID166" s="75"/>
      <c r="IE166" s="75"/>
      <c r="IF166" s="75"/>
      <c r="IG166" s="75"/>
      <c r="IH166" s="75"/>
      <c r="II166" s="75"/>
      <c r="IJ166" s="75"/>
      <c r="IK166" s="75"/>
      <c r="IL166" s="75"/>
      <c r="IM166" s="75"/>
      <c r="IN166" s="75"/>
      <c r="IO166" s="75"/>
      <c r="IP166" s="75"/>
      <c r="IQ166" s="75"/>
      <c r="IR166" s="75"/>
      <c r="IS166" s="75"/>
      <c r="IT166" s="75"/>
      <c r="IU166" s="75"/>
      <c r="IV166" s="75"/>
      <c r="IW166" s="75"/>
      <c r="IX166" s="75"/>
      <c r="IY166" s="75"/>
      <c r="IZ166" s="75"/>
      <c r="JA166" s="75"/>
      <c r="JB166" s="75"/>
      <c r="JC166" s="75"/>
      <c r="JD166" s="75"/>
      <c r="JE166" s="75"/>
      <c r="JF166" s="75"/>
      <c r="JG166" s="75"/>
      <c r="JH166" s="75"/>
      <c r="JI166" s="75"/>
      <c r="JJ166" s="75"/>
      <c r="JK166" s="75"/>
      <c r="JL166" s="75"/>
      <c r="JM166" s="75"/>
      <c r="JN166" s="75"/>
      <c r="JO166" s="75"/>
      <c r="JP166" s="75"/>
      <c r="JQ166" s="75"/>
      <c r="JR166" s="75"/>
      <c r="JS166" s="75"/>
      <c r="JT166" s="75"/>
      <c r="JU166" s="75"/>
      <c r="JV166" s="75"/>
      <c r="JW166" s="75"/>
      <c r="JX166" s="75"/>
      <c r="JY166" s="75"/>
      <c r="JZ166" s="75"/>
      <c r="KA166" s="75"/>
      <c r="KB166" s="75"/>
      <c r="KC166" s="75"/>
      <c r="KD166" s="75"/>
      <c r="KE166" s="75"/>
      <c r="KF166" s="75"/>
      <c r="KG166" s="75"/>
      <c r="KH166" s="75"/>
      <c r="KI166" s="75"/>
      <c r="KJ166" s="75"/>
      <c r="KK166" s="75"/>
      <c r="KL166" s="75"/>
      <c r="KM166" s="75"/>
      <c r="KN166" s="75"/>
      <c r="KO166" s="75"/>
      <c r="KP166" s="75"/>
      <c r="KQ166" s="75"/>
      <c r="KR166" s="75"/>
      <c r="KS166" s="75"/>
      <c r="KT166" s="75"/>
      <c r="KU166" s="75"/>
      <c r="KV166" s="75"/>
      <c r="KW166" s="75"/>
      <c r="KX166" s="75"/>
      <c r="KY166" s="75"/>
      <c r="KZ166" s="75"/>
      <c r="LA166" s="75"/>
      <c r="LB166" s="75"/>
      <c r="LC166" s="75"/>
      <c r="LD166" s="75"/>
      <c r="LE166" s="75"/>
      <c r="LF166" s="75"/>
      <c r="LG166" s="75"/>
      <c r="LH166" s="75"/>
      <c r="LI166" s="75"/>
      <c r="LJ166" s="75"/>
      <c r="LK166" s="75"/>
      <c r="LL166" s="75"/>
      <c r="LM166" s="75"/>
      <c r="LN166" s="75"/>
      <c r="LO166" s="75"/>
      <c r="LP166" s="75"/>
      <c r="LQ166" s="75"/>
      <c r="LR166" s="75"/>
      <c r="LS166" s="75"/>
      <c r="LT166" s="75"/>
      <c r="LU166" s="75"/>
      <c r="LV166" s="75"/>
      <c r="LW166" s="75"/>
      <c r="LX166" s="75"/>
      <c r="LY166" s="75"/>
      <c r="LZ166" s="75"/>
      <c r="MA166" s="75"/>
      <c r="MB166" s="75"/>
      <c r="MC166" s="75"/>
      <c r="MD166" s="75"/>
      <c r="ME166" s="75"/>
      <c r="MF166" s="75"/>
      <c r="MG166" s="75"/>
      <c r="MH166" s="75"/>
      <c r="MI166" s="75"/>
      <c r="MJ166" s="75"/>
      <c r="MK166" s="75"/>
      <c r="ML166" s="75"/>
      <c r="MM166" s="75"/>
      <c r="MN166" s="75"/>
      <c r="MO166" s="75"/>
      <c r="MP166" s="75"/>
      <c r="MQ166" s="75"/>
      <c r="MR166" s="75"/>
      <c r="MS166" s="75"/>
      <c r="MT166" s="75"/>
      <c r="MU166" s="75"/>
      <c r="MV166" s="75"/>
      <c r="MW166" s="75"/>
      <c r="MX166" s="75"/>
      <c r="MY166" s="75"/>
      <c r="MZ166" s="75"/>
      <c r="NA166" s="75"/>
      <c r="NB166" s="75"/>
    </row>
    <row r="167" spans="1:366" s="303" customFormat="1" x14ac:dyDescent="0.25">
      <c r="C167" s="75"/>
      <c r="D167" s="75"/>
      <c r="E167" s="75"/>
      <c r="F167" s="75"/>
      <c r="G167" s="75"/>
      <c r="H167" s="75"/>
      <c r="I167" s="75"/>
      <c r="J167" s="398"/>
      <c r="K167" s="100"/>
      <c r="L167" s="398"/>
      <c r="M167" s="100"/>
      <c r="N167" s="100"/>
      <c r="O167" s="100"/>
      <c r="P167" s="100"/>
      <c r="Q167" s="75"/>
      <c r="R167" s="75"/>
      <c r="S167" s="399"/>
      <c r="T167" s="400"/>
      <c r="U167" s="75"/>
      <c r="V167" s="75"/>
      <c r="W167" s="75"/>
      <c r="X167" s="400"/>
      <c r="Y167" s="75"/>
      <c r="Z167" s="75"/>
      <c r="AA167" s="75"/>
      <c r="AB167" s="75"/>
      <c r="AC167" s="97"/>
      <c r="AD167" s="97"/>
      <c r="AE167" s="97"/>
      <c r="AF167" s="97"/>
      <c r="AG167" s="97"/>
      <c r="AH167" s="97"/>
      <c r="AI167" s="75"/>
      <c r="AJ167" s="75"/>
      <c r="AK167" s="75"/>
      <c r="AL167" s="75"/>
      <c r="AM167" s="75"/>
      <c r="AN167" s="75"/>
      <c r="AO167" s="75"/>
      <c r="AP167" s="75"/>
      <c r="AQ167" s="75"/>
      <c r="AR167" s="75"/>
      <c r="AS167" s="75"/>
      <c r="AT167" s="401"/>
      <c r="AU167" s="75"/>
      <c r="AV167" s="75"/>
      <c r="AW167" s="75"/>
      <c r="AX167" s="75"/>
      <c r="AY167" s="402"/>
      <c r="AZ167" s="403"/>
      <c r="BA167" s="403"/>
      <c r="BB167" s="75"/>
      <c r="BC167" s="402"/>
      <c r="BD167" s="402"/>
      <c r="BE167" s="75"/>
      <c r="BF167" s="402"/>
      <c r="BG167" s="403"/>
      <c r="BH167" s="403"/>
      <c r="BI167" s="401"/>
      <c r="BJ167" s="7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c r="EX167" s="75"/>
      <c r="EY167" s="75"/>
      <c r="EZ167" s="75"/>
      <c r="FA167" s="75"/>
      <c r="FB167" s="75"/>
      <c r="FC167" s="75"/>
      <c r="FD167" s="75"/>
      <c r="FE167" s="75"/>
      <c r="FF167" s="75"/>
      <c r="FG167" s="75"/>
      <c r="FH167" s="75"/>
      <c r="FI167" s="75"/>
      <c r="FJ167" s="75"/>
      <c r="FK167" s="75"/>
      <c r="FL167" s="75"/>
      <c r="FM167" s="75"/>
      <c r="FN167" s="75"/>
      <c r="FO167" s="75"/>
      <c r="FP167" s="75"/>
      <c r="FQ167" s="75"/>
      <c r="FR167" s="75"/>
      <c r="FS167" s="75"/>
      <c r="FT167" s="75"/>
      <c r="FU167" s="75"/>
      <c r="FV167" s="75"/>
      <c r="FW167" s="75"/>
      <c r="FX167" s="75"/>
      <c r="FY167" s="75"/>
      <c r="FZ167" s="75"/>
      <c r="GA167" s="75"/>
      <c r="GB167" s="75"/>
      <c r="GC167" s="75"/>
      <c r="GD167" s="75"/>
      <c r="GE167" s="75"/>
      <c r="GF167" s="75"/>
      <c r="GG167" s="75"/>
      <c r="GH167" s="75"/>
      <c r="GI167" s="75"/>
      <c r="GJ167" s="75"/>
      <c r="GK167" s="75"/>
      <c r="GL167" s="75"/>
      <c r="GM167" s="75"/>
      <c r="GN167" s="75"/>
      <c r="GO167" s="75"/>
      <c r="GP167" s="75"/>
      <c r="GQ167" s="75"/>
      <c r="GR167" s="75"/>
      <c r="GS167" s="75"/>
      <c r="GT167" s="75"/>
      <c r="GU167" s="75"/>
      <c r="GV167" s="75"/>
      <c r="GW167" s="75"/>
      <c r="GX167" s="75"/>
      <c r="GY167" s="75"/>
      <c r="GZ167" s="75"/>
      <c r="HA167" s="75"/>
      <c r="HB167" s="75"/>
      <c r="HC167" s="75"/>
      <c r="HD167" s="75"/>
      <c r="HE167" s="75"/>
      <c r="HF167" s="75"/>
      <c r="HG167" s="75"/>
      <c r="HH167" s="75"/>
      <c r="HI167" s="75"/>
      <c r="HJ167" s="75"/>
      <c r="HK167" s="75"/>
      <c r="HL167" s="75"/>
      <c r="HM167" s="75"/>
      <c r="HN167" s="75"/>
      <c r="HO167" s="75"/>
      <c r="HP167" s="75"/>
      <c r="HQ167" s="75"/>
      <c r="HR167" s="75"/>
      <c r="HS167" s="75"/>
      <c r="HT167" s="75"/>
      <c r="HU167" s="75"/>
      <c r="HV167" s="75"/>
      <c r="HW167" s="75"/>
      <c r="HX167" s="75"/>
      <c r="HY167" s="75"/>
      <c r="HZ167" s="75"/>
      <c r="IA167" s="75"/>
      <c r="IB167" s="75"/>
      <c r="IC167" s="75"/>
      <c r="ID167" s="75"/>
      <c r="IE167" s="75"/>
      <c r="IF167" s="75"/>
      <c r="IG167" s="75"/>
      <c r="IH167" s="75"/>
      <c r="II167" s="75"/>
      <c r="IJ167" s="75"/>
      <c r="IK167" s="75"/>
      <c r="IL167" s="75"/>
      <c r="IM167" s="75"/>
      <c r="IN167" s="75"/>
      <c r="IO167" s="75"/>
      <c r="IP167" s="75"/>
      <c r="IQ167" s="75"/>
      <c r="IR167" s="75"/>
      <c r="IS167" s="75"/>
      <c r="IT167" s="75"/>
      <c r="IU167" s="75"/>
      <c r="IV167" s="75"/>
      <c r="IW167" s="75"/>
      <c r="IX167" s="75"/>
      <c r="IY167" s="75"/>
      <c r="IZ167" s="75"/>
      <c r="JA167" s="75"/>
      <c r="JB167" s="75"/>
      <c r="JC167" s="75"/>
      <c r="JD167" s="75"/>
      <c r="JE167" s="75"/>
      <c r="JF167" s="75"/>
      <c r="JG167" s="75"/>
      <c r="JH167" s="75"/>
      <c r="JI167" s="75"/>
      <c r="JJ167" s="75"/>
      <c r="JK167" s="75"/>
      <c r="JL167" s="75"/>
      <c r="JM167" s="75"/>
      <c r="JN167" s="75"/>
      <c r="JO167" s="75"/>
      <c r="JP167" s="75"/>
      <c r="JQ167" s="75"/>
      <c r="JR167" s="75"/>
      <c r="JS167" s="75"/>
      <c r="JT167" s="75"/>
      <c r="JU167" s="75"/>
      <c r="JV167" s="75"/>
      <c r="JW167" s="75"/>
      <c r="JX167" s="75"/>
      <c r="JY167" s="75"/>
      <c r="JZ167" s="75"/>
      <c r="KA167" s="75"/>
      <c r="KB167" s="75"/>
      <c r="KC167" s="75"/>
      <c r="KD167" s="75"/>
      <c r="KE167" s="75"/>
      <c r="KF167" s="75"/>
      <c r="KG167" s="75"/>
      <c r="KH167" s="75"/>
      <c r="KI167" s="75"/>
      <c r="KJ167" s="75"/>
      <c r="KK167" s="75"/>
      <c r="KL167" s="75"/>
      <c r="KM167" s="75"/>
      <c r="KN167" s="75"/>
      <c r="KO167" s="75"/>
      <c r="KP167" s="75"/>
      <c r="KQ167" s="75"/>
      <c r="KR167" s="75"/>
      <c r="KS167" s="75"/>
      <c r="KT167" s="75"/>
      <c r="KU167" s="75"/>
      <c r="KV167" s="75"/>
      <c r="KW167" s="75"/>
      <c r="KX167" s="75"/>
      <c r="KY167" s="75"/>
      <c r="KZ167" s="75"/>
      <c r="LA167" s="75"/>
      <c r="LB167" s="75"/>
      <c r="LC167" s="75"/>
      <c r="LD167" s="75"/>
      <c r="LE167" s="75"/>
      <c r="LF167" s="75"/>
      <c r="LG167" s="75"/>
      <c r="LH167" s="75"/>
      <c r="LI167" s="75"/>
      <c r="LJ167" s="75"/>
      <c r="LK167" s="75"/>
      <c r="LL167" s="75"/>
      <c r="LM167" s="75"/>
      <c r="LN167" s="75"/>
      <c r="LO167" s="75"/>
      <c r="LP167" s="75"/>
      <c r="LQ167" s="75"/>
      <c r="LR167" s="75"/>
      <c r="LS167" s="75"/>
      <c r="LT167" s="75"/>
      <c r="LU167" s="75"/>
      <c r="LV167" s="75"/>
      <c r="LW167" s="75"/>
      <c r="LX167" s="75"/>
      <c r="LY167" s="75"/>
      <c r="LZ167" s="75"/>
      <c r="MA167" s="75"/>
      <c r="MB167" s="75"/>
      <c r="MC167" s="75"/>
      <c r="MD167" s="75"/>
      <c r="ME167" s="75"/>
      <c r="MF167" s="75"/>
      <c r="MG167" s="75"/>
      <c r="MH167" s="75"/>
      <c r="MI167" s="75"/>
      <c r="MJ167" s="75"/>
      <c r="MK167" s="75"/>
      <c r="ML167" s="75"/>
      <c r="MM167" s="75"/>
      <c r="MN167" s="75"/>
      <c r="MO167" s="75"/>
      <c r="MP167" s="75"/>
      <c r="MQ167" s="75"/>
      <c r="MR167" s="75"/>
      <c r="MS167" s="75"/>
      <c r="MT167" s="75"/>
      <c r="MU167" s="75"/>
      <c r="MV167" s="75"/>
      <c r="MW167" s="75"/>
      <c r="MX167" s="75"/>
      <c r="MY167" s="75"/>
      <c r="MZ167" s="75"/>
      <c r="NA167" s="75"/>
      <c r="NB167" s="75"/>
    </row>
    <row r="168" spans="1:366" s="303" customFormat="1" x14ac:dyDescent="0.25">
      <c r="C168" s="75"/>
      <c r="D168" s="75"/>
      <c r="E168" s="75"/>
      <c r="F168" s="75"/>
      <c r="G168" s="75"/>
      <c r="H168" s="75"/>
      <c r="I168" s="75"/>
      <c r="J168" s="398"/>
      <c r="K168" s="100"/>
      <c r="L168" s="398"/>
      <c r="M168" s="100"/>
      <c r="N168" s="100"/>
      <c r="O168" s="100"/>
      <c r="P168" s="100"/>
      <c r="Q168" s="75"/>
      <c r="R168" s="75"/>
      <c r="S168" s="399"/>
      <c r="T168" s="400"/>
      <c r="U168" s="75"/>
      <c r="V168" s="75"/>
      <c r="W168" s="75"/>
      <c r="X168" s="400"/>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401"/>
      <c r="AU168" s="75"/>
      <c r="AV168" s="75"/>
      <c r="AW168" s="75"/>
      <c r="AX168" s="75"/>
      <c r="AY168" s="402"/>
      <c r="AZ168" s="403"/>
      <c r="BA168" s="403"/>
      <c r="BB168" s="75"/>
      <c r="BC168" s="402"/>
      <c r="BD168" s="402"/>
      <c r="BE168" s="75"/>
      <c r="BF168" s="402"/>
      <c r="BG168" s="403"/>
      <c r="BH168" s="403"/>
      <c r="BI168" s="401"/>
      <c r="BJ168" s="7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c r="EX168" s="75"/>
      <c r="EY168" s="75"/>
      <c r="EZ168" s="75"/>
      <c r="FA168" s="75"/>
      <c r="FB168" s="75"/>
      <c r="FC168" s="75"/>
      <c r="FD168" s="75"/>
      <c r="FE168" s="75"/>
      <c r="FF168" s="75"/>
      <c r="FG168" s="75"/>
      <c r="FH168" s="75"/>
      <c r="FI168" s="75"/>
      <c r="FJ168" s="75"/>
      <c r="FK168" s="75"/>
      <c r="FL168" s="75"/>
      <c r="FM168" s="75"/>
      <c r="FN168" s="75"/>
      <c r="FO168" s="75"/>
      <c r="FP168" s="75"/>
      <c r="FQ168" s="75"/>
      <c r="FR168" s="75"/>
      <c r="FS168" s="75"/>
      <c r="FT168" s="75"/>
      <c r="FU168" s="75"/>
      <c r="FV168" s="75"/>
      <c r="FW168" s="75"/>
      <c r="FX168" s="75"/>
      <c r="FY168" s="75"/>
      <c r="FZ168" s="75"/>
      <c r="GA168" s="75"/>
      <c r="GB168" s="75"/>
      <c r="GC168" s="75"/>
      <c r="GD168" s="75"/>
      <c r="GE168" s="75"/>
      <c r="GF168" s="75"/>
      <c r="GG168" s="75"/>
      <c r="GH168" s="75"/>
      <c r="GI168" s="75"/>
      <c r="GJ168" s="75"/>
      <c r="GK168" s="75"/>
      <c r="GL168" s="75"/>
      <c r="GM168" s="75"/>
      <c r="GN168" s="75"/>
      <c r="GO168" s="75"/>
      <c r="GP168" s="75"/>
      <c r="GQ168" s="75"/>
      <c r="GR168" s="75"/>
      <c r="GS168" s="75"/>
      <c r="GT168" s="75"/>
      <c r="GU168" s="75"/>
      <c r="GV168" s="75"/>
      <c r="GW168" s="75"/>
      <c r="GX168" s="75"/>
      <c r="GY168" s="75"/>
      <c r="GZ168" s="75"/>
      <c r="HA168" s="75"/>
      <c r="HB168" s="75"/>
      <c r="HC168" s="75"/>
      <c r="HD168" s="75"/>
      <c r="HE168" s="75"/>
      <c r="HF168" s="75"/>
      <c r="HG168" s="75"/>
      <c r="HH168" s="75"/>
      <c r="HI168" s="75"/>
      <c r="HJ168" s="75"/>
      <c r="HK168" s="75"/>
      <c r="HL168" s="75"/>
      <c r="HM168" s="75"/>
      <c r="HN168" s="75"/>
      <c r="HO168" s="75"/>
      <c r="HP168" s="75"/>
      <c r="HQ168" s="75"/>
      <c r="HR168" s="75"/>
      <c r="HS168" s="75"/>
      <c r="HT168" s="75"/>
      <c r="HU168" s="75"/>
      <c r="HV168" s="75"/>
      <c r="HW168" s="75"/>
      <c r="HX168" s="75"/>
      <c r="HY168" s="75"/>
      <c r="HZ168" s="75"/>
      <c r="IA168" s="75"/>
      <c r="IB168" s="75"/>
      <c r="IC168" s="75"/>
      <c r="ID168" s="75"/>
      <c r="IE168" s="75"/>
      <c r="IF168" s="75"/>
      <c r="IG168" s="75"/>
      <c r="IH168" s="75"/>
      <c r="II168" s="75"/>
      <c r="IJ168" s="75"/>
      <c r="IK168" s="75"/>
      <c r="IL168" s="75"/>
      <c r="IM168" s="75"/>
      <c r="IN168" s="75"/>
      <c r="IO168" s="75"/>
      <c r="IP168" s="75"/>
      <c r="IQ168" s="75"/>
      <c r="IR168" s="75"/>
      <c r="IS168" s="75"/>
      <c r="IT168" s="75"/>
      <c r="IU168" s="75"/>
      <c r="IV168" s="75"/>
      <c r="IW168" s="75"/>
      <c r="IX168" s="75"/>
      <c r="IY168" s="75"/>
      <c r="IZ168" s="75"/>
      <c r="JA168" s="75"/>
      <c r="JB168" s="75"/>
      <c r="JC168" s="75"/>
      <c r="JD168" s="75"/>
      <c r="JE168" s="75"/>
      <c r="JF168" s="75"/>
      <c r="JG168" s="75"/>
      <c r="JH168" s="75"/>
      <c r="JI168" s="75"/>
      <c r="JJ168" s="75"/>
      <c r="JK168" s="75"/>
      <c r="JL168" s="75"/>
      <c r="JM168" s="75"/>
      <c r="JN168" s="75"/>
      <c r="JO168" s="75"/>
      <c r="JP168" s="75"/>
      <c r="JQ168" s="75"/>
      <c r="JR168" s="75"/>
      <c r="JS168" s="75"/>
      <c r="JT168" s="75"/>
      <c r="JU168" s="75"/>
      <c r="JV168" s="75"/>
      <c r="JW168" s="75"/>
      <c r="JX168" s="75"/>
      <c r="JY168" s="75"/>
      <c r="JZ168" s="75"/>
      <c r="KA168" s="75"/>
      <c r="KB168" s="75"/>
      <c r="KC168" s="75"/>
      <c r="KD168" s="75"/>
      <c r="KE168" s="75"/>
      <c r="KF168" s="75"/>
      <c r="KG168" s="75"/>
      <c r="KH168" s="75"/>
      <c r="KI168" s="75"/>
      <c r="KJ168" s="75"/>
      <c r="KK168" s="75"/>
      <c r="KL168" s="75"/>
      <c r="KM168" s="75"/>
      <c r="KN168" s="75"/>
      <c r="KO168" s="75"/>
      <c r="KP168" s="75"/>
      <c r="KQ168" s="75"/>
      <c r="KR168" s="75"/>
      <c r="KS168" s="75"/>
      <c r="KT168" s="75"/>
      <c r="KU168" s="75"/>
      <c r="KV168" s="75"/>
      <c r="KW168" s="75"/>
      <c r="KX168" s="75"/>
      <c r="KY168" s="75"/>
      <c r="KZ168" s="75"/>
      <c r="LA168" s="75"/>
      <c r="LB168" s="75"/>
      <c r="LC168" s="75"/>
      <c r="LD168" s="75"/>
      <c r="LE168" s="75"/>
      <c r="LF168" s="75"/>
      <c r="LG168" s="75"/>
      <c r="LH168" s="75"/>
      <c r="LI168" s="75"/>
      <c r="LJ168" s="75"/>
      <c r="LK168" s="75"/>
      <c r="LL168" s="75"/>
      <c r="LM168" s="75"/>
      <c r="LN168" s="75"/>
      <c r="LO168" s="75"/>
      <c r="LP168" s="75"/>
      <c r="LQ168" s="75"/>
      <c r="LR168" s="75"/>
      <c r="LS168" s="75"/>
      <c r="LT168" s="75"/>
      <c r="LU168" s="75"/>
      <c r="LV168" s="75"/>
      <c r="LW168" s="75"/>
      <c r="LX168" s="75"/>
      <c r="LY168" s="75"/>
      <c r="LZ168" s="75"/>
      <c r="MA168" s="75"/>
      <c r="MB168" s="75"/>
      <c r="MC168" s="75"/>
      <c r="MD168" s="75"/>
      <c r="ME168" s="75"/>
      <c r="MF168" s="75"/>
      <c r="MG168" s="75"/>
      <c r="MH168" s="75"/>
      <c r="MI168" s="75"/>
      <c r="MJ168" s="75"/>
      <c r="MK168" s="75"/>
      <c r="ML168" s="75"/>
      <c r="MM168" s="75"/>
      <c r="MN168" s="75"/>
      <c r="MO168" s="75"/>
      <c r="MP168" s="75"/>
      <c r="MQ168" s="75"/>
      <c r="MR168" s="75"/>
      <c r="MS168" s="75"/>
      <c r="MT168" s="75"/>
      <c r="MU168" s="75"/>
      <c r="MV168" s="75"/>
      <c r="MW168" s="75"/>
      <c r="MX168" s="75"/>
      <c r="MY168" s="75"/>
      <c r="MZ168" s="75"/>
      <c r="NA168" s="75"/>
      <c r="NB168" s="75"/>
    </row>
    <row r="169" spans="1:366" s="303" customFormat="1" x14ac:dyDescent="0.25">
      <c r="C169" s="75"/>
      <c r="D169" s="75"/>
      <c r="E169" s="75"/>
      <c r="F169" s="75"/>
      <c r="G169" s="75"/>
      <c r="H169" s="75"/>
      <c r="I169" s="75"/>
      <c r="J169" s="398"/>
      <c r="K169" s="100"/>
      <c r="L169" s="398"/>
      <c r="M169" s="100"/>
      <c r="N169" s="100"/>
      <c r="O169" s="100"/>
      <c r="P169" s="100"/>
      <c r="Q169" s="75"/>
      <c r="R169" s="75"/>
      <c r="S169" s="399"/>
      <c r="T169" s="400"/>
      <c r="U169" s="75"/>
      <c r="V169" s="75"/>
      <c r="W169" s="75"/>
      <c r="X169" s="400"/>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401"/>
      <c r="AU169" s="75"/>
      <c r="AV169" s="75"/>
      <c r="AW169" s="75"/>
      <c r="AX169" s="75"/>
      <c r="AY169" s="402"/>
      <c r="AZ169" s="403"/>
      <c r="BA169" s="403"/>
      <c r="BB169" s="75"/>
      <c r="BC169" s="402"/>
      <c r="BD169" s="402"/>
      <c r="BE169" s="75"/>
      <c r="BF169" s="402"/>
      <c r="BG169" s="403"/>
      <c r="BH169" s="403"/>
      <c r="BI169" s="401"/>
      <c r="BJ169" s="7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c r="EX169" s="75"/>
      <c r="EY169" s="75"/>
      <c r="EZ169" s="75"/>
      <c r="FA169" s="75"/>
      <c r="FB169" s="75"/>
      <c r="FC169" s="75"/>
      <c r="FD169" s="75"/>
      <c r="FE169" s="75"/>
      <c r="FF169" s="75"/>
      <c r="FG169" s="75"/>
      <c r="FH169" s="75"/>
      <c r="FI169" s="75"/>
      <c r="FJ169" s="75"/>
      <c r="FK169" s="75"/>
      <c r="FL169" s="75"/>
      <c r="FM169" s="75"/>
      <c r="FN169" s="75"/>
      <c r="FO169" s="75"/>
      <c r="FP169" s="75"/>
      <c r="FQ169" s="75"/>
      <c r="FR169" s="75"/>
      <c r="FS169" s="75"/>
      <c r="FT169" s="75"/>
      <c r="FU169" s="75"/>
      <c r="FV169" s="75"/>
      <c r="FW169" s="75"/>
      <c r="FX169" s="75"/>
      <c r="FY169" s="75"/>
      <c r="FZ169" s="75"/>
      <c r="GA169" s="75"/>
      <c r="GB169" s="75"/>
      <c r="GC169" s="75"/>
      <c r="GD169" s="75"/>
      <c r="GE169" s="75"/>
      <c r="GF169" s="75"/>
      <c r="GG169" s="75"/>
      <c r="GH169" s="75"/>
      <c r="GI169" s="75"/>
      <c r="GJ169" s="75"/>
      <c r="GK169" s="75"/>
      <c r="GL169" s="75"/>
      <c r="GM169" s="75"/>
      <c r="GN169" s="75"/>
      <c r="GO169" s="75"/>
      <c r="GP169" s="75"/>
      <c r="GQ169" s="75"/>
      <c r="GR169" s="75"/>
      <c r="GS169" s="75"/>
      <c r="GT169" s="75"/>
      <c r="GU169" s="75"/>
      <c r="GV169" s="75"/>
      <c r="GW169" s="75"/>
      <c r="GX169" s="75"/>
      <c r="GY169" s="75"/>
      <c r="GZ169" s="75"/>
      <c r="HA169" s="75"/>
      <c r="HB169" s="75"/>
      <c r="HC169" s="75"/>
      <c r="HD169" s="75"/>
      <c r="HE169" s="75"/>
      <c r="HF169" s="75"/>
      <c r="HG169" s="75"/>
      <c r="HH169" s="75"/>
      <c r="HI169" s="75"/>
      <c r="HJ169" s="75"/>
      <c r="HK169" s="75"/>
      <c r="HL169" s="75"/>
      <c r="HM169" s="75"/>
      <c r="HN169" s="75"/>
      <c r="HO169" s="75"/>
      <c r="HP169" s="75"/>
      <c r="HQ169" s="75"/>
      <c r="HR169" s="75"/>
      <c r="HS169" s="75"/>
      <c r="HT169" s="75"/>
      <c r="HU169" s="75"/>
      <c r="HV169" s="75"/>
      <c r="HW169" s="75"/>
      <c r="HX169" s="75"/>
      <c r="HY169" s="75"/>
      <c r="HZ169" s="75"/>
      <c r="IA169" s="75"/>
      <c r="IB169" s="75"/>
      <c r="IC169" s="75"/>
      <c r="ID169" s="75"/>
      <c r="IE169" s="75"/>
      <c r="IF169" s="75"/>
      <c r="IG169" s="75"/>
      <c r="IH169" s="75"/>
      <c r="II169" s="75"/>
      <c r="IJ169" s="75"/>
      <c r="IK169" s="75"/>
      <c r="IL169" s="75"/>
      <c r="IM169" s="75"/>
      <c r="IN169" s="75"/>
      <c r="IO169" s="75"/>
      <c r="IP169" s="75"/>
      <c r="IQ169" s="75"/>
      <c r="IR169" s="75"/>
      <c r="IS169" s="75"/>
      <c r="IT169" s="75"/>
      <c r="IU169" s="75"/>
      <c r="IV169" s="75"/>
      <c r="IW169" s="75"/>
      <c r="IX169" s="75"/>
      <c r="IY169" s="75"/>
      <c r="IZ169" s="75"/>
      <c r="JA169" s="75"/>
      <c r="JB169" s="75"/>
      <c r="JC169" s="75"/>
      <c r="JD169" s="75"/>
      <c r="JE169" s="75"/>
      <c r="JF169" s="75"/>
      <c r="JG169" s="75"/>
      <c r="JH169" s="75"/>
      <c r="JI169" s="75"/>
      <c r="JJ169" s="75"/>
      <c r="JK169" s="75"/>
      <c r="JL169" s="75"/>
      <c r="JM169" s="75"/>
      <c r="JN169" s="75"/>
      <c r="JO169" s="75"/>
      <c r="JP169" s="75"/>
      <c r="JQ169" s="75"/>
      <c r="JR169" s="75"/>
      <c r="JS169" s="75"/>
      <c r="JT169" s="75"/>
      <c r="JU169" s="75"/>
      <c r="JV169" s="75"/>
      <c r="JW169" s="75"/>
      <c r="JX169" s="75"/>
      <c r="JY169" s="75"/>
      <c r="JZ169" s="75"/>
      <c r="KA169" s="75"/>
      <c r="KB169" s="75"/>
      <c r="KC169" s="75"/>
      <c r="KD169" s="75"/>
      <c r="KE169" s="75"/>
      <c r="KF169" s="75"/>
      <c r="KG169" s="75"/>
      <c r="KH169" s="75"/>
      <c r="KI169" s="75"/>
      <c r="KJ169" s="75"/>
      <c r="KK169" s="75"/>
      <c r="KL169" s="75"/>
      <c r="KM169" s="75"/>
      <c r="KN169" s="75"/>
      <c r="KO169" s="75"/>
      <c r="KP169" s="75"/>
      <c r="KQ169" s="75"/>
      <c r="KR169" s="75"/>
      <c r="KS169" s="75"/>
      <c r="KT169" s="75"/>
      <c r="KU169" s="75"/>
      <c r="KV169" s="75"/>
      <c r="KW169" s="75"/>
      <c r="KX169" s="75"/>
      <c r="KY169" s="75"/>
      <c r="KZ169" s="75"/>
      <c r="LA169" s="75"/>
      <c r="LB169" s="75"/>
      <c r="LC169" s="75"/>
      <c r="LD169" s="75"/>
      <c r="LE169" s="75"/>
      <c r="LF169" s="75"/>
      <c r="LG169" s="75"/>
      <c r="LH169" s="75"/>
      <c r="LI169" s="75"/>
      <c r="LJ169" s="75"/>
      <c r="LK169" s="75"/>
      <c r="LL169" s="75"/>
      <c r="LM169" s="75"/>
      <c r="LN169" s="75"/>
      <c r="LO169" s="75"/>
      <c r="LP169" s="75"/>
      <c r="LQ169" s="75"/>
      <c r="LR169" s="75"/>
      <c r="LS169" s="75"/>
      <c r="LT169" s="75"/>
      <c r="LU169" s="75"/>
      <c r="LV169" s="75"/>
      <c r="LW169" s="75"/>
      <c r="LX169" s="75"/>
      <c r="LY169" s="75"/>
      <c r="LZ169" s="75"/>
      <c r="MA169" s="75"/>
      <c r="MB169" s="75"/>
      <c r="MC169" s="75"/>
      <c r="MD169" s="75"/>
      <c r="ME169" s="75"/>
      <c r="MF169" s="75"/>
      <c r="MG169" s="75"/>
      <c r="MH169" s="75"/>
      <c r="MI169" s="75"/>
      <c r="MJ169" s="75"/>
      <c r="MK169" s="75"/>
      <c r="ML169" s="75"/>
      <c r="MM169" s="75"/>
      <c r="MN169" s="75"/>
      <c r="MO169" s="75"/>
      <c r="MP169" s="75"/>
      <c r="MQ169" s="75"/>
      <c r="MR169" s="75"/>
      <c r="MS169" s="75"/>
      <c r="MT169" s="75"/>
      <c r="MU169" s="75"/>
      <c r="MV169" s="75"/>
      <c r="MW169" s="75"/>
      <c r="MX169" s="75"/>
      <c r="MY169" s="75"/>
      <c r="MZ169" s="75"/>
      <c r="NA169" s="75"/>
      <c r="NB169" s="75"/>
    </row>
    <row r="170" spans="1:366" s="303" customFormat="1" x14ac:dyDescent="0.25">
      <c r="C170" s="75"/>
      <c r="D170" s="75"/>
      <c r="E170" s="75"/>
      <c r="F170" s="75"/>
      <c r="G170" s="75"/>
      <c r="H170" s="75"/>
      <c r="I170" s="75"/>
      <c r="J170" s="398"/>
      <c r="K170" s="100"/>
      <c r="L170" s="398"/>
      <c r="M170" s="100"/>
      <c r="N170" s="100"/>
      <c r="O170" s="100"/>
      <c r="P170" s="100"/>
      <c r="Q170" s="75"/>
      <c r="R170" s="75"/>
      <c r="S170" s="399"/>
      <c r="T170" s="400"/>
      <c r="U170" s="75"/>
      <c r="V170" s="75"/>
      <c r="W170" s="75"/>
      <c r="X170" s="400"/>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401"/>
      <c r="AU170" s="75"/>
      <c r="AV170" s="75"/>
      <c r="AW170" s="75"/>
      <c r="AX170" s="75"/>
      <c r="AY170" s="402"/>
      <c r="AZ170" s="403"/>
      <c r="BA170" s="403"/>
      <c r="BB170" s="75"/>
      <c r="BC170" s="402"/>
      <c r="BD170" s="402"/>
      <c r="BE170" s="75"/>
      <c r="BF170" s="402"/>
      <c r="BG170" s="403"/>
      <c r="BH170" s="403"/>
      <c r="BI170" s="401"/>
      <c r="BJ170" s="7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c r="EX170" s="75"/>
      <c r="EY170" s="75"/>
      <c r="EZ170" s="75"/>
      <c r="FA170" s="75"/>
      <c r="FB170" s="75"/>
      <c r="FC170" s="75"/>
      <c r="FD170" s="75"/>
      <c r="FE170" s="75"/>
      <c r="FF170" s="75"/>
      <c r="FG170" s="75"/>
      <c r="FH170" s="75"/>
      <c r="FI170" s="75"/>
      <c r="FJ170" s="75"/>
      <c r="FK170" s="75"/>
      <c r="FL170" s="75"/>
      <c r="FM170" s="75"/>
      <c r="FN170" s="75"/>
      <c r="FO170" s="75"/>
      <c r="FP170" s="75"/>
      <c r="FQ170" s="75"/>
      <c r="FR170" s="75"/>
      <c r="FS170" s="75"/>
      <c r="FT170" s="75"/>
      <c r="FU170" s="75"/>
      <c r="FV170" s="75"/>
      <c r="FW170" s="75"/>
      <c r="FX170" s="75"/>
      <c r="FY170" s="75"/>
      <c r="FZ170" s="75"/>
      <c r="GA170" s="75"/>
      <c r="GB170" s="75"/>
      <c r="GC170" s="75"/>
      <c r="GD170" s="75"/>
      <c r="GE170" s="75"/>
      <c r="GF170" s="75"/>
      <c r="GG170" s="75"/>
      <c r="GH170" s="75"/>
      <c r="GI170" s="75"/>
      <c r="GJ170" s="75"/>
      <c r="GK170" s="75"/>
      <c r="GL170" s="75"/>
      <c r="GM170" s="75"/>
      <c r="GN170" s="75"/>
      <c r="GO170" s="75"/>
      <c r="GP170" s="75"/>
      <c r="GQ170" s="75"/>
      <c r="GR170" s="75"/>
      <c r="GS170" s="75"/>
      <c r="GT170" s="75"/>
      <c r="GU170" s="75"/>
      <c r="GV170" s="75"/>
      <c r="GW170" s="75"/>
      <c r="GX170" s="75"/>
      <c r="GY170" s="75"/>
      <c r="GZ170" s="75"/>
      <c r="HA170" s="75"/>
      <c r="HB170" s="75"/>
      <c r="HC170" s="75"/>
      <c r="HD170" s="75"/>
      <c r="HE170" s="75"/>
      <c r="HF170" s="75"/>
      <c r="HG170" s="75"/>
      <c r="HH170" s="75"/>
      <c r="HI170" s="75"/>
      <c r="HJ170" s="75"/>
      <c r="HK170" s="75"/>
      <c r="HL170" s="75"/>
      <c r="HM170" s="75"/>
      <c r="HN170" s="75"/>
      <c r="HO170" s="75"/>
      <c r="HP170" s="75"/>
      <c r="HQ170" s="75"/>
      <c r="HR170" s="75"/>
      <c r="HS170" s="75"/>
      <c r="HT170" s="75"/>
      <c r="HU170" s="75"/>
      <c r="HV170" s="75"/>
      <c r="HW170" s="75"/>
      <c r="HX170" s="75"/>
      <c r="HY170" s="75"/>
      <c r="HZ170" s="75"/>
      <c r="IA170" s="75"/>
      <c r="IB170" s="75"/>
      <c r="IC170" s="75"/>
      <c r="ID170" s="75"/>
      <c r="IE170" s="75"/>
      <c r="IF170" s="75"/>
      <c r="IG170" s="75"/>
      <c r="IH170" s="75"/>
      <c r="II170" s="75"/>
      <c r="IJ170" s="75"/>
      <c r="IK170" s="75"/>
      <c r="IL170" s="75"/>
      <c r="IM170" s="75"/>
      <c r="IN170" s="75"/>
      <c r="IO170" s="75"/>
      <c r="IP170" s="75"/>
      <c r="IQ170" s="75"/>
      <c r="IR170" s="75"/>
      <c r="IS170" s="75"/>
      <c r="IT170" s="75"/>
      <c r="IU170" s="75"/>
      <c r="IV170" s="75"/>
      <c r="IW170" s="75"/>
      <c r="IX170" s="75"/>
      <c r="IY170" s="75"/>
      <c r="IZ170" s="75"/>
      <c r="JA170" s="75"/>
      <c r="JB170" s="75"/>
      <c r="JC170" s="75"/>
      <c r="JD170" s="75"/>
      <c r="JE170" s="75"/>
      <c r="JF170" s="75"/>
      <c r="JG170" s="75"/>
      <c r="JH170" s="75"/>
      <c r="JI170" s="75"/>
      <c r="JJ170" s="75"/>
      <c r="JK170" s="75"/>
      <c r="JL170" s="75"/>
      <c r="JM170" s="75"/>
      <c r="JN170" s="75"/>
      <c r="JO170" s="75"/>
      <c r="JP170" s="75"/>
      <c r="JQ170" s="75"/>
      <c r="JR170" s="75"/>
      <c r="JS170" s="75"/>
      <c r="JT170" s="75"/>
      <c r="JU170" s="75"/>
      <c r="JV170" s="75"/>
      <c r="JW170" s="75"/>
      <c r="JX170" s="75"/>
      <c r="JY170" s="75"/>
      <c r="JZ170" s="75"/>
      <c r="KA170" s="75"/>
      <c r="KB170" s="75"/>
      <c r="KC170" s="75"/>
      <c r="KD170" s="75"/>
      <c r="KE170" s="75"/>
      <c r="KF170" s="75"/>
      <c r="KG170" s="75"/>
      <c r="KH170" s="75"/>
      <c r="KI170" s="75"/>
      <c r="KJ170" s="75"/>
      <c r="KK170" s="75"/>
      <c r="KL170" s="75"/>
      <c r="KM170" s="75"/>
      <c r="KN170" s="75"/>
      <c r="KO170" s="75"/>
      <c r="KP170" s="75"/>
      <c r="KQ170" s="75"/>
      <c r="KR170" s="75"/>
      <c r="KS170" s="75"/>
      <c r="KT170" s="75"/>
      <c r="KU170" s="75"/>
      <c r="KV170" s="75"/>
      <c r="KW170" s="75"/>
      <c r="KX170" s="75"/>
      <c r="KY170" s="75"/>
      <c r="KZ170" s="75"/>
      <c r="LA170" s="75"/>
      <c r="LB170" s="75"/>
      <c r="LC170" s="75"/>
      <c r="LD170" s="75"/>
      <c r="LE170" s="75"/>
      <c r="LF170" s="75"/>
      <c r="LG170" s="75"/>
      <c r="LH170" s="75"/>
      <c r="LI170" s="75"/>
      <c r="LJ170" s="75"/>
      <c r="LK170" s="75"/>
      <c r="LL170" s="75"/>
      <c r="LM170" s="75"/>
      <c r="LN170" s="75"/>
      <c r="LO170" s="75"/>
      <c r="LP170" s="75"/>
      <c r="LQ170" s="75"/>
      <c r="LR170" s="75"/>
      <c r="LS170" s="75"/>
      <c r="LT170" s="75"/>
      <c r="LU170" s="75"/>
      <c r="LV170" s="75"/>
      <c r="LW170" s="75"/>
      <c r="LX170" s="75"/>
      <c r="LY170" s="75"/>
      <c r="LZ170" s="75"/>
      <c r="MA170" s="75"/>
      <c r="MB170" s="75"/>
      <c r="MC170" s="75"/>
      <c r="MD170" s="75"/>
      <c r="ME170" s="75"/>
      <c r="MF170" s="75"/>
      <c r="MG170" s="75"/>
      <c r="MH170" s="75"/>
      <c r="MI170" s="75"/>
      <c r="MJ170" s="75"/>
      <c r="MK170" s="75"/>
      <c r="ML170" s="75"/>
      <c r="MM170" s="75"/>
      <c r="MN170" s="75"/>
      <c r="MO170" s="75"/>
      <c r="MP170" s="75"/>
      <c r="MQ170" s="75"/>
      <c r="MR170" s="75"/>
      <c r="MS170" s="75"/>
      <c r="MT170" s="75"/>
      <c r="MU170" s="75"/>
      <c r="MV170" s="75"/>
      <c r="MW170" s="75"/>
      <c r="MX170" s="75"/>
      <c r="MY170" s="75"/>
      <c r="MZ170" s="75"/>
      <c r="NA170" s="75"/>
      <c r="NB170" s="75"/>
    </row>
    <row r="171" spans="1:366" x14ac:dyDescent="0.25">
      <c r="AV171" s="75">
        <v>100</v>
      </c>
    </row>
  </sheetData>
  <autoFilter ref="A4:NB4" xr:uid="{00000000-0009-0000-0000-000000000000}"/>
  <mergeCells count="1519">
    <mergeCell ref="BH70:BH71"/>
    <mergeCell ref="BG70:BG71"/>
    <mergeCell ref="BH72:BH74"/>
    <mergeCell ref="BG72:BG74"/>
    <mergeCell ref="BF60:BF61"/>
    <mergeCell ref="BD60:BD61"/>
    <mergeCell ref="BC60:BC61"/>
    <mergeCell ref="BA60:BA61"/>
    <mergeCell ref="AZ60:AZ61"/>
    <mergeCell ref="BF53:BF54"/>
    <mergeCell ref="AZ53:AZ54"/>
    <mergeCell ref="BJ67:BJ68"/>
    <mergeCell ref="BH67:BH68"/>
    <mergeCell ref="BG67:BG68"/>
    <mergeCell ref="BF67:BF68"/>
    <mergeCell ref="BD67:BD68"/>
    <mergeCell ref="BC67:BC68"/>
    <mergeCell ref="BA67:BA68"/>
    <mergeCell ref="AZ67:AZ68"/>
    <mergeCell ref="BF70:BF71"/>
    <mergeCell ref="BD70:BD71"/>
    <mergeCell ref="BC70:BC71"/>
    <mergeCell ref="BA70:BA71"/>
    <mergeCell ref="AZ70:AZ71"/>
    <mergeCell ref="BJ70:BJ71"/>
    <mergeCell ref="BJ72:BJ74"/>
    <mergeCell ref="BB64:BB66"/>
    <mergeCell ref="BB67:BB68"/>
    <mergeCell ref="BJ53:BJ54"/>
    <mergeCell ref="BH60:BH61"/>
    <mergeCell ref="BG60:BG61"/>
    <mergeCell ref="BJ60:BJ61"/>
    <mergeCell ref="BJ82:BJ85"/>
    <mergeCell ref="BB79:BB80"/>
    <mergeCell ref="BB82:BB85"/>
    <mergeCell ref="BJ79:BJ80"/>
    <mergeCell ref="BF72:BF74"/>
    <mergeCell ref="BD72:BD74"/>
    <mergeCell ref="BC72:BC74"/>
    <mergeCell ref="BA72:BA74"/>
    <mergeCell ref="AZ72:AZ74"/>
    <mergeCell ref="BH79:BH80"/>
    <mergeCell ref="BG79:BG80"/>
    <mergeCell ref="BF79:BF80"/>
    <mergeCell ref="BD79:BD80"/>
    <mergeCell ref="AZ79:AZ80"/>
    <mergeCell ref="BF82:BF85"/>
    <mergeCell ref="AZ5:AZ6"/>
    <mergeCell ref="BA5:BA6"/>
    <mergeCell ref="BC5:BC6"/>
    <mergeCell ref="BD5:BD6"/>
    <mergeCell ref="BF5:BF6"/>
    <mergeCell ref="BJ5:BJ6"/>
    <mergeCell ref="BH14:BH16"/>
    <mergeCell ref="BG14:BG16"/>
    <mergeCell ref="BJ14:BJ16"/>
    <mergeCell ref="BG18:BG19"/>
    <mergeCell ref="BH18:BH19"/>
    <mergeCell ref="BJ18:BJ19"/>
    <mergeCell ref="BG41:BG42"/>
    <mergeCell ref="BH41:BH42"/>
    <mergeCell ref="BJ41:BJ42"/>
    <mergeCell ref="BH48:BH52"/>
    <mergeCell ref="BF48:BF52"/>
    <mergeCell ref="BJ48:BJ52"/>
    <mergeCell ref="BG12:BG13"/>
    <mergeCell ref="BH12:BH13"/>
    <mergeCell ref="BJ12:BJ13"/>
    <mergeCell ref="AZ12:AZ13"/>
    <mergeCell ref="BA12:BA13"/>
    <mergeCell ref="BC14:BC16"/>
    <mergeCell ref="BD14:BD16"/>
    <mergeCell ref="AZ18:AZ19"/>
    <mergeCell ref="BH25:BH26"/>
    <mergeCell ref="BJ25:BJ26"/>
    <mergeCell ref="AZ25:AZ26"/>
    <mergeCell ref="BA25:BA26"/>
    <mergeCell ref="BC25:BC26"/>
    <mergeCell ref="BD25:BD26"/>
    <mergeCell ref="BF25:BF26"/>
    <mergeCell ref="BG25:BG26"/>
    <mergeCell ref="BB12:BB13"/>
    <mergeCell ref="BB14:BB16"/>
    <mergeCell ref="BB18:BB19"/>
    <mergeCell ref="BB41:BB42"/>
    <mergeCell ref="BB48:BB52"/>
    <mergeCell ref="BJ38:BJ39"/>
    <mergeCell ref="BI25:BI26"/>
    <mergeCell ref="BF38:BF39"/>
    <mergeCell ref="BG38:BG39"/>
    <mergeCell ref="BH38:BH39"/>
    <mergeCell ref="BI38:BI39"/>
    <mergeCell ref="BE12:BE13"/>
    <mergeCell ref="BE14:BE16"/>
    <mergeCell ref="BE18:BE19"/>
    <mergeCell ref="BE25:BE26"/>
    <mergeCell ref="BE38:BE39"/>
    <mergeCell ref="BE41:BE42"/>
    <mergeCell ref="BB25:BB26"/>
    <mergeCell ref="BE64:BE66"/>
    <mergeCell ref="BE67:BE68"/>
    <mergeCell ref="AZ41:AZ42"/>
    <mergeCell ref="BA41:BA42"/>
    <mergeCell ref="BD41:BD42"/>
    <mergeCell ref="BC53:BC54"/>
    <mergeCell ref="BB38:BB39"/>
    <mergeCell ref="BE48:BE52"/>
    <mergeCell ref="AZ38:AZ39"/>
    <mergeCell ref="BA38:BA39"/>
    <mergeCell ref="BC38:BC39"/>
    <mergeCell ref="BD38:BD39"/>
    <mergeCell ref="BD48:BD52"/>
    <mergeCell ref="BC48:BC52"/>
    <mergeCell ref="BA48:BA52"/>
    <mergeCell ref="AZ48:AZ52"/>
    <mergeCell ref="BE53:BE54"/>
    <mergeCell ref="BE60:BE61"/>
    <mergeCell ref="BH64:BH66"/>
    <mergeCell ref="BG64:BG66"/>
    <mergeCell ref="BJ64:BJ66"/>
    <mergeCell ref="AZ87:AZ88"/>
    <mergeCell ref="AZ90:AZ92"/>
    <mergeCell ref="BB139:BB140"/>
    <mergeCell ref="BB144:BB145"/>
    <mergeCell ref="BE70:BE71"/>
    <mergeCell ref="BE72:BE74"/>
    <mergeCell ref="BE79:BE80"/>
    <mergeCell ref="BE82:BE85"/>
    <mergeCell ref="BE87:BE88"/>
    <mergeCell ref="BE90:BE92"/>
    <mergeCell ref="BE93:BE94"/>
    <mergeCell ref="BE95:BE96"/>
    <mergeCell ref="BE102:BE104"/>
    <mergeCell ref="BE105:BE106"/>
    <mergeCell ref="BE110:BE111"/>
    <mergeCell ref="BE115:BE116"/>
    <mergeCell ref="BE118:BE120"/>
    <mergeCell ref="BE122:BE123"/>
    <mergeCell ref="BE124:BE125"/>
    <mergeCell ref="BE127:BE128"/>
    <mergeCell ref="BJ90:BJ92"/>
    <mergeCell ref="BJ93:BJ94"/>
    <mergeCell ref="BJ95:BJ96"/>
    <mergeCell ref="BI64:BI66"/>
    <mergeCell ref="BJ102:BJ104"/>
    <mergeCell ref="BI102:BI104"/>
    <mergeCell ref="AZ105:AZ106"/>
    <mergeCell ref="BA105:BA106"/>
    <mergeCell ref="BC105:BC106"/>
    <mergeCell ref="AV139:AV140"/>
    <mergeCell ref="AX139:AX140"/>
    <mergeCell ref="AY139:AY140"/>
    <mergeCell ref="BI139:BI140"/>
    <mergeCell ref="AV144:AV145"/>
    <mergeCell ref="AW144:AW145"/>
    <mergeCell ref="AX144:AX145"/>
    <mergeCell ref="AY144:AY145"/>
    <mergeCell ref="BI144:BI145"/>
    <mergeCell ref="BI41:BI42"/>
    <mergeCell ref="AY48:AY52"/>
    <mergeCell ref="AV48:AV52"/>
    <mergeCell ref="AW48:AW52"/>
    <mergeCell ref="AX48:AX52"/>
    <mergeCell ref="BI48:BI52"/>
    <mergeCell ref="AV53:AV54"/>
    <mergeCell ref="AW53:AW54"/>
    <mergeCell ref="AX53:AX54"/>
    <mergeCell ref="AY53:AY54"/>
    <mergeCell ref="BI53:BI54"/>
    <mergeCell ref="BB87:BB88"/>
    <mergeCell ref="BF41:BF42"/>
    <mergeCell ref="BC41:BC42"/>
    <mergeCell ref="BG48:BG52"/>
    <mergeCell ref="BA53:BA54"/>
    <mergeCell ref="BD53:BD54"/>
    <mergeCell ref="BH53:BH54"/>
    <mergeCell ref="BG53:BG54"/>
    <mergeCell ref="AW72:AW74"/>
    <mergeCell ref="BB53:BB54"/>
    <mergeCell ref="BB60:BB61"/>
    <mergeCell ref="AY41:AY42"/>
    <mergeCell ref="AX149:AX151"/>
    <mergeCell ref="AY149:AY151"/>
    <mergeCell ref="BI149:BI151"/>
    <mergeCell ref="AV60:AV61"/>
    <mergeCell ref="AW60:AW61"/>
    <mergeCell ref="AX60:AX61"/>
    <mergeCell ref="AY60:AY61"/>
    <mergeCell ref="BI60:BI61"/>
    <mergeCell ref="AV64:AV66"/>
    <mergeCell ref="AW64:AW66"/>
    <mergeCell ref="AV67:AV68"/>
    <mergeCell ref="AW67:AW68"/>
    <mergeCell ref="AX67:AX68"/>
    <mergeCell ref="AY67:AY68"/>
    <mergeCell ref="BI67:BI68"/>
    <mergeCell ref="AV70:AV71"/>
    <mergeCell ref="BB70:BB71"/>
    <mergeCell ref="BI95:BI96"/>
    <mergeCell ref="BD90:BD92"/>
    <mergeCell ref="BF90:BF92"/>
    <mergeCell ref="BG90:BG92"/>
    <mergeCell ref="BH90:BH92"/>
    <mergeCell ref="AZ102:AZ104"/>
    <mergeCell ref="BA102:BA104"/>
    <mergeCell ref="BC102:BC104"/>
    <mergeCell ref="BD102:BD104"/>
    <mergeCell ref="BF102:BF104"/>
    <mergeCell ref="BG102:BG104"/>
    <mergeCell ref="BH102:BH104"/>
    <mergeCell ref="AZ115:AZ116"/>
    <mergeCell ref="AX64:AX66"/>
    <mergeCell ref="AY64:AY66"/>
    <mergeCell ref="AS18:AS19"/>
    <mergeCell ref="AS25:AS26"/>
    <mergeCell ref="AS41:AS42"/>
    <mergeCell ref="AS48:AS52"/>
    <mergeCell ref="AS67:AS68"/>
    <mergeCell ref="AX70:AX71"/>
    <mergeCell ref="AV25:AV26"/>
    <mergeCell ref="AX25:AX26"/>
    <mergeCell ref="AV153:AV154"/>
    <mergeCell ref="AW153:AW154"/>
    <mergeCell ref="AX153:AX154"/>
    <mergeCell ref="BI115:BI116"/>
    <mergeCell ref="AV118:AV120"/>
    <mergeCell ref="AW118:AW120"/>
    <mergeCell ref="AX118:AX120"/>
    <mergeCell ref="AY118:AY120"/>
    <mergeCell ref="BI118:BI120"/>
    <mergeCell ref="AV122:AV123"/>
    <mergeCell ref="AW122:AW123"/>
    <mergeCell ref="AX122:AX123"/>
    <mergeCell ref="AY122:AY123"/>
    <mergeCell ref="BI122:BI123"/>
    <mergeCell ref="AV124:AV125"/>
    <mergeCell ref="AW124:AW125"/>
    <mergeCell ref="AX124:AX125"/>
    <mergeCell ref="AY124:AY125"/>
    <mergeCell ref="BI124:BI125"/>
    <mergeCell ref="AV127:AV128"/>
    <mergeCell ref="AX127:AX128"/>
    <mergeCell ref="AY127:AY128"/>
    <mergeCell ref="BI127:BI128"/>
    <mergeCell ref="BB149:BB151"/>
    <mergeCell ref="AS153:AS155"/>
    <mergeCell ref="AU93:AU94"/>
    <mergeCell ref="AU95:AU96"/>
    <mergeCell ref="AU102:AU104"/>
    <mergeCell ref="AU105:AU106"/>
    <mergeCell ref="AU110:AU111"/>
    <mergeCell ref="AU115:AU116"/>
    <mergeCell ref="AU118:AU120"/>
    <mergeCell ref="AU139:AU140"/>
    <mergeCell ref="AU144:AU145"/>
    <mergeCell ref="AU149:AU151"/>
    <mergeCell ref="AU153:AU155"/>
    <mergeCell ref="AS110:AS111"/>
    <mergeCell ref="AW139:AW140"/>
    <mergeCell ref="AT139:AT140"/>
    <mergeCell ref="AT144:AT145"/>
    <mergeCell ref="AT149:AT151"/>
    <mergeCell ref="AT153:AT155"/>
    <mergeCell ref="AU127:AU128"/>
    <mergeCell ref="AU124:AU125"/>
    <mergeCell ref="AT124:AT125"/>
    <mergeCell ref="AT127:AT128"/>
    <mergeCell ref="AS93:AS94"/>
    <mergeCell ref="AS95:AS96"/>
    <mergeCell ref="AS105:AS106"/>
    <mergeCell ref="AV102:AV104"/>
    <mergeCell ref="AW102:AW104"/>
    <mergeCell ref="AV149:AV151"/>
    <mergeCell ref="AW149:AW151"/>
    <mergeCell ref="AT122:AT123"/>
    <mergeCell ref="AU122:AU123"/>
    <mergeCell ref="AT95:AT96"/>
    <mergeCell ref="AT90:AT92"/>
    <mergeCell ref="AT93:AT94"/>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W15:AW16"/>
    <mergeCell ref="AU14:AU16"/>
    <mergeCell ref="AU18:AU19"/>
    <mergeCell ref="AU25:AU26"/>
    <mergeCell ref="AU38:AU39"/>
    <mergeCell ref="AU41:AU42"/>
    <mergeCell ref="AU48:AU52"/>
    <mergeCell ref="AU53:AU54"/>
    <mergeCell ref="AU60:AU61"/>
    <mergeCell ref="AT102:AT104"/>
    <mergeCell ref="AT105:AT106"/>
    <mergeCell ref="AU72:AU74"/>
    <mergeCell ref="AU79:AU80"/>
    <mergeCell ref="AU82:AU85"/>
    <mergeCell ref="AU87:AU88"/>
    <mergeCell ref="AU90:AU92"/>
    <mergeCell ref="AS124:AS125"/>
    <mergeCell ref="AS127:AS128"/>
    <mergeCell ref="AS139:AS140"/>
    <mergeCell ref="AS144:AS145"/>
    <mergeCell ref="AS149:AS151"/>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102:AS104"/>
    <mergeCell ref="AU70:AU71"/>
    <mergeCell ref="AT115:AT116"/>
    <mergeCell ref="AT118:AT120"/>
    <mergeCell ref="AS122:AS123"/>
    <mergeCell ref="AS115:AS116"/>
    <mergeCell ref="AS118:AS120"/>
    <mergeCell ref="AS53:AS54"/>
    <mergeCell ref="AS64:AS66"/>
    <mergeCell ref="AS70:AS71"/>
    <mergeCell ref="AS72:AS74"/>
    <mergeCell ref="AS2:AY3"/>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K67:AK68"/>
    <mergeCell ref="AU5:AU6"/>
    <mergeCell ref="AN12:AN13"/>
    <mergeCell ref="AN14:AN16"/>
    <mergeCell ref="AN18:AN19"/>
    <mergeCell ref="AN25:AN26"/>
    <mergeCell ref="AU64:AU66"/>
    <mergeCell ref="AU67:AU68"/>
    <mergeCell ref="AU12:AU13"/>
    <mergeCell ref="AX38:AX39"/>
    <mergeCell ref="AS38:AS39"/>
    <mergeCell ref="AV41:AV42"/>
    <mergeCell ref="AW41:AW42"/>
    <mergeCell ref="AX41:AX42"/>
    <mergeCell ref="I134:I135"/>
    <mergeCell ref="R124:R125"/>
    <mergeCell ref="S124:S125"/>
    <mergeCell ref="R122:R123"/>
    <mergeCell ref="S122:S123"/>
    <mergeCell ref="Q105:Q106"/>
    <mergeCell ref="R93:R94"/>
    <mergeCell ref="L102:L104"/>
    <mergeCell ref="R127:R128"/>
    <mergeCell ref="S127:S128"/>
    <mergeCell ref="Q118:Q120"/>
    <mergeCell ref="AA14:AA16"/>
    <mergeCell ref="W93:W94"/>
    <mergeCell ref="U70:U71"/>
    <mergeCell ref="V70:V71"/>
    <mergeCell ref="W70:W71"/>
    <mergeCell ref="U72:U74"/>
    <mergeCell ref="W122:W123"/>
    <mergeCell ref="U95:U96"/>
    <mergeCell ref="V95:V96"/>
    <mergeCell ref="U115:U116"/>
    <mergeCell ref="S115:S116"/>
    <mergeCell ref="V110:V111"/>
    <mergeCell ref="W110:W111"/>
    <mergeCell ref="W95:W96"/>
    <mergeCell ref="U102:U104"/>
    <mergeCell ref="V102:V104"/>
    <mergeCell ref="W102:W104"/>
    <mergeCell ref="AA90:AA92"/>
    <mergeCell ref="O33:O34"/>
    <mergeCell ref="O44:O45"/>
    <mergeCell ref="M46:M53"/>
    <mergeCell ref="Y12:Y13"/>
    <mergeCell ref="Y14:Y16"/>
    <mergeCell ref="Y18:Y19"/>
    <mergeCell ref="AA82:AA85"/>
    <mergeCell ref="AA87:AA88"/>
    <mergeCell ref="AS90:AS92"/>
    <mergeCell ref="AS12:AS13"/>
    <mergeCell ref="AS14:AS16"/>
    <mergeCell ref="I127:I128"/>
    <mergeCell ref="I132:I133"/>
    <mergeCell ref="K149:K151"/>
    <mergeCell ref="L149:L151"/>
    <mergeCell ref="L93:L94"/>
    <mergeCell ref="I144:I145"/>
    <mergeCell ref="I146:I148"/>
    <mergeCell ref="I149:I151"/>
    <mergeCell ref="K144:K145"/>
    <mergeCell ref="L144:L145"/>
    <mergeCell ref="J149:J151"/>
    <mergeCell ref="L95:L96"/>
    <mergeCell ref="J124:J125"/>
    <mergeCell ref="K124:K125"/>
    <mergeCell ref="AN38:AN39"/>
    <mergeCell ref="AN41:AN42"/>
    <mergeCell ref="AN53:AN54"/>
    <mergeCell ref="L127:L128"/>
    <mergeCell ref="U124:U125"/>
    <mergeCell ref="V124:V125"/>
    <mergeCell ref="W124:W125"/>
    <mergeCell ref="W118:W120"/>
    <mergeCell ref="U122:U123"/>
    <mergeCell ref="V122:V123"/>
    <mergeCell ref="P139:P140"/>
    <mergeCell ref="N134:N149"/>
    <mergeCell ref="O134:O149"/>
    <mergeCell ref="J139:J140"/>
    <mergeCell ref="K139:K140"/>
    <mergeCell ref="L139:L140"/>
    <mergeCell ref="J144:J145"/>
    <mergeCell ref="Z149:Z150"/>
    <mergeCell ref="Z144:Z145"/>
    <mergeCell ref="Z139:Z140"/>
    <mergeCell ref="Z127:Z128"/>
    <mergeCell ref="Z25:Z26"/>
    <mergeCell ref="V115:V116"/>
    <mergeCell ref="W115:W116"/>
    <mergeCell ref="U93:U94"/>
    <mergeCell ref="Y149:Y150"/>
    <mergeCell ref="Y60:Y61"/>
    <mergeCell ref="Y67:Y68"/>
    <mergeCell ref="Y70:Y71"/>
    <mergeCell ref="Y72:Y74"/>
    <mergeCell ref="Y53:Y54"/>
    <mergeCell ref="Y64:Y66"/>
    <mergeCell ref="Y79:Y80"/>
    <mergeCell ref="Y82:Y85"/>
    <mergeCell ref="Y87:Y88"/>
    <mergeCell ref="Z87:Z88"/>
    <mergeCell ref="Y25:Y26"/>
    <mergeCell ref="W149:W151"/>
    <mergeCell ref="U105:U106"/>
    <mergeCell ref="V105:V106"/>
    <mergeCell ref="W105:W106"/>
    <mergeCell ref="U110:U111"/>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AI105:AI106"/>
    <mergeCell ref="AK105:AK106"/>
    <mergeCell ref="AI115:AI116"/>
    <mergeCell ref="AK87:AK88"/>
    <mergeCell ref="AJ90:AJ92"/>
    <mergeCell ref="AK90:AK92"/>
    <mergeCell ref="AI93:AI94"/>
    <mergeCell ref="AJ93:AJ94"/>
    <mergeCell ref="AK93:AK94"/>
    <mergeCell ref="AI72:AI74"/>
    <mergeCell ref="AJ72:AJ74"/>
    <mergeCell ref="AK72:AK74"/>
    <mergeCell ref="AK82:AK85"/>
    <mergeCell ref="AI12:AI13"/>
    <mergeCell ref="AJ12:AJ13"/>
    <mergeCell ref="Z12:Z13"/>
    <mergeCell ref="Z5:Z6"/>
    <mergeCell ref="AA5:AA6"/>
    <mergeCell ref="AA12:AA13"/>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U127:U128"/>
    <mergeCell ref="V127:V128"/>
    <mergeCell ref="W127:W128"/>
    <mergeCell ref="U139:U140"/>
    <mergeCell ref="V139:V140"/>
    <mergeCell ref="W139:W140"/>
    <mergeCell ref="U144:U145"/>
    <mergeCell ref="Z153:Z155"/>
    <mergeCell ref="Y151:Y152"/>
    <mergeCell ref="Z151:Z152"/>
    <mergeCell ref="V144:V145"/>
    <mergeCell ref="W144:W145"/>
    <mergeCell ref="U118:U120"/>
    <mergeCell ref="V118:V120"/>
    <mergeCell ref="Y153:Y155"/>
    <mergeCell ref="U149:U151"/>
    <mergeCell ref="V149:V151"/>
    <mergeCell ref="AA153:AA155"/>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Y38:Y39"/>
    <mergeCell ref="Y41:Y42"/>
    <mergeCell ref="Y48:Y52"/>
    <mergeCell ref="Z48:Z52"/>
    <mergeCell ref="Z41:Z42"/>
    <mergeCell ref="Z38:Z39"/>
    <mergeCell ref="Z93:Z94"/>
    <mergeCell ref="Y122:Y123"/>
    <mergeCell ref="U79:U80"/>
    <mergeCell ref="V79:V80"/>
    <mergeCell ref="AA93:AA94"/>
    <mergeCell ref="AA95:AA96"/>
    <mergeCell ref="AA102:AA104"/>
    <mergeCell ref="AA105:AA106"/>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B56:B71"/>
    <mergeCell ref="C56:C57"/>
    <mergeCell ref="C58:C63"/>
    <mergeCell ref="D60:D61"/>
    <mergeCell ref="G60:G61"/>
    <mergeCell ref="D64:D66"/>
    <mergeCell ref="E64:E66"/>
    <mergeCell ref="T14:T16"/>
    <mergeCell ref="U60:U61"/>
    <mergeCell ref="T25:T26"/>
    <mergeCell ref="V60:V61"/>
    <mergeCell ref="W60:W61"/>
    <mergeCell ref="U41:U42"/>
    <mergeCell ref="V41:V42"/>
    <mergeCell ref="W41:W42"/>
    <mergeCell ref="U48:U52"/>
    <mergeCell ref="V48:V52"/>
    <mergeCell ref="W48:W52"/>
    <mergeCell ref="U53:U54"/>
    <mergeCell ref="V53:V54"/>
    <mergeCell ref="W53:W54"/>
    <mergeCell ref="I46:I47"/>
    <mergeCell ref="B48:B55"/>
    <mergeCell ref="C48:C54"/>
    <mergeCell ref="D48:D52"/>
    <mergeCell ref="E48:E52"/>
    <mergeCell ref="F48:F52"/>
    <mergeCell ref="G48:G52"/>
    <mergeCell ref="D53:D54"/>
    <mergeCell ref="G53:G54"/>
    <mergeCell ref="B46:B47"/>
    <mergeCell ref="C46:C47"/>
    <mergeCell ref="T12:T13"/>
    <mergeCell ref="T38:T39"/>
    <mergeCell ref="E12:E13"/>
    <mergeCell ref="F12:F13"/>
    <mergeCell ref="O25:O27"/>
    <mergeCell ref="O29:O32"/>
    <mergeCell ref="C23:C24"/>
    <mergeCell ref="E25:E26"/>
    <mergeCell ref="F25:F26"/>
    <mergeCell ref="B35:B36"/>
    <mergeCell ref="T70:T71"/>
    <mergeCell ref="Q124:Q125"/>
    <mergeCell ref="A25:A40"/>
    <mergeCell ref="B25:B29"/>
    <mergeCell ref="C25:C26"/>
    <mergeCell ref="D25:D26"/>
    <mergeCell ref="C35:C36"/>
    <mergeCell ref="C33:C34"/>
    <mergeCell ref="E38:E39"/>
    <mergeCell ref="F38:F39"/>
    <mergeCell ref="I31:I32"/>
    <mergeCell ref="I33:I34"/>
    <mergeCell ref="I35:I36"/>
    <mergeCell ref="A41:A55"/>
    <mergeCell ref="C67:C69"/>
    <mergeCell ref="D67:D68"/>
    <mergeCell ref="G67:G68"/>
    <mergeCell ref="C70:C71"/>
    <mergeCell ref="D70:D71"/>
    <mergeCell ref="G70:G71"/>
    <mergeCell ref="Q102:Q104"/>
    <mergeCell ref="R102:R104"/>
    <mergeCell ref="Q5:Q6"/>
    <mergeCell ref="J25:J26"/>
    <mergeCell ref="K25:K26"/>
    <mergeCell ref="L25:L26"/>
    <mergeCell ref="M25:M27"/>
    <mergeCell ref="A5:A24"/>
    <mergeCell ref="B37:B40"/>
    <mergeCell ref="B5:B11"/>
    <mergeCell ref="C5:C6"/>
    <mergeCell ref="D5:D6"/>
    <mergeCell ref="M23:M24"/>
    <mergeCell ref="M29:M32"/>
    <mergeCell ref="N29:N32"/>
    <mergeCell ref="R18:R19"/>
    <mergeCell ref="S18:S19"/>
    <mergeCell ref="R38:R39"/>
    <mergeCell ref="S38:S39"/>
    <mergeCell ref="N33:N34"/>
    <mergeCell ref="N23:N24"/>
    <mergeCell ref="C7:C8"/>
    <mergeCell ref="O23:O24"/>
    <mergeCell ref="I37:I40"/>
    <mergeCell ref="O39:O43"/>
    <mergeCell ref="R25:R26"/>
    <mergeCell ref="S25:S26"/>
    <mergeCell ref="I41:I42"/>
    <mergeCell ref="I43:I44"/>
    <mergeCell ref="B41:B45"/>
    <mergeCell ref="C41:C42"/>
    <mergeCell ref="F41:F42"/>
    <mergeCell ref="G41:G42"/>
    <mergeCell ref="Q25:Q26"/>
    <mergeCell ref="C10:C11"/>
    <mergeCell ref="B12:B22"/>
    <mergeCell ref="C12:C22"/>
    <mergeCell ref="D12:D13"/>
    <mergeCell ref="D14:D16"/>
    <mergeCell ref="C37:C40"/>
    <mergeCell ref="D38:D39"/>
    <mergeCell ref="G38:G39"/>
    <mergeCell ref="G18:G19"/>
    <mergeCell ref="G12:G13"/>
    <mergeCell ref="G25:G26"/>
    <mergeCell ref="G14:G16"/>
    <mergeCell ref="E18:E19"/>
    <mergeCell ref="F18:F19"/>
    <mergeCell ref="E14:E16"/>
    <mergeCell ref="B31:B34"/>
    <mergeCell ref="C31:C32"/>
    <mergeCell ref="C27:C29"/>
    <mergeCell ref="B23:B24"/>
    <mergeCell ref="D18:D19"/>
    <mergeCell ref="A56:A135"/>
    <mergeCell ref="B72:B92"/>
    <mergeCell ref="C72:C76"/>
    <mergeCell ref="D72:D74"/>
    <mergeCell ref="G72:G74"/>
    <mergeCell ref="C77:C81"/>
    <mergeCell ref="D79:D80"/>
    <mergeCell ref="G79:G80"/>
    <mergeCell ref="C82:C86"/>
    <mergeCell ref="D82:D85"/>
    <mergeCell ref="G82:G85"/>
    <mergeCell ref="C87:C92"/>
    <mergeCell ref="D87:D88"/>
    <mergeCell ref="B105:B117"/>
    <mergeCell ref="C105:C113"/>
    <mergeCell ref="B93:B104"/>
    <mergeCell ref="B131:B135"/>
    <mergeCell ref="B121:B130"/>
    <mergeCell ref="C122:C123"/>
    <mergeCell ref="D122:D123"/>
    <mergeCell ref="E122:E123"/>
    <mergeCell ref="F122:F123"/>
    <mergeCell ref="G122:G123"/>
    <mergeCell ref="C124:C125"/>
    <mergeCell ref="B118:B120"/>
    <mergeCell ref="C118:C120"/>
    <mergeCell ref="D118:D120"/>
    <mergeCell ref="E118:E120"/>
    <mergeCell ref="C114:C117"/>
    <mergeCell ref="G93:G94"/>
    <mergeCell ref="F124:F125"/>
    <mergeCell ref="G124:G125"/>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G118:G120"/>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E87:E88"/>
    <mergeCell ref="F87:F88"/>
    <mergeCell ref="D115:D116"/>
    <mergeCell ref="E115:E116"/>
    <mergeCell ref="F115:F116"/>
    <mergeCell ref="C100:C101"/>
    <mergeCell ref="C102:C104"/>
    <mergeCell ref="D102:D104"/>
    <mergeCell ref="E102:E104"/>
    <mergeCell ref="F102:F104"/>
    <mergeCell ref="E93:E94"/>
    <mergeCell ref="E95:E96"/>
    <mergeCell ref="E110:E111"/>
    <mergeCell ref="F110:F111"/>
    <mergeCell ref="N46:N53"/>
    <mergeCell ref="O46:O53"/>
    <mergeCell ref="J48:J52"/>
    <mergeCell ref="K48:K52"/>
    <mergeCell ref="L48:L52"/>
    <mergeCell ref="J53:J54"/>
    <mergeCell ref="K53:K54"/>
    <mergeCell ref="Q53:Q54"/>
    <mergeCell ref="L53:L54"/>
    <mergeCell ref="M54:M69"/>
    <mergeCell ref="Q90:Q92"/>
    <mergeCell ref="Q127:Q128"/>
    <mergeCell ref="K95:K96"/>
    <mergeCell ref="P127:P128"/>
    <mergeCell ref="M35:M38"/>
    <mergeCell ref="N35:N38"/>
    <mergeCell ref="O35:O38"/>
    <mergeCell ref="J38:J39"/>
    <mergeCell ref="K38:K39"/>
    <mergeCell ref="L38:L39"/>
    <mergeCell ref="J79:J80"/>
    <mergeCell ref="J82:J85"/>
    <mergeCell ref="L82:L85"/>
    <mergeCell ref="Q67:Q68"/>
    <mergeCell ref="K64:K66"/>
    <mergeCell ref="J87:J88"/>
    <mergeCell ref="L124:L125"/>
    <mergeCell ref="J127:J128"/>
    <mergeCell ref="K127:K128"/>
    <mergeCell ref="O54:O69"/>
    <mergeCell ref="J60:J61"/>
    <mergeCell ref="K67:K68"/>
    <mergeCell ref="G102:G104"/>
    <mergeCell ref="D110:D111"/>
    <mergeCell ref="G115:G116"/>
    <mergeCell ref="C93:C94"/>
    <mergeCell ref="D93:D94"/>
    <mergeCell ref="I77:I81"/>
    <mergeCell ref="F64:F66"/>
    <mergeCell ref="G64:G66"/>
    <mergeCell ref="E105:E106"/>
    <mergeCell ref="C64:C66"/>
    <mergeCell ref="D41:D42"/>
    <mergeCell ref="R53:R54"/>
    <mergeCell ref="R90:R92"/>
    <mergeCell ref="S90:S92"/>
    <mergeCell ref="I72:I76"/>
    <mergeCell ref="E90:E92"/>
    <mergeCell ref="F90:F92"/>
    <mergeCell ref="L90:L92"/>
    <mergeCell ref="J95:J96"/>
    <mergeCell ref="I82:I86"/>
    <mergeCell ref="Q87:Q88"/>
    <mergeCell ref="J41:J42"/>
    <mergeCell ref="K41:K42"/>
    <mergeCell ref="L41:L42"/>
    <mergeCell ref="M44:M45"/>
    <mergeCell ref="I48:I54"/>
    <mergeCell ref="G110:G111"/>
    <mergeCell ref="J70:J71"/>
    <mergeCell ref="K70:K71"/>
    <mergeCell ref="J64:J66"/>
    <mergeCell ref="O91:O102"/>
    <mergeCell ref="J93:J94"/>
    <mergeCell ref="I153:I157"/>
    <mergeCell ref="I160:I162"/>
    <mergeCell ref="I136:I138"/>
    <mergeCell ref="I139:I143"/>
    <mergeCell ref="C95:C96"/>
    <mergeCell ref="D95:D96"/>
    <mergeCell ref="G95:G96"/>
    <mergeCell ref="E41:E42"/>
    <mergeCell ref="C43:C44"/>
    <mergeCell ref="G43:G44"/>
    <mergeCell ref="E53:E54"/>
    <mergeCell ref="F53:F54"/>
    <mergeCell ref="D105:D106"/>
    <mergeCell ref="G105:G106"/>
    <mergeCell ref="G87:G88"/>
    <mergeCell ref="D90:D92"/>
    <mergeCell ref="G90:G92"/>
    <mergeCell ref="I93:I94"/>
    <mergeCell ref="I95:I101"/>
    <mergeCell ref="I102:I104"/>
    <mergeCell ref="I105:I113"/>
    <mergeCell ref="I114:I117"/>
    <mergeCell ref="I118:I120"/>
    <mergeCell ref="E67:E68"/>
    <mergeCell ref="I56:I57"/>
    <mergeCell ref="I58:I63"/>
    <mergeCell ref="I64:I66"/>
    <mergeCell ref="I67:I69"/>
    <mergeCell ref="I70:I71"/>
    <mergeCell ref="I87:I92"/>
    <mergeCell ref="E124:E125"/>
    <mergeCell ref="F118:F120"/>
    <mergeCell ref="R153:R155"/>
    <mergeCell ref="S153:S155"/>
    <mergeCell ref="Q144:Q145"/>
    <mergeCell ref="R144:R145"/>
    <mergeCell ref="S144:S145"/>
    <mergeCell ref="Q139:Q140"/>
    <mergeCell ref="R139:R140"/>
    <mergeCell ref="S139:S140"/>
    <mergeCell ref="Q149:Q151"/>
    <mergeCell ref="R149:R151"/>
    <mergeCell ref="S149:S151"/>
    <mergeCell ref="I12:I13"/>
    <mergeCell ref="I14:I16"/>
    <mergeCell ref="I18:I19"/>
    <mergeCell ref="I22:I24"/>
    <mergeCell ref="I25:I26"/>
    <mergeCell ref="I27:I29"/>
    <mergeCell ref="S95:S96"/>
    <mergeCell ref="Q115:Q116"/>
    <mergeCell ref="R115:R116"/>
    <mergeCell ref="Q70:Q71"/>
    <mergeCell ref="R70:R71"/>
    <mergeCell ref="S70:S71"/>
    <mergeCell ref="Q72:Q74"/>
    <mergeCell ref="R72:R74"/>
    <mergeCell ref="Q82:Q85"/>
    <mergeCell ref="R82:R85"/>
    <mergeCell ref="S82:S85"/>
    <mergeCell ref="Q48:Q52"/>
    <mergeCell ref="Q153:Q155"/>
    <mergeCell ref="J90:J92"/>
    <mergeCell ref="K90:K92"/>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O129:O133"/>
    <mergeCell ref="M129:M133"/>
    <mergeCell ref="N129:N133"/>
    <mergeCell ref="M156:M161"/>
    <mergeCell ref="N156:N161"/>
    <mergeCell ref="O156:O161"/>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O150:O155"/>
    <mergeCell ref="M91:M102"/>
    <mergeCell ref="N91:N102"/>
    <mergeCell ref="N39:N43"/>
    <mergeCell ref="N44:N45"/>
    <mergeCell ref="S93:S94"/>
    <mergeCell ref="Q95:Q96"/>
    <mergeCell ref="R95:R96"/>
    <mergeCell ref="K93:K94"/>
    <mergeCell ref="T90:T92"/>
    <mergeCell ref="T93:T94"/>
    <mergeCell ref="T95:T96"/>
    <mergeCell ref="T102:T104"/>
    <mergeCell ref="K79:K80"/>
    <mergeCell ref="L79:L80"/>
    <mergeCell ref="W79:W80"/>
    <mergeCell ref="V72:V74"/>
    <mergeCell ref="T79:T80"/>
    <mergeCell ref="T105:T106"/>
    <mergeCell ref="S102:S104"/>
    <mergeCell ref="Y93:Y94"/>
    <mergeCell ref="Y95:Y96"/>
    <mergeCell ref="Y102:Y104"/>
    <mergeCell ref="V93:V94"/>
    <mergeCell ref="S72:S74"/>
    <mergeCell ref="U82:U85"/>
    <mergeCell ref="V82:V85"/>
    <mergeCell ref="W82:W85"/>
    <mergeCell ref="U87:U88"/>
    <mergeCell ref="K87:K88"/>
    <mergeCell ref="L87:L88"/>
    <mergeCell ref="T87:T88"/>
    <mergeCell ref="J2:P2"/>
    <mergeCell ref="P3:P4"/>
    <mergeCell ref="P102:P104"/>
    <mergeCell ref="P105:P106"/>
    <mergeCell ref="P110:P111"/>
    <mergeCell ref="P115:P116"/>
    <mergeCell ref="P118:P120"/>
    <mergeCell ref="P122:P123"/>
    <mergeCell ref="P124:P125"/>
    <mergeCell ref="M39:M43"/>
    <mergeCell ref="R48:R52"/>
    <mergeCell ref="S48:S52"/>
    <mergeCell ref="Q38:Q39"/>
    <mergeCell ref="M33:M34"/>
    <mergeCell ref="S79:S80"/>
    <mergeCell ref="Q41:Q42"/>
    <mergeCell ref="R41:R42"/>
    <mergeCell ref="R87:R88"/>
    <mergeCell ref="S41:S42"/>
    <mergeCell ref="S53:S54"/>
    <mergeCell ref="Q60:Q61"/>
    <mergeCell ref="R60:R61"/>
    <mergeCell ref="S60:S61"/>
    <mergeCell ref="Q64:Q66"/>
    <mergeCell ref="M70:M90"/>
    <mergeCell ref="S118:S120"/>
    <mergeCell ref="R105:R106"/>
    <mergeCell ref="S105:S106"/>
    <mergeCell ref="Q110:Q111"/>
    <mergeCell ref="R110:R111"/>
    <mergeCell ref="S110:S111"/>
    <mergeCell ref="Q93:Q94"/>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J72:J74"/>
    <mergeCell ref="K72:K74"/>
    <mergeCell ref="L72:L74"/>
    <mergeCell ref="W72:W74"/>
    <mergeCell ref="Z53:Z54"/>
    <mergeCell ref="N54:N69"/>
    <mergeCell ref="R67:R68"/>
    <mergeCell ref="L64:L66"/>
    <mergeCell ref="Q12:Q13"/>
    <mergeCell ref="R12:R13"/>
    <mergeCell ref="S12:S13"/>
    <mergeCell ref="Q14:Q16"/>
    <mergeCell ref="R14:R16"/>
    <mergeCell ref="S14:S16"/>
    <mergeCell ref="Q18:Q19"/>
    <mergeCell ref="T18:T19"/>
    <mergeCell ref="L67:L68"/>
    <mergeCell ref="J67:J68"/>
    <mergeCell ref="Q79:Q80"/>
    <mergeCell ref="AI87:AI88"/>
    <mergeCell ref="AJ87:AJ88"/>
    <mergeCell ref="K60:K61"/>
    <mergeCell ref="L60:L61"/>
    <mergeCell ref="R79:R80"/>
    <mergeCell ref="AI79:AI80"/>
    <mergeCell ref="U64:U66"/>
    <mergeCell ref="V64:V66"/>
    <mergeCell ref="W64:W66"/>
    <mergeCell ref="U67:U68"/>
    <mergeCell ref="V67:V68"/>
    <mergeCell ref="W67:W68"/>
    <mergeCell ref="Z71:Z74"/>
    <mergeCell ref="Z67:Z68"/>
    <mergeCell ref="Z64:Z66"/>
    <mergeCell ref="Z60:Z61"/>
    <mergeCell ref="K82:K85"/>
    <mergeCell ref="R64:R66"/>
    <mergeCell ref="S64:S66"/>
    <mergeCell ref="S67:S68"/>
    <mergeCell ref="AI70:AI71"/>
    <mergeCell ref="L70:L71"/>
    <mergeCell ref="N70:N90"/>
    <mergeCell ref="O70:O90"/>
    <mergeCell ref="AI90:AI92"/>
    <mergeCell ref="AI153:AI155"/>
    <mergeCell ref="Z118:Z120"/>
    <mergeCell ref="Z115:Z116"/>
    <mergeCell ref="Z110:Z111"/>
    <mergeCell ref="Z105:Z106"/>
    <mergeCell ref="Z102:Z104"/>
    <mergeCell ref="Z95:Z96"/>
    <mergeCell ref="Z82:Z85"/>
    <mergeCell ref="AI67:AI68"/>
    <mergeCell ref="AI102:AI104"/>
    <mergeCell ref="Y139:Y140"/>
    <mergeCell ref="Y105:Y106"/>
    <mergeCell ref="Y110:Y111"/>
    <mergeCell ref="Y115:Y116"/>
    <mergeCell ref="Y144:Y145"/>
    <mergeCell ref="Y90:Y92"/>
    <mergeCell ref="Y124:Y125"/>
    <mergeCell ref="Y127:Y128"/>
    <mergeCell ref="Z124:Z125"/>
    <mergeCell ref="Z122:Z123"/>
    <mergeCell ref="Q122:Q123"/>
    <mergeCell ref="R118:R120"/>
    <mergeCell ref="AI82:AI85"/>
    <mergeCell ref="S87:S88"/>
    <mergeCell ref="T82:T8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J127:AJ128"/>
    <mergeCell ref="AJ139:AJ140"/>
    <mergeCell ref="AJ149:AJ150"/>
    <mergeCell ref="AJ95:AJ96"/>
    <mergeCell ref="AK95:AK96"/>
    <mergeCell ref="AJ102:AJ104"/>
    <mergeCell ref="AN60:AN61"/>
    <mergeCell ref="AN64:AN66"/>
    <mergeCell ref="AN67:AN68"/>
    <mergeCell ref="AN70:AN71"/>
    <mergeCell ref="AN72:AN74"/>
    <mergeCell ref="AN79:AN80"/>
    <mergeCell ref="AN82:AN85"/>
    <mergeCell ref="AN87:AN88"/>
    <mergeCell ref="AJ79:AJ80"/>
    <mergeCell ref="AJ115:AJ116"/>
    <mergeCell ref="AK70:AK71"/>
    <mergeCell ref="AN90:AN92"/>
    <mergeCell ref="AN93:AN94"/>
    <mergeCell ref="AN95:AN96"/>
    <mergeCell ref="AN102:AN104"/>
    <mergeCell ref="AN105:AN106"/>
    <mergeCell ref="AN110:AN111"/>
    <mergeCell ref="AN115:AN116"/>
    <mergeCell ref="AJ70:AJ71"/>
    <mergeCell ref="AJ64:AJ66"/>
    <mergeCell ref="AK64:AK66"/>
    <mergeCell ref="AJ67:AJ68"/>
    <mergeCell ref="AK102:AK104"/>
    <mergeCell ref="AJ82:AJ85"/>
    <mergeCell ref="AN118:AN120"/>
    <mergeCell ref="AN122:AN123"/>
    <mergeCell ref="AN124:AN125"/>
    <mergeCell ref="AN127:AN128"/>
    <mergeCell ref="AN139:AN140"/>
    <mergeCell ref="AN144:AN145"/>
    <mergeCell ref="AN149:AN151"/>
    <mergeCell ref="AN153:AN155"/>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O105:AO106"/>
    <mergeCell ref="AO102:AO104"/>
    <mergeCell ref="AO110:AO111"/>
    <mergeCell ref="AO115:AO116"/>
    <mergeCell ref="AO118:AO120"/>
    <mergeCell ref="AO122:AO123"/>
    <mergeCell ref="AO124:AO125"/>
    <mergeCell ref="AO127:AO128"/>
    <mergeCell ref="AO95:AO96"/>
    <mergeCell ref="AO139:AO140"/>
    <mergeCell ref="AO144:AO145"/>
    <mergeCell ref="AO149:AO151"/>
    <mergeCell ref="AO153:AO155"/>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S79:AS80"/>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Y95:AY96"/>
    <mergeCell ref="AX72:AX74"/>
    <mergeCell ref="AY72:AY74"/>
    <mergeCell ref="BI72:BI74"/>
    <mergeCell ref="AV82:AV85"/>
    <mergeCell ref="AW82:AW85"/>
    <mergeCell ref="AX82:AX85"/>
    <mergeCell ref="AY82:AY85"/>
    <mergeCell ref="BI82:BI85"/>
    <mergeCell ref="AV87:AV88"/>
    <mergeCell ref="AW87:AW88"/>
    <mergeCell ref="AX87:AX88"/>
    <mergeCell ref="AY87:AY88"/>
    <mergeCell ref="BI87:BI88"/>
    <mergeCell ref="AV79:AV80"/>
    <mergeCell ref="AW79:AW80"/>
    <mergeCell ref="AY79:AY80"/>
    <mergeCell ref="BI79:BI80"/>
    <mergeCell ref="BD82:BD85"/>
    <mergeCell ref="BC82:BC85"/>
    <mergeCell ref="BA82:BA85"/>
    <mergeCell ref="AZ82:AZ85"/>
    <mergeCell ref="BH82:BH85"/>
    <mergeCell ref="BG82:BG85"/>
    <mergeCell ref="AX102:AX104"/>
    <mergeCell ref="AY102:AY104"/>
    <mergeCell ref="AV105:AV106"/>
    <mergeCell ref="AS83:AS85"/>
    <mergeCell ref="AS87:AS88"/>
    <mergeCell ref="BB72:BB74"/>
    <mergeCell ref="BB105:BB106"/>
    <mergeCell ref="BA90:BA92"/>
    <mergeCell ref="BC90:BC92"/>
    <mergeCell ref="BI18:BI19"/>
    <mergeCell ref="AW105:AW106"/>
    <mergeCell ref="AX105:AX106"/>
    <mergeCell ref="AY105:AY106"/>
    <mergeCell ref="BI105:BI106"/>
    <mergeCell ref="AV90:AV92"/>
    <mergeCell ref="AW90:AW92"/>
    <mergeCell ref="AX90:AX92"/>
    <mergeCell ref="AY90:AY92"/>
    <mergeCell ref="BI90:BI92"/>
    <mergeCell ref="BC95:BC96"/>
    <mergeCell ref="BD95:BD96"/>
    <mergeCell ref="BF95:BF96"/>
    <mergeCell ref="BH95:BH96"/>
    <mergeCell ref="BB90:BB92"/>
    <mergeCell ref="BB93:BB94"/>
    <mergeCell ref="BB95:BB96"/>
    <mergeCell ref="BA87:BA88"/>
    <mergeCell ref="BC87:BC88"/>
    <mergeCell ref="BD87:BD88"/>
    <mergeCell ref="BF87:BF88"/>
    <mergeCell ref="BG87:BG88"/>
    <mergeCell ref="BH87:BH88"/>
    <mergeCell ref="AV5:AV6"/>
    <mergeCell ref="AW5:AW6"/>
    <mergeCell ref="AX5:AX6"/>
    <mergeCell ref="BI5:BI6"/>
    <mergeCell ref="AV12:AV13"/>
    <mergeCell ref="AW12:AW13"/>
    <mergeCell ref="BI12:BI13"/>
    <mergeCell ref="AV14:AV16"/>
    <mergeCell ref="AX14:AX16"/>
    <mergeCell ref="BI14:BI16"/>
    <mergeCell ref="AV18:AV19"/>
    <mergeCell ref="AV93:AV94"/>
    <mergeCell ref="AX93:AX94"/>
    <mergeCell ref="AY93:AY94"/>
    <mergeCell ref="BI93:BI94"/>
    <mergeCell ref="AW93:AW94"/>
    <mergeCell ref="AV95:AV96"/>
    <mergeCell ref="AW95:AW96"/>
    <mergeCell ref="AX95:AX96"/>
    <mergeCell ref="AW70:AW71"/>
    <mergeCell ref="AY70:AY71"/>
    <mergeCell ref="BI70:BI71"/>
    <mergeCell ref="AZ93:AZ94"/>
    <mergeCell ref="BA93:BA94"/>
    <mergeCell ref="BC93:BC94"/>
    <mergeCell ref="BD93:BD94"/>
    <mergeCell ref="BF93:BF94"/>
    <mergeCell ref="BG93:BG94"/>
    <mergeCell ref="BH93:BH94"/>
    <mergeCell ref="AZ95:AZ96"/>
    <mergeCell ref="BA95:BA96"/>
    <mergeCell ref="BG95:BG96"/>
    <mergeCell ref="BG1:BJ1"/>
    <mergeCell ref="AT5:AT6"/>
    <mergeCell ref="AS5:AS6"/>
    <mergeCell ref="AP5:AP6"/>
    <mergeCell ref="AO5:AO6"/>
    <mergeCell ref="AK5:AK6"/>
    <mergeCell ref="AJ5:AJ6"/>
    <mergeCell ref="AI5:AI6"/>
    <mergeCell ref="W5:W6"/>
    <mergeCell ref="V5:V6"/>
    <mergeCell ref="U5:U6"/>
    <mergeCell ref="S5:S6"/>
    <mergeCell ref="R5:R6"/>
    <mergeCell ref="P5:P6"/>
    <mergeCell ref="I5:I6"/>
    <mergeCell ref="G5:G6"/>
    <mergeCell ref="F5:F6"/>
    <mergeCell ref="AN2:AR3"/>
    <mergeCell ref="AN5:AN6"/>
    <mergeCell ref="A2:I3"/>
    <mergeCell ref="U2:X3"/>
    <mergeCell ref="Q2:T3"/>
    <mergeCell ref="Y2:AB3"/>
    <mergeCell ref="Y5:Y6"/>
    <mergeCell ref="AZ2:BF3"/>
    <mergeCell ref="BG2:BJ3"/>
    <mergeCell ref="BB5:BB6"/>
    <mergeCell ref="BG5:BG6"/>
    <mergeCell ref="BH5:BH6"/>
    <mergeCell ref="E5:E6"/>
    <mergeCell ref="J1:AY1"/>
    <mergeCell ref="BE5:BE6"/>
    <mergeCell ref="BD105:BD106"/>
    <mergeCell ref="BF105:BF106"/>
    <mergeCell ref="BG105:BG106"/>
    <mergeCell ref="BH105:BH106"/>
    <mergeCell ref="BJ105:BJ106"/>
    <mergeCell ref="AZ110:AZ111"/>
    <mergeCell ref="BA110:BA111"/>
    <mergeCell ref="BC110:BC111"/>
    <mergeCell ref="BD110:BD111"/>
    <mergeCell ref="BF110:BF111"/>
    <mergeCell ref="BG110:BG111"/>
    <mergeCell ref="BH110:BH111"/>
    <mergeCell ref="BJ110:BJ111"/>
    <mergeCell ref="BB102:BB104"/>
    <mergeCell ref="BG115:BG116"/>
    <mergeCell ref="BA115:BA116"/>
    <mergeCell ref="BC115:BC116"/>
    <mergeCell ref="BD115:BD116"/>
    <mergeCell ref="BF115:BF116"/>
    <mergeCell ref="AZ118:AZ120"/>
    <mergeCell ref="BG118:BG120"/>
    <mergeCell ref="BA118:BA120"/>
    <mergeCell ref="BC118:BC120"/>
    <mergeCell ref="BD118:BD120"/>
    <mergeCell ref="BF118:BF120"/>
    <mergeCell ref="BH118:BH120"/>
    <mergeCell ref="BJ118:BJ120"/>
    <mergeCell ref="BJ115:BJ116"/>
    <mergeCell ref="BH115:BH116"/>
    <mergeCell ref="BI110:BI111"/>
    <mergeCell ref="BB110:BB111"/>
    <mergeCell ref="BB115:BB116"/>
    <mergeCell ref="BB118:BB120"/>
    <mergeCell ref="AZ122:AZ123"/>
    <mergeCell ref="BA122:BA123"/>
    <mergeCell ref="BC122:BC123"/>
    <mergeCell ref="BD122:BD123"/>
    <mergeCell ref="BF122:BF123"/>
    <mergeCell ref="BG122:BG123"/>
    <mergeCell ref="BH122:BH123"/>
    <mergeCell ref="BJ122:BJ123"/>
    <mergeCell ref="AZ124:AZ125"/>
    <mergeCell ref="BA124:BA125"/>
    <mergeCell ref="BC124:BC125"/>
    <mergeCell ref="BD124:BD125"/>
    <mergeCell ref="BF124:BF125"/>
    <mergeCell ref="BG124:BG125"/>
    <mergeCell ref="BH124:BH125"/>
    <mergeCell ref="BJ124:BJ125"/>
    <mergeCell ref="AZ127:AZ128"/>
    <mergeCell ref="BA127:BA128"/>
    <mergeCell ref="BC127:BC128"/>
    <mergeCell ref="BD127:BD128"/>
    <mergeCell ref="BF127:BF128"/>
    <mergeCell ref="BG127:BG128"/>
    <mergeCell ref="BH127:BH128"/>
    <mergeCell ref="BJ127:BJ128"/>
    <mergeCell ref="BB122:BB123"/>
    <mergeCell ref="BB124:BB125"/>
    <mergeCell ref="BB127:BB128"/>
    <mergeCell ref="BG153:BG155"/>
    <mergeCell ref="BH153:BH155"/>
    <mergeCell ref="BJ153:BJ155"/>
    <mergeCell ref="BI153:BI155"/>
    <mergeCell ref="AZ139:AZ140"/>
    <mergeCell ref="BA139:BA140"/>
    <mergeCell ref="BC139:BC140"/>
    <mergeCell ref="BD139:BD140"/>
    <mergeCell ref="BF139:BF140"/>
    <mergeCell ref="BG139:BG140"/>
    <mergeCell ref="BH139:BH140"/>
    <mergeCell ref="BJ139:BJ140"/>
    <mergeCell ref="AZ144:AZ145"/>
    <mergeCell ref="BA144:BA145"/>
    <mergeCell ref="BC144:BC145"/>
    <mergeCell ref="BD144:BD145"/>
    <mergeCell ref="BF144:BF145"/>
    <mergeCell ref="BG144:BG145"/>
    <mergeCell ref="BH144:BH145"/>
    <mergeCell ref="BJ144:BJ145"/>
    <mergeCell ref="BB153:BB155"/>
    <mergeCell ref="BE144:BE145"/>
    <mergeCell ref="BE149:BE151"/>
    <mergeCell ref="BE153:BE155"/>
    <mergeCell ref="BE139:BE140"/>
    <mergeCell ref="BJ87:BJ88"/>
    <mergeCell ref="AY153:AY155"/>
    <mergeCell ref="BC12:BC13"/>
    <mergeCell ref="BD12:BD13"/>
    <mergeCell ref="BF12:BF13"/>
    <mergeCell ref="AZ14:AZ16"/>
    <mergeCell ref="BF14:BF16"/>
    <mergeCell ref="BA14:BA16"/>
    <mergeCell ref="BA18:BA19"/>
    <mergeCell ref="BC18:BC19"/>
    <mergeCell ref="BD18:BD19"/>
    <mergeCell ref="BF18:BF19"/>
    <mergeCell ref="AZ64:AZ66"/>
    <mergeCell ref="BA64:BA66"/>
    <mergeCell ref="BC64:BC66"/>
    <mergeCell ref="BD64:BD66"/>
    <mergeCell ref="BF64:BF66"/>
    <mergeCell ref="BA79:BA80"/>
    <mergeCell ref="BC79:BC80"/>
    <mergeCell ref="AZ149:AZ151"/>
    <mergeCell ref="BA149:BA151"/>
    <mergeCell ref="BC149:BC151"/>
    <mergeCell ref="BD149:BD151"/>
    <mergeCell ref="BF149:BF151"/>
    <mergeCell ref="BG149:BG151"/>
    <mergeCell ref="BH149:BH151"/>
    <mergeCell ref="BJ149:BJ151"/>
    <mergeCell ref="AZ153:AZ155"/>
    <mergeCell ref="BA153:BA155"/>
    <mergeCell ref="BC153:BC155"/>
    <mergeCell ref="BD153:BD155"/>
    <mergeCell ref="BF153:BF155"/>
  </mergeCells>
  <conditionalFormatting sqref="W5 W7:W12 W14 W17:W18 W20:W25 W27:W38 W40:W41 W43:W48 W53 W55:W60 W62:W64 W67 W69:W70 W72 W75:W79 W81:W82 W86:W87 W89:W90 W93 W95 W97:W102 W105 W107:W110 W112:W115 W117:W118 W121:W122 W124 W126:W127 W129:W139 W141:W144 W146:W149 W152:W153 W156:W163">
    <cfRule type="cellIs" dxfId="104" priority="171" operator="greaterThanOrEqual">
      <formula>0.8</formula>
    </cfRule>
    <cfRule type="cellIs" dxfId="103" priority="172" operator="between">
      <formula>0.7</formula>
      <formula>0.79</formula>
    </cfRule>
    <cfRule type="cellIs" dxfId="102" priority="173" operator="between">
      <formula>0.6</formula>
      <formula>0.69</formula>
    </cfRule>
    <cfRule type="cellIs" dxfId="101" priority="174" operator="between">
      <formula>0.4</formula>
      <formula>0.59</formula>
    </cfRule>
    <cfRule type="cellIs" dxfId="100" priority="175" operator="lessThanOrEqual">
      <formula>0.39</formula>
    </cfRule>
  </conditionalFormatting>
  <conditionalFormatting sqref="AA5 AA7:AA12 AA14 AA62:AA67 AA69:AA70 AA72 AA75:AA105 AA107:AA163 AK5 AK7:AK12 AK14 AK17:AK18 AK62:AK67 AK69:AK70 AK72 AK75:AK105 AK107:AK163 AK20:AK60 AP5 AP7:AP12 AP14 AP17:AP18 AP62:AP67 AP69:AP70 AP72 AP75:AP105 AP107:AP163 AP20:AP60 AU5 AU14 AU17:AU18 AU62:AU67 AU69:AU70 AU72 AU75:AU105 AU107:AU163 AU7:AU12 AA17:AA60 AU20:AU60 BB5 BB14 BB17:BB18 BB62:BB67 BB69:BB70 BB72 BE149:BE163 BB7:BB12 BE5 BE14 BE17:BE18 BE62:BE67 BE69:BE70 BE72 BE7:BE12 BE107:BE146 BB107:BB147 BB149:BB163 BE75:BE105 BB75:BB105 BE20:BE53 BE55:BE60 BB20:BB53 BB55:BB60">
    <cfRule type="cellIs" dxfId="99" priority="166" operator="greaterThanOrEqual">
      <formula>80</formula>
    </cfRule>
    <cfRule type="cellIs" dxfId="98" priority="167" operator="between">
      <formula>70</formula>
      <formula>79</formula>
    </cfRule>
    <cfRule type="cellIs" dxfId="97" priority="168" operator="between">
      <formula>60</formula>
      <formula>69</formula>
    </cfRule>
    <cfRule type="cellIs" dxfId="96" priority="169" operator="between">
      <formula>40</formula>
      <formula>59</formula>
    </cfRule>
    <cfRule type="cellIs" dxfId="95" priority="170" operator="lessThanOrEqual">
      <formula>39</formula>
    </cfRule>
  </conditionalFormatting>
  <conditionalFormatting sqref="L117:L163 L5 L7:L115">
    <cfRule type="cellIs" dxfId="94" priority="146" operator="greaterThanOrEqual">
      <formula>80</formula>
    </cfRule>
    <cfRule type="cellIs" dxfId="93" priority="147" operator="between">
      <formula>70</formula>
      <formula>79</formula>
    </cfRule>
    <cfRule type="cellIs" dxfId="92" priority="148" operator="between">
      <formula>60</formula>
      <formula>69</formula>
    </cfRule>
    <cfRule type="cellIs" dxfId="91" priority="149" operator="between">
      <formula>40</formula>
      <formula>59</formula>
    </cfRule>
    <cfRule type="cellIs" dxfId="90" priority="150" operator="lessThanOrEqual">
      <formula>39</formula>
    </cfRule>
  </conditionalFormatting>
  <conditionalFormatting sqref="O5:O163 S28">
    <cfRule type="cellIs" dxfId="89" priority="141" operator="greaterThanOrEqual">
      <formula>0.5</formula>
    </cfRule>
    <cfRule type="cellIs" dxfId="88" priority="142" operator="between">
      <formula>0.7</formula>
      <formula>0.79</formula>
    </cfRule>
    <cfRule type="cellIs" dxfId="87" priority="143" operator="between">
      <formula>0.6</formula>
      <formula>0.69</formula>
    </cfRule>
    <cfRule type="cellIs" dxfId="86" priority="144" operator="between">
      <formula>0.4</formula>
      <formula>0.59</formula>
    </cfRule>
    <cfRule type="cellIs" dxfId="85" priority="145" operator="lessThanOrEqual">
      <formula>39</formula>
    </cfRule>
  </conditionalFormatting>
  <conditionalFormatting sqref="AK5:AK163">
    <cfRule type="cellIs" dxfId="84" priority="136" operator="greaterThanOrEqual">
      <formula>80</formula>
    </cfRule>
    <cfRule type="cellIs" dxfId="83" priority="137" operator="between">
      <formula>70</formula>
      <formula>79</formula>
    </cfRule>
    <cfRule type="cellIs" dxfId="82" priority="138" operator="between">
      <formula>60</formula>
      <formula>69</formula>
    </cfRule>
    <cfRule type="cellIs" dxfId="81" priority="139" operator="between">
      <formula>40</formula>
      <formula>59</formula>
    </cfRule>
    <cfRule type="cellIs" dxfId="80" priority="140" operator="lessThan">
      <formula>39</formula>
    </cfRule>
  </conditionalFormatting>
  <conditionalFormatting sqref="AP5:AP163 AX5 AX14 AX40:AX41 AX43:AX48 AX53 AX55:AX60 AX62:AX64 AX67 AX69:AX70 AX72 AX75:AX82 AX86:AX87 AX89:AX90 AX93 AX95 AX97:AX102 AX105 AX107:AX110 AX112:AX115 AX117:AX118 AX121:AX122 AX124 AX126:AX127 AX129:AX139 AX141:AX144 AX146:AX149 AX152:AX153 AX155:AX163 AX7:AX12 AX17:AX25 AX27:AX38 AA5:AA163 AU5:AU163 BE149:BE163 BB149:BB163 BE55:BE146 BE5:BE53 BB5:BB53 BB55:BB147">
    <cfRule type="cellIs" dxfId="79" priority="131" operator="greaterThanOrEqual">
      <formula>80</formula>
    </cfRule>
    <cfRule type="cellIs" dxfId="78" priority="132" operator="between">
      <formula>70</formula>
      <formula>79</formula>
    </cfRule>
    <cfRule type="cellIs" dxfId="77" priority="133" operator="between">
      <formula>60</formula>
      <formula>69</formula>
    </cfRule>
    <cfRule type="cellIs" dxfId="76" priority="134" operator="between">
      <formula>40</formula>
      <formula>59</formula>
    </cfRule>
    <cfRule type="cellIs" dxfId="75" priority="135" operator="lessThanOrEqual">
      <formula>39</formula>
    </cfRule>
  </conditionalFormatting>
  <conditionalFormatting sqref="BI5 BI7:BI12 BI14 BI17:BI18 BI20:BI25 BI40:BI41 BI43:BI48 BI62:BI64 BI67 BI69:BI70 BI72 BI75:BI79 BI86:BI87 BI89:BI90 BI93 BI95 BI105 BI107:BI110 BI117:BI118 BI121:BI122 BI124 BI126:BI127 BI129:BI139 BI81:BI82 BI141:BI144 BI112:BI115 BI152:BI153 BI27:BI38 BI156:BI163 BI146:BI149 BI97:BI102 BI53 BI55:BI60">
    <cfRule type="cellIs" dxfId="74" priority="111" operator="greaterThanOrEqual">
      <formula>80</formula>
    </cfRule>
    <cfRule type="cellIs" dxfId="73" priority="112" operator="between">
      <formula>70</formula>
      <formula>79</formula>
    </cfRule>
    <cfRule type="cellIs" dxfId="72" priority="113" operator="between">
      <formula>60</formula>
      <formula>69</formula>
    </cfRule>
    <cfRule type="cellIs" dxfId="71" priority="114" operator="between">
      <formula>40</formula>
      <formula>59</formula>
    </cfRule>
    <cfRule type="cellIs" dxfId="70" priority="115" operator="lessThanOrEqual">
      <formula>39</formula>
    </cfRule>
  </conditionalFormatting>
  <conditionalFormatting sqref="BI5">
    <cfRule type="cellIs" dxfId="69" priority="66" operator="greaterThanOrEqual">
      <formula>80</formula>
    </cfRule>
    <cfRule type="cellIs" dxfId="68" priority="67" operator="between">
      <formula>70</formula>
      <formula>79</formula>
    </cfRule>
    <cfRule type="cellIs" dxfId="67" priority="68" operator="between">
      <formula>60</formula>
      <formula>69</formula>
    </cfRule>
    <cfRule type="cellIs" dxfId="66" priority="69" operator="between">
      <formula>40</formula>
      <formula>59</formula>
    </cfRule>
    <cfRule type="cellIs" dxfId="65" priority="70" operator="lessThanOrEqual">
      <formula>39</formula>
    </cfRule>
  </conditionalFormatting>
  <conditionalFormatting sqref="BB9 BE9">
    <cfRule type="cellIs" dxfId="64" priority="61" operator="greaterThanOrEqual">
      <formula>80</formula>
    </cfRule>
    <cfRule type="cellIs" dxfId="63" priority="62" operator="between">
      <formula>70</formula>
      <formula>79</formula>
    </cfRule>
    <cfRule type="cellIs" dxfId="62" priority="63" operator="between">
      <formula>60</formula>
      <formula>69</formula>
    </cfRule>
    <cfRule type="cellIs" dxfId="61" priority="64" operator="between">
      <formula>40</formula>
      <formula>59</formula>
    </cfRule>
    <cfRule type="cellIs" dxfId="60" priority="65" operator="lessThanOrEqual">
      <formula>39</formula>
    </cfRule>
  </conditionalFormatting>
  <conditionalFormatting sqref="BB9 BE9">
    <cfRule type="cellIs" dxfId="59" priority="56" operator="greaterThanOrEqual">
      <formula>80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lessThanOrEqual">
      <formula>39</formula>
    </cfRule>
  </conditionalFormatting>
  <conditionalFormatting sqref="BI9">
    <cfRule type="cellIs" dxfId="54" priority="51" operator="greaterThanOrEqual">
      <formula>80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lessThanOrEqual">
      <formula>39</formula>
    </cfRule>
  </conditionalFormatting>
  <conditionalFormatting sqref="BB23 BE23">
    <cfRule type="cellIs" dxfId="49" priority="46" operator="greaterThanOrEqual">
      <formula>80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lessThanOrEqual">
      <formula>39</formula>
    </cfRule>
  </conditionalFormatting>
  <conditionalFormatting sqref="BB23 BE23">
    <cfRule type="cellIs" dxfId="44" priority="41" operator="greaterThanOrEqual">
      <formula>80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lessThanOrEqual">
      <formula>39</formula>
    </cfRule>
  </conditionalFormatting>
  <conditionalFormatting sqref="BI23">
    <cfRule type="cellIs" dxfId="39" priority="36" operator="greaterThanOrEqual">
      <formula>80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lessThanOrEqual">
      <formula>39</formula>
    </cfRule>
  </conditionalFormatting>
  <conditionalFormatting sqref="BB47 BE47">
    <cfRule type="cellIs" dxfId="34" priority="31" operator="greaterThanOrEqual">
      <formula>80</formula>
    </cfRule>
    <cfRule type="cellIs" dxfId="33" priority="32" operator="between">
      <formula>70</formula>
      <formula>79</formula>
    </cfRule>
    <cfRule type="cellIs" dxfId="32" priority="33" operator="between">
      <formula>60</formula>
      <formula>69</formula>
    </cfRule>
    <cfRule type="cellIs" dxfId="31" priority="34" operator="between">
      <formula>40</formula>
      <formula>59</formula>
    </cfRule>
    <cfRule type="cellIs" dxfId="30" priority="35" operator="lessThanOrEqual">
      <formula>39</formula>
    </cfRule>
  </conditionalFormatting>
  <conditionalFormatting sqref="BB47 BE47">
    <cfRule type="cellIs" dxfId="29" priority="26" operator="greaterThanOrEqual">
      <formula>80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lessThanOrEqual">
      <formula>39</formula>
    </cfRule>
  </conditionalFormatting>
  <conditionalFormatting sqref="BI47">
    <cfRule type="cellIs" dxfId="24" priority="21" operator="greaterThanOrEqual">
      <formula>80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lessThanOrEqual">
      <formula>39</formula>
    </cfRule>
  </conditionalFormatting>
  <conditionalFormatting sqref="BI55">
    <cfRule type="cellIs" dxfId="14" priority="11" operator="greaterThanOrEqual">
      <formula>80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lessThanOrEqual">
      <formula>39</formula>
    </cfRule>
  </conditionalFormatting>
  <conditionalFormatting sqref="BB148">
    <cfRule type="cellIs" dxfId="9" priority="6" operator="greaterThanOrEqual">
      <formula>80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lessThanOrEqual">
      <formula>39</formula>
    </cfRule>
  </conditionalFormatting>
  <conditionalFormatting sqref="BB148">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workbookViewId="0">
      <selection activeCell="A7" sqref="A7:XFD7"/>
    </sheetView>
  </sheetViews>
  <sheetFormatPr baseColWidth="10" defaultColWidth="10.7109375" defaultRowHeight="15" x14ac:dyDescent="0.25"/>
  <cols>
    <col min="1" max="1" width="13.7109375" customWidth="1"/>
  </cols>
  <sheetData>
    <row r="1" spans="1:8" x14ac:dyDescent="0.25">
      <c r="A1">
        <f>20*100%/30</f>
        <v>0.66666666666666663</v>
      </c>
    </row>
    <row r="2" spans="1:8" x14ac:dyDescent="0.25">
      <c r="B2" t="s">
        <v>1798</v>
      </c>
      <c r="C2" t="s">
        <v>1799</v>
      </c>
      <c r="D2" t="s">
        <v>1800</v>
      </c>
      <c r="E2" t="s">
        <v>1801</v>
      </c>
      <c r="F2" t="s">
        <v>1802</v>
      </c>
    </row>
    <row r="3" spans="1:8" x14ac:dyDescent="0.25">
      <c r="A3" t="s">
        <v>1656</v>
      </c>
      <c r="B3" s="66">
        <v>12</v>
      </c>
      <c r="C3" s="66"/>
      <c r="D3" s="66"/>
      <c r="E3" s="66"/>
      <c r="F3" s="66">
        <v>3</v>
      </c>
      <c r="G3" s="66"/>
      <c r="H3" s="65">
        <f>SUM(B3:G3)</f>
        <v>15</v>
      </c>
    </row>
    <row r="4" spans="1:8" x14ac:dyDescent="0.25">
      <c r="A4" t="s">
        <v>1658</v>
      </c>
      <c r="B4" s="66">
        <v>12</v>
      </c>
      <c r="C4" s="66"/>
      <c r="D4" s="66"/>
      <c r="E4" s="66"/>
      <c r="F4" s="66">
        <v>2</v>
      </c>
      <c r="G4" s="66"/>
      <c r="H4" s="65">
        <f t="shared" ref="H4:H7" si="0">SUM(B4:G4)</f>
        <v>14</v>
      </c>
    </row>
    <row r="5" spans="1:8" x14ac:dyDescent="0.25">
      <c r="A5" t="s">
        <v>1657</v>
      </c>
      <c r="B5" s="66">
        <v>7</v>
      </c>
      <c r="C5" s="66"/>
      <c r="D5" s="66">
        <v>1</v>
      </c>
      <c r="E5" s="66"/>
      <c r="F5" s="66">
        <v>0</v>
      </c>
      <c r="G5" s="66"/>
      <c r="H5" s="65">
        <f t="shared" si="0"/>
        <v>8</v>
      </c>
    </row>
    <row r="6" spans="1:8" x14ac:dyDescent="0.25">
      <c r="A6" t="s">
        <v>1659</v>
      </c>
      <c r="B6" s="66">
        <v>32</v>
      </c>
      <c r="C6" s="66">
        <v>6</v>
      </c>
      <c r="D6" s="66">
        <v>5</v>
      </c>
      <c r="E6" s="66">
        <v>6</v>
      </c>
      <c r="F6" s="66">
        <v>6</v>
      </c>
      <c r="G6" s="66"/>
      <c r="H6" s="65">
        <f t="shared" si="0"/>
        <v>55</v>
      </c>
    </row>
    <row r="7" spans="1:8" x14ac:dyDescent="0.25">
      <c r="A7" t="s">
        <v>1660</v>
      </c>
      <c r="B7" s="66">
        <v>10</v>
      </c>
      <c r="C7" s="66">
        <v>2</v>
      </c>
      <c r="D7" s="66">
        <v>4</v>
      </c>
      <c r="E7" s="66"/>
      <c r="F7" s="66">
        <v>6</v>
      </c>
      <c r="G7" s="66"/>
      <c r="H7" s="65">
        <f t="shared" si="0"/>
        <v>22</v>
      </c>
    </row>
    <row r="8" spans="1:8" x14ac:dyDescent="0.25">
      <c r="B8" s="65">
        <f>SUM(B3:B7)</f>
        <v>73</v>
      </c>
      <c r="C8" s="65">
        <f t="shared" ref="C8:F8" si="1">SUM(C3:C7)</f>
        <v>8</v>
      </c>
      <c r="D8" s="65">
        <f t="shared" si="1"/>
        <v>10</v>
      </c>
      <c r="E8" s="65">
        <f t="shared" si="1"/>
        <v>6</v>
      </c>
      <c r="F8" s="65">
        <f t="shared" si="1"/>
        <v>17</v>
      </c>
      <c r="G8" s="65"/>
      <c r="H8" s="67">
        <f>SUM(H3:H7)</f>
        <v>114</v>
      </c>
    </row>
    <row r="11" spans="1:8" x14ac:dyDescent="0.25">
      <c r="F11">
        <v>17</v>
      </c>
    </row>
    <row r="13" spans="1:8" x14ac:dyDescent="0.25">
      <c r="B13">
        <v>73</v>
      </c>
      <c r="C13">
        <v>8</v>
      </c>
      <c r="D13">
        <v>10</v>
      </c>
      <c r="E13">
        <v>6</v>
      </c>
      <c r="F13">
        <v>17</v>
      </c>
      <c r="H13">
        <f>SUM(B13:G13)</f>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U13"/>
  <sheetViews>
    <sheetView topLeftCell="AF6" zoomScale="86" zoomScaleNormal="86" workbookViewId="0">
      <selection activeCell="AU6" sqref="AU6"/>
    </sheetView>
  </sheetViews>
  <sheetFormatPr baseColWidth="10" defaultColWidth="11.42578125" defaultRowHeight="12.75" x14ac:dyDescent="0.2"/>
  <cols>
    <col min="1" max="1" width="3.7109375" style="1" customWidth="1"/>
    <col min="2" max="2" width="12.140625" style="1" customWidth="1"/>
    <col min="3" max="3" width="19.42578125" style="1" customWidth="1"/>
    <col min="4" max="4" width="12.5703125" style="1" customWidth="1"/>
    <col min="5" max="5" width="27.28515625" style="1" customWidth="1"/>
    <col min="6" max="23" width="15.7109375" style="1" customWidth="1"/>
    <col min="24" max="16384" width="11.42578125" style="1"/>
  </cols>
  <sheetData>
    <row r="2" spans="2:47" ht="15" customHeight="1" x14ac:dyDescent="0.2">
      <c r="B2" s="742" t="s">
        <v>577</v>
      </c>
      <c r="C2" s="743"/>
      <c r="D2" s="743"/>
      <c r="E2" s="743"/>
      <c r="F2" s="743"/>
      <c r="G2" s="743"/>
      <c r="H2" s="743"/>
      <c r="I2" s="743"/>
      <c r="J2" s="743"/>
      <c r="K2" s="743"/>
      <c r="L2" s="743"/>
      <c r="M2" s="743"/>
      <c r="N2" s="743"/>
      <c r="O2" s="743"/>
      <c r="P2" s="743"/>
      <c r="Q2" s="743"/>
      <c r="R2" s="743"/>
      <c r="S2" s="743"/>
      <c r="T2" s="743"/>
      <c r="U2" s="743"/>
      <c r="V2" s="743"/>
      <c r="W2" s="743"/>
    </row>
    <row r="3" spans="2:47" ht="12.75" customHeight="1" x14ac:dyDescent="0.2">
      <c r="B3" s="742"/>
      <c r="C3" s="743"/>
      <c r="D3" s="743"/>
      <c r="E3" s="743"/>
      <c r="F3" s="743"/>
      <c r="G3" s="743"/>
      <c r="H3" s="743"/>
      <c r="I3" s="743"/>
      <c r="J3" s="743"/>
      <c r="K3" s="743"/>
      <c r="L3" s="743"/>
      <c r="M3" s="743"/>
      <c r="N3" s="743"/>
      <c r="O3" s="743"/>
      <c r="P3" s="743"/>
      <c r="Q3" s="743"/>
      <c r="R3" s="743"/>
      <c r="S3" s="743"/>
      <c r="T3" s="743"/>
      <c r="U3" s="743"/>
      <c r="V3" s="743"/>
      <c r="W3" s="743"/>
    </row>
    <row r="4" spans="2:47" ht="12.75" customHeight="1" x14ac:dyDescent="0.2">
      <c r="B4" s="744"/>
      <c r="C4" s="745"/>
      <c r="D4" s="745"/>
      <c r="E4" s="745"/>
      <c r="F4" s="745"/>
      <c r="G4" s="745"/>
      <c r="H4" s="745"/>
      <c r="I4" s="745"/>
      <c r="J4" s="745"/>
      <c r="K4" s="745"/>
      <c r="L4" s="745"/>
      <c r="M4" s="745"/>
      <c r="N4" s="745"/>
      <c r="O4" s="745"/>
      <c r="P4" s="745"/>
      <c r="Q4" s="745"/>
      <c r="R4" s="745"/>
      <c r="S4" s="745"/>
      <c r="T4" s="745"/>
      <c r="U4" s="745"/>
      <c r="V4" s="745"/>
      <c r="W4" s="745"/>
    </row>
    <row r="5" spans="2:47" ht="22.5" customHeight="1" thickBot="1" x14ac:dyDescent="0.25">
      <c r="B5" s="749" t="s">
        <v>578</v>
      </c>
      <c r="C5" s="751" t="s">
        <v>456</v>
      </c>
      <c r="D5" s="751" t="s">
        <v>579</v>
      </c>
      <c r="E5" s="751" t="s">
        <v>580</v>
      </c>
      <c r="F5" s="753" t="s">
        <v>581</v>
      </c>
      <c r="G5" s="754"/>
      <c r="H5" s="754"/>
      <c r="I5" s="754"/>
      <c r="J5" s="754"/>
      <c r="K5" s="755"/>
      <c r="L5" s="739" t="s">
        <v>593</v>
      </c>
      <c r="M5" s="740"/>
      <c r="N5" s="740"/>
      <c r="O5" s="740"/>
      <c r="P5" s="740"/>
      <c r="Q5" s="741"/>
      <c r="R5" s="739" t="s">
        <v>777</v>
      </c>
      <c r="S5" s="740"/>
      <c r="T5" s="740"/>
      <c r="U5" s="740"/>
      <c r="V5" s="740"/>
      <c r="W5" s="741"/>
      <c r="X5" s="736" t="s">
        <v>1536</v>
      </c>
      <c r="Y5" s="737"/>
      <c r="Z5" s="737"/>
      <c r="AA5" s="737"/>
      <c r="AB5" s="737"/>
      <c r="AC5" s="738"/>
      <c r="AD5" s="736" t="s">
        <v>1537</v>
      </c>
      <c r="AE5" s="737"/>
      <c r="AF5" s="737"/>
      <c r="AG5" s="737"/>
      <c r="AH5" s="737"/>
      <c r="AI5" s="738"/>
      <c r="AJ5" s="736" t="s">
        <v>1538</v>
      </c>
      <c r="AK5" s="737"/>
      <c r="AL5" s="737"/>
      <c r="AM5" s="737"/>
      <c r="AN5" s="737"/>
      <c r="AO5" s="738"/>
      <c r="AP5" s="736" t="s">
        <v>1539</v>
      </c>
      <c r="AQ5" s="737"/>
      <c r="AR5" s="737"/>
      <c r="AS5" s="737"/>
      <c r="AT5" s="737"/>
      <c r="AU5" s="738"/>
    </row>
    <row r="6" spans="2:47" ht="32.25" thickBot="1" x14ac:dyDescent="0.25">
      <c r="B6" s="750"/>
      <c r="C6" s="752"/>
      <c r="D6" s="752"/>
      <c r="E6" s="752"/>
      <c r="F6" s="58" t="s">
        <v>582</v>
      </c>
      <c r="G6" s="58" t="s">
        <v>583</v>
      </c>
      <c r="H6" s="58" t="s">
        <v>584</v>
      </c>
      <c r="I6" s="58" t="s">
        <v>594</v>
      </c>
      <c r="J6" s="58" t="s">
        <v>595</v>
      </c>
      <c r="K6" s="60" t="s">
        <v>585</v>
      </c>
      <c r="L6" s="58" t="s">
        <v>582</v>
      </c>
      <c r="M6" s="58" t="s">
        <v>583</v>
      </c>
      <c r="N6" s="58" t="s">
        <v>584</v>
      </c>
      <c r="O6" s="58" t="s">
        <v>594</v>
      </c>
      <c r="P6" s="58" t="s">
        <v>595</v>
      </c>
      <c r="Q6" s="60" t="s">
        <v>585</v>
      </c>
      <c r="R6" s="58" t="s">
        <v>582</v>
      </c>
      <c r="S6" s="58" t="s">
        <v>583</v>
      </c>
      <c r="T6" s="58" t="s">
        <v>584</v>
      </c>
      <c r="U6" s="58" t="s">
        <v>594</v>
      </c>
      <c r="V6" s="58" t="s">
        <v>595</v>
      </c>
      <c r="W6" s="60" t="s">
        <v>585</v>
      </c>
      <c r="X6" s="58" t="s">
        <v>582</v>
      </c>
      <c r="Y6" s="58" t="s">
        <v>583</v>
      </c>
      <c r="Z6" s="58" t="s">
        <v>584</v>
      </c>
      <c r="AA6" s="58" t="s">
        <v>594</v>
      </c>
      <c r="AB6" s="58" t="s">
        <v>595</v>
      </c>
      <c r="AC6" s="60" t="s">
        <v>585</v>
      </c>
      <c r="AD6" s="58" t="s">
        <v>582</v>
      </c>
      <c r="AE6" s="58" t="s">
        <v>583</v>
      </c>
      <c r="AF6" s="58" t="s">
        <v>584</v>
      </c>
      <c r="AG6" s="58" t="s">
        <v>594</v>
      </c>
      <c r="AH6" s="58" t="s">
        <v>595</v>
      </c>
      <c r="AI6" s="60" t="s">
        <v>585</v>
      </c>
      <c r="AJ6" s="58" t="s">
        <v>582</v>
      </c>
      <c r="AK6" s="58" t="s">
        <v>583</v>
      </c>
      <c r="AL6" s="58" t="s">
        <v>584</v>
      </c>
      <c r="AM6" s="58" t="s">
        <v>594</v>
      </c>
      <c r="AN6" s="58" t="s">
        <v>595</v>
      </c>
      <c r="AO6" s="60" t="s">
        <v>585</v>
      </c>
      <c r="AP6" s="58" t="s">
        <v>582</v>
      </c>
      <c r="AQ6" s="58" t="s">
        <v>583</v>
      </c>
      <c r="AR6" s="58" t="s">
        <v>584</v>
      </c>
      <c r="AS6" s="58" t="s">
        <v>594</v>
      </c>
      <c r="AT6" s="58" t="s">
        <v>595</v>
      </c>
      <c r="AU6" s="60" t="s">
        <v>585</v>
      </c>
    </row>
    <row r="7" spans="2:47" ht="115.5" thickTop="1" x14ac:dyDescent="0.2">
      <c r="B7" s="2">
        <v>1</v>
      </c>
      <c r="C7" s="6" t="s">
        <v>454</v>
      </c>
      <c r="D7" s="8">
        <v>15</v>
      </c>
      <c r="E7" s="3" t="s">
        <v>586</v>
      </c>
      <c r="F7" s="10">
        <v>6</v>
      </c>
      <c r="G7" s="11"/>
      <c r="H7" s="12"/>
      <c r="I7" s="13">
        <v>1</v>
      </c>
      <c r="J7" s="14">
        <v>8</v>
      </c>
      <c r="K7" s="28">
        <f>SUM(F7:J7)</f>
        <v>15</v>
      </c>
      <c r="L7" s="10"/>
      <c r="M7" s="11">
        <v>6</v>
      </c>
      <c r="N7" s="12">
        <v>1</v>
      </c>
      <c r="O7" s="13"/>
      <c r="P7" s="14">
        <v>8</v>
      </c>
      <c r="Q7" s="25">
        <f>SUM(L7:P7)</f>
        <v>15</v>
      </c>
      <c r="R7" s="10">
        <v>1</v>
      </c>
      <c r="S7" s="11">
        <v>4</v>
      </c>
      <c r="T7" s="12">
        <v>2</v>
      </c>
      <c r="U7" s="13">
        <v>1</v>
      </c>
      <c r="V7" s="14">
        <v>7</v>
      </c>
      <c r="W7" s="28">
        <v>15</v>
      </c>
      <c r="X7" s="46">
        <v>0</v>
      </c>
      <c r="Y7" s="52">
        <v>0</v>
      </c>
      <c r="Z7" s="32">
        <v>6</v>
      </c>
      <c r="AA7" s="33">
        <v>4</v>
      </c>
      <c r="AB7" s="34">
        <v>5</v>
      </c>
      <c r="AC7" s="44">
        <f>SUM(X7:AB7)</f>
        <v>15</v>
      </c>
      <c r="AD7" s="31">
        <v>0</v>
      </c>
      <c r="AE7" s="49">
        <v>0</v>
      </c>
      <c r="AF7" s="32">
        <v>4</v>
      </c>
      <c r="AG7" s="33">
        <v>4</v>
      </c>
      <c r="AH7" s="34">
        <v>7</v>
      </c>
      <c r="AI7" s="43">
        <f>SUM(AD7:AH7)</f>
        <v>15</v>
      </c>
      <c r="AJ7" s="31">
        <v>1</v>
      </c>
      <c r="AK7" s="55">
        <v>2</v>
      </c>
      <c r="AL7" s="32">
        <v>4</v>
      </c>
      <c r="AM7" s="33">
        <v>3</v>
      </c>
      <c r="AN7" s="34">
        <v>5</v>
      </c>
      <c r="AO7" s="44">
        <f>SUM(AJ7:AN7)</f>
        <v>15</v>
      </c>
      <c r="AP7" s="31">
        <v>1</v>
      </c>
      <c r="AQ7" s="49">
        <v>5</v>
      </c>
      <c r="AR7" s="32">
        <v>4</v>
      </c>
      <c r="AS7" s="33">
        <v>3</v>
      </c>
      <c r="AT7" s="34">
        <v>2</v>
      </c>
      <c r="AU7" s="43">
        <f>SUM(AP7:AT7)</f>
        <v>15</v>
      </c>
    </row>
    <row r="8" spans="2:47" ht="63.75" x14ac:dyDescent="0.2">
      <c r="B8" s="2">
        <v>2</v>
      </c>
      <c r="C8" s="6" t="s">
        <v>587</v>
      </c>
      <c r="D8" s="8">
        <v>14</v>
      </c>
      <c r="E8" s="3" t="s">
        <v>588</v>
      </c>
      <c r="F8" s="15">
        <v>7</v>
      </c>
      <c r="G8" s="16">
        <v>4</v>
      </c>
      <c r="H8" s="17"/>
      <c r="I8" s="18"/>
      <c r="J8" s="19">
        <v>3</v>
      </c>
      <c r="K8" s="29">
        <f>SUM(F8:J8)</f>
        <v>14</v>
      </c>
      <c r="L8" s="15">
        <v>1</v>
      </c>
      <c r="M8" s="16">
        <v>1</v>
      </c>
      <c r="N8" s="17"/>
      <c r="O8" s="18"/>
      <c r="P8" s="19">
        <v>9</v>
      </c>
      <c r="Q8" s="26">
        <f>SUM(L8:P8)</f>
        <v>11</v>
      </c>
      <c r="R8" s="15">
        <v>1</v>
      </c>
      <c r="S8" s="16">
        <v>1</v>
      </c>
      <c r="T8" s="17">
        <v>2</v>
      </c>
      <c r="U8" s="18">
        <v>3</v>
      </c>
      <c r="V8" s="19">
        <v>7</v>
      </c>
      <c r="W8" s="29">
        <v>14</v>
      </c>
      <c r="X8" s="47">
        <v>0</v>
      </c>
      <c r="Y8" s="53">
        <v>3</v>
      </c>
      <c r="Z8" s="36">
        <v>4</v>
      </c>
      <c r="AA8" s="37">
        <v>7</v>
      </c>
      <c r="AB8" s="38">
        <v>0</v>
      </c>
      <c r="AC8" s="44">
        <f>SUM(X8:AB8)</f>
        <v>14</v>
      </c>
      <c r="AD8" s="35">
        <v>0</v>
      </c>
      <c r="AE8" s="50">
        <v>3</v>
      </c>
      <c r="AF8" s="36">
        <v>4</v>
      </c>
      <c r="AG8" s="37">
        <v>3</v>
      </c>
      <c r="AH8" s="38">
        <v>4</v>
      </c>
      <c r="AI8" s="43">
        <f>SUM(AD8:AH8)</f>
        <v>14</v>
      </c>
      <c r="AJ8" s="35">
        <v>0</v>
      </c>
      <c r="AK8" s="56">
        <v>3</v>
      </c>
      <c r="AL8" s="36">
        <v>5</v>
      </c>
      <c r="AM8" s="37">
        <v>4</v>
      </c>
      <c r="AN8" s="38">
        <v>2</v>
      </c>
      <c r="AO8" s="44">
        <f>SUM(AJ8:AN8)</f>
        <v>14</v>
      </c>
      <c r="AP8" s="35">
        <v>0</v>
      </c>
      <c r="AQ8" s="50">
        <v>7</v>
      </c>
      <c r="AR8" s="36">
        <v>6</v>
      </c>
      <c r="AS8" s="37">
        <v>1</v>
      </c>
      <c r="AT8" s="38">
        <v>0</v>
      </c>
      <c r="AU8" s="43">
        <f>SUM(AP8:AT8)</f>
        <v>14</v>
      </c>
    </row>
    <row r="9" spans="2:47" ht="89.25" x14ac:dyDescent="0.2">
      <c r="B9" s="2">
        <v>3</v>
      </c>
      <c r="C9" s="6" t="s">
        <v>350</v>
      </c>
      <c r="D9" s="8">
        <v>9</v>
      </c>
      <c r="E9" s="3" t="s">
        <v>589</v>
      </c>
      <c r="F9" s="15">
        <v>2</v>
      </c>
      <c r="G9" s="16"/>
      <c r="H9" s="17"/>
      <c r="I9" s="18"/>
      <c r="J9" s="19">
        <v>7</v>
      </c>
      <c r="K9" s="29">
        <f>SUM(F9:J9)</f>
        <v>9</v>
      </c>
      <c r="L9" s="15"/>
      <c r="M9" s="16"/>
      <c r="N9" s="17"/>
      <c r="O9" s="18"/>
      <c r="P9" s="19">
        <v>7</v>
      </c>
      <c r="Q9" s="26">
        <f>SUM(L9:P9)</f>
        <v>7</v>
      </c>
      <c r="R9" s="15">
        <v>1</v>
      </c>
      <c r="S9" s="16">
        <v>2</v>
      </c>
      <c r="T9" s="17">
        <v>0</v>
      </c>
      <c r="U9" s="18">
        <v>3</v>
      </c>
      <c r="V9" s="19">
        <v>3</v>
      </c>
      <c r="W9" s="29">
        <v>9</v>
      </c>
      <c r="X9" s="47">
        <v>1</v>
      </c>
      <c r="Y9" s="53">
        <v>1</v>
      </c>
      <c r="Z9" s="36">
        <v>3</v>
      </c>
      <c r="AA9" s="37">
        <v>3</v>
      </c>
      <c r="AB9" s="38">
        <v>1</v>
      </c>
      <c r="AC9" s="44">
        <f>SUM(X9:AB9)</f>
        <v>9</v>
      </c>
      <c r="AD9" s="35">
        <v>1</v>
      </c>
      <c r="AE9" s="50">
        <v>2</v>
      </c>
      <c r="AF9" s="36">
        <v>1</v>
      </c>
      <c r="AG9" s="37">
        <v>3</v>
      </c>
      <c r="AH9" s="38">
        <v>2</v>
      </c>
      <c r="AI9" s="43">
        <f>SUM(AD9:AH9)</f>
        <v>9</v>
      </c>
      <c r="AJ9" s="35">
        <v>1</v>
      </c>
      <c r="AK9" s="56">
        <v>2</v>
      </c>
      <c r="AL9" s="36">
        <v>2</v>
      </c>
      <c r="AM9" s="37">
        <v>3</v>
      </c>
      <c r="AN9" s="38">
        <v>1</v>
      </c>
      <c r="AO9" s="44">
        <f>SUM(AJ9:AN9)</f>
        <v>9</v>
      </c>
      <c r="AP9" s="35">
        <v>1</v>
      </c>
      <c r="AQ9" s="50">
        <v>4</v>
      </c>
      <c r="AR9" s="36">
        <v>3</v>
      </c>
      <c r="AS9" s="37">
        <v>1</v>
      </c>
      <c r="AT9" s="38">
        <v>0</v>
      </c>
      <c r="AU9" s="43">
        <f>SUM(AP9:AT9)</f>
        <v>9</v>
      </c>
    </row>
    <row r="10" spans="2:47" ht="115.5" customHeight="1" x14ac:dyDescent="0.2">
      <c r="B10" s="2">
        <v>4</v>
      </c>
      <c r="C10" s="6" t="s">
        <v>147</v>
      </c>
      <c r="D10" s="8">
        <v>54</v>
      </c>
      <c r="E10" s="3" t="s">
        <v>590</v>
      </c>
      <c r="F10" s="15">
        <v>30</v>
      </c>
      <c r="G10" s="16">
        <v>5</v>
      </c>
      <c r="H10" s="17"/>
      <c r="I10" s="18"/>
      <c r="J10" s="19">
        <v>18</v>
      </c>
      <c r="K10" s="29">
        <f>SUM(F10:J10)</f>
        <v>53</v>
      </c>
      <c r="L10" s="15">
        <v>2</v>
      </c>
      <c r="M10" s="16">
        <v>5</v>
      </c>
      <c r="N10" s="17">
        <v>4</v>
      </c>
      <c r="O10" s="18">
        <v>1</v>
      </c>
      <c r="P10" s="19">
        <v>34</v>
      </c>
      <c r="Q10" s="26">
        <f>SUM(L10:P10)</f>
        <v>46</v>
      </c>
      <c r="R10" s="15">
        <v>4</v>
      </c>
      <c r="S10" s="16">
        <v>5</v>
      </c>
      <c r="T10" s="17">
        <v>8</v>
      </c>
      <c r="U10" s="18">
        <v>17</v>
      </c>
      <c r="V10" s="19">
        <v>20</v>
      </c>
      <c r="W10" s="29">
        <v>54</v>
      </c>
      <c r="X10" s="47">
        <v>2</v>
      </c>
      <c r="Y10" s="53">
        <v>0</v>
      </c>
      <c r="Z10" s="36">
        <v>23</v>
      </c>
      <c r="AA10" s="37">
        <v>23</v>
      </c>
      <c r="AB10" s="38">
        <v>6</v>
      </c>
      <c r="AC10" s="44">
        <f>SUM(X10:AB10)</f>
        <v>54</v>
      </c>
      <c r="AD10" s="35">
        <v>0</v>
      </c>
      <c r="AE10" s="50">
        <v>5</v>
      </c>
      <c r="AF10" s="36">
        <v>18</v>
      </c>
      <c r="AG10" s="37">
        <v>18</v>
      </c>
      <c r="AH10" s="38">
        <v>13</v>
      </c>
      <c r="AI10" s="43">
        <f>SUM(AD10:AH10)</f>
        <v>54</v>
      </c>
      <c r="AJ10" s="35">
        <v>2</v>
      </c>
      <c r="AK10" s="56">
        <v>8</v>
      </c>
      <c r="AL10" s="36">
        <v>18</v>
      </c>
      <c r="AM10" s="37">
        <v>21</v>
      </c>
      <c r="AN10" s="38">
        <v>5</v>
      </c>
      <c r="AO10" s="44">
        <f>SUM(AJ10:AN10)</f>
        <v>54</v>
      </c>
      <c r="AP10" s="35">
        <v>4</v>
      </c>
      <c r="AQ10" s="50">
        <v>22</v>
      </c>
      <c r="AR10" s="36">
        <v>22</v>
      </c>
      <c r="AS10" s="37">
        <v>6</v>
      </c>
      <c r="AT10" s="38">
        <v>0</v>
      </c>
      <c r="AU10" s="43">
        <f>SUM(AP10:AT10)</f>
        <v>54</v>
      </c>
    </row>
    <row r="11" spans="2:47" ht="90" thickBot="1" x14ac:dyDescent="0.25">
      <c r="B11" s="4">
        <v>5</v>
      </c>
      <c r="C11" s="7" t="s">
        <v>9</v>
      </c>
      <c r="D11" s="9">
        <v>22</v>
      </c>
      <c r="E11" s="5" t="s">
        <v>591</v>
      </c>
      <c r="F11" s="20">
        <v>5</v>
      </c>
      <c r="G11" s="21">
        <v>4</v>
      </c>
      <c r="H11" s="22"/>
      <c r="I11" s="23"/>
      <c r="J11" s="24">
        <v>13</v>
      </c>
      <c r="K11" s="30">
        <f>SUM(F11:J11)</f>
        <v>22</v>
      </c>
      <c r="L11" s="20">
        <v>3</v>
      </c>
      <c r="M11" s="21">
        <v>4</v>
      </c>
      <c r="N11" s="22">
        <v>2</v>
      </c>
      <c r="O11" s="23">
        <v>2</v>
      </c>
      <c r="P11" s="24">
        <v>7</v>
      </c>
      <c r="Q11" s="27">
        <f>SUM(L11:P11)</f>
        <v>18</v>
      </c>
      <c r="R11" s="20">
        <v>5</v>
      </c>
      <c r="S11" s="21">
        <v>4</v>
      </c>
      <c r="T11" s="22">
        <v>15</v>
      </c>
      <c r="U11" s="23">
        <v>34</v>
      </c>
      <c r="V11" s="24"/>
      <c r="W11" s="30">
        <v>22</v>
      </c>
      <c r="X11" s="48">
        <v>1</v>
      </c>
      <c r="Y11" s="54">
        <v>6</v>
      </c>
      <c r="Z11" s="40">
        <v>8</v>
      </c>
      <c r="AA11" s="41">
        <v>5</v>
      </c>
      <c r="AB11" s="42">
        <v>2</v>
      </c>
      <c r="AC11" s="44">
        <f>SUM(X11:AB11)</f>
        <v>22</v>
      </c>
      <c r="AD11" s="39">
        <v>2</v>
      </c>
      <c r="AE11" s="51">
        <v>6</v>
      </c>
      <c r="AF11" s="40">
        <v>8</v>
      </c>
      <c r="AG11" s="41">
        <v>6</v>
      </c>
      <c r="AH11" s="42">
        <v>0</v>
      </c>
      <c r="AI11" s="43">
        <f>SUM(AD11:AH11)</f>
        <v>22</v>
      </c>
      <c r="AJ11" s="39">
        <v>2</v>
      </c>
      <c r="AK11" s="57">
        <v>10</v>
      </c>
      <c r="AL11" s="40">
        <v>7</v>
      </c>
      <c r="AM11" s="41">
        <v>3</v>
      </c>
      <c r="AN11" s="42">
        <v>0</v>
      </c>
      <c r="AO11" s="44">
        <f>SUM(AJ11:AN11)</f>
        <v>22</v>
      </c>
      <c r="AP11" s="39">
        <v>5</v>
      </c>
      <c r="AQ11" s="51">
        <v>9</v>
      </c>
      <c r="AR11" s="40">
        <v>6</v>
      </c>
      <c r="AS11" s="41">
        <v>2</v>
      </c>
      <c r="AT11" s="42">
        <v>0</v>
      </c>
      <c r="AU11" s="43">
        <f>SUM(AP11:AT11)</f>
        <v>22</v>
      </c>
    </row>
    <row r="12" spans="2:47" ht="40.5" customHeight="1" thickBot="1" x14ac:dyDescent="0.45">
      <c r="B12" s="746" t="s">
        <v>592</v>
      </c>
      <c r="C12" s="747"/>
      <c r="D12" s="747"/>
      <c r="E12" s="748"/>
      <c r="F12" s="61">
        <f t="shared" ref="F12:J12" si="0">SUM(F7:F11)</f>
        <v>50</v>
      </c>
      <c r="G12" s="61">
        <f t="shared" si="0"/>
        <v>13</v>
      </c>
      <c r="H12" s="61"/>
      <c r="I12" s="62">
        <f t="shared" si="0"/>
        <v>1</v>
      </c>
      <c r="J12" s="61">
        <f t="shared" si="0"/>
        <v>49</v>
      </c>
      <c r="K12" s="61">
        <f>SUM(K7:K11)</f>
        <v>113</v>
      </c>
      <c r="L12" s="61">
        <f t="shared" ref="L12:P12" si="1">SUM(L7:L11)</f>
        <v>6</v>
      </c>
      <c r="M12" s="61">
        <f t="shared" si="1"/>
        <v>16</v>
      </c>
      <c r="N12" s="61">
        <f t="shared" si="1"/>
        <v>7</v>
      </c>
      <c r="O12" s="62">
        <f t="shared" si="1"/>
        <v>3</v>
      </c>
      <c r="P12" s="61">
        <f t="shared" si="1"/>
        <v>65</v>
      </c>
      <c r="Q12" s="61">
        <f>SUM(Q7:Q11)</f>
        <v>97</v>
      </c>
      <c r="R12" s="61">
        <f t="shared" ref="R12:V12" si="2">SUM(R7:R11)</f>
        <v>12</v>
      </c>
      <c r="S12" s="61">
        <f t="shared" si="2"/>
        <v>16</v>
      </c>
      <c r="T12" s="61">
        <f t="shared" si="2"/>
        <v>27</v>
      </c>
      <c r="U12" s="62">
        <f t="shared" si="2"/>
        <v>58</v>
      </c>
      <c r="V12" s="61">
        <f t="shared" si="2"/>
        <v>37</v>
      </c>
      <c r="W12" s="61">
        <f>SUM(W7:W11)</f>
        <v>114</v>
      </c>
      <c r="X12" s="63">
        <f t="shared" ref="X12:AB12" si="3">SUM(X7:X11)</f>
        <v>4</v>
      </c>
      <c r="Y12" s="63">
        <f t="shared" si="3"/>
        <v>10</v>
      </c>
      <c r="Z12" s="63">
        <f>SUM(Z7:Z11)</f>
        <v>44</v>
      </c>
      <c r="AA12" s="59">
        <f t="shared" si="3"/>
        <v>42</v>
      </c>
      <c r="AB12" s="63">
        <f t="shared" si="3"/>
        <v>14</v>
      </c>
      <c r="AC12" s="63">
        <f>SUM(AC7:AC11)</f>
        <v>114</v>
      </c>
      <c r="AD12" s="63">
        <f t="shared" ref="AD12:AH12" si="4">SUM(AD7:AD11)</f>
        <v>3</v>
      </c>
      <c r="AE12" s="63">
        <f t="shared" si="4"/>
        <v>16</v>
      </c>
      <c r="AF12" s="63">
        <f>SUM(AF7:AF11)</f>
        <v>35</v>
      </c>
      <c r="AG12" s="59">
        <f t="shared" si="4"/>
        <v>34</v>
      </c>
      <c r="AH12" s="63">
        <f t="shared" si="4"/>
        <v>26</v>
      </c>
      <c r="AI12" s="63">
        <f>SUM(AI7:AI11)</f>
        <v>114</v>
      </c>
      <c r="AJ12" s="63">
        <f t="shared" ref="AJ12:AN12" si="5">SUM(AJ7:AJ11)</f>
        <v>6</v>
      </c>
      <c r="AK12" s="63">
        <f t="shared" si="5"/>
        <v>25</v>
      </c>
      <c r="AL12" s="63">
        <f>SUM(AL7:AL11)</f>
        <v>36</v>
      </c>
      <c r="AM12" s="59">
        <f t="shared" si="5"/>
        <v>34</v>
      </c>
      <c r="AN12" s="63">
        <f t="shared" si="5"/>
        <v>13</v>
      </c>
      <c r="AO12" s="63">
        <f>SUM(AO7:AO11)</f>
        <v>114</v>
      </c>
      <c r="AP12" s="63">
        <f t="shared" ref="AP12:AT12" si="6">SUM(AP7:AP11)</f>
        <v>11</v>
      </c>
      <c r="AQ12" s="63">
        <f t="shared" si="6"/>
        <v>47</v>
      </c>
      <c r="AR12" s="63">
        <f>SUM(AR7:AR11)</f>
        <v>41</v>
      </c>
      <c r="AS12" s="59">
        <f t="shared" si="6"/>
        <v>13</v>
      </c>
      <c r="AT12" s="63">
        <f t="shared" si="6"/>
        <v>2</v>
      </c>
      <c r="AU12" s="63">
        <f>SUM(AU7:AU11)</f>
        <v>114</v>
      </c>
    </row>
    <row r="13" spans="2:47" ht="13.5" thickTop="1" x14ac:dyDescent="0.2">
      <c r="X13" s="45"/>
    </row>
  </sheetData>
  <mergeCells count="13">
    <mergeCell ref="B2:W4"/>
    <mergeCell ref="B12:E12"/>
    <mergeCell ref="L5:Q5"/>
    <mergeCell ref="B5:B6"/>
    <mergeCell ref="C5:C6"/>
    <mergeCell ref="D5:D6"/>
    <mergeCell ref="E5:E6"/>
    <mergeCell ref="F5:K5"/>
    <mergeCell ref="X5:AC5"/>
    <mergeCell ref="AD5:AI5"/>
    <mergeCell ref="AJ5:AO5"/>
    <mergeCell ref="AP5:AU5"/>
    <mergeCell ref="R5:W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Hoja1</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2023-11-21T15:04:18Z</dcterms:modified>
</cp:coreProperties>
</file>