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
    </mc:Choice>
  </mc:AlternateContent>
  <xr:revisionPtr revIDLastSave="0" documentId="13_ncr:1_{67499C02-7C7F-441A-9C0D-0C594D892AA0}" xr6:coauthVersionLast="47" xr6:coauthVersionMax="47" xr10:uidLastSave="{00000000-0000-0000-0000-000000000000}"/>
  <bookViews>
    <workbookView xWindow="-120" yWindow="-120" windowWidth="20730" windowHeight="11160" xr2:uid="{00000000-000D-0000-FFFF-FFFF00000000}"/>
  </bookViews>
  <sheets>
    <sheet name="2014" sheetId="5" r:id="rId1"/>
    <sheet name="2015" sheetId="7" r:id="rId2"/>
    <sheet name="2016" sheetId="8" r:id="rId3"/>
    <sheet name="2017" sheetId="9" r:id="rId4"/>
    <sheet name="2018" sheetId="10" r:id="rId5"/>
    <sheet name="2019" sheetId="11"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7" i="11" l="1"/>
  <c r="AD76" i="11"/>
  <c r="AD69" i="11"/>
  <c r="AD66" i="11"/>
  <c r="AD63" i="11"/>
  <c r="AD61" i="11"/>
  <c r="AD59" i="11"/>
  <c r="AD58" i="11"/>
  <c r="AD57" i="11"/>
  <c r="AD56" i="11"/>
  <c r="AD55" i="11"/>
  <c r="AD54" i="11"/>
  <c r="AD49" i="11"/>
  <c r="AD46" i="11"/>
  <c r="AD45" i="11"/>
  <c r="AD44" i="11"/>
  <c r="AD39" i="11"/>
  <c r="AD38" i="11"/>
  <c r="AD36" i="11"/>
  <c r="AD35" i="11"/>
  <c r="AD32" i="11"/>
  <c r="AD31" i="11"/>
  <c r="AD30" i="11"/>
  <c r="AD28" i="11"/>
  <c r="AD27" i="11"/>
  <c r="AD26" i="11"/>
  <c r="AD24" i="11"/>
  <c r="AD23" i="11"/>
  <c r="AD21" i="11"/>
  <c r="AD20" i="11"/>
  <c r="AD18" i="11"/>
  <c r="AD17" i="11"/>
  <c r="AD16" i="11"/>
  <c r="AD12" i="11"/>
  <c r="AG11" i="11"/>
  <c r="AD11" i="11"/>
  <c r="AD10" i="11"/>
  <c r="AD5" i="11"/>
  <c r="AD3" i="11"/>
  <c r="R84" i="10"/>
  <c r="R83" i="10"/>
  <c r="R82" i="10"/>
  <c r="R81" i="10"/>
  <c r="R79" i="10"/>
  <c r="R78" i="10"/>
  <c r="R77" i="10"/>
  <c r="R75" i="10"/>
  <c r="R73" i="10"/>
  <c r="R70" i="10"/>
  <c r="R69" i="10"/>
  <c r="R68" i="10"/>
  <c r="R67" i="10"/>
  <c r="R65" i="10"/>
  <c r="R64" i="10"/>
  <c r="R63" i="10"/>
  <c r="R62" i="10"/>
  <c r="R61" i="10"/>
  <c r="R59" i="10"/>
  <c r="R58" i="10"/>
  <c r="R57" i="10"/>
  <c r="R55" i="10"/>
  <c r="R54" i="10"/>
  <c r="R52" i="10"/>
  <c r="R50" i="10"/>
  <c r="R49" i="10"/>
  <c r="R48" i="10"/>
  <c r="R47" i="10"/>
  <c r="R45" i="10"/>
  <c r="R43" i="10"/>
  <c r="R42" i="10"/>
  <c r="R41" i="10"/>
  <c r="R40" i="10"/>
  <c r="R39" i="10"/>
  <c r="R37" i="10"/>
  <c r="R36" i="10"/>
  <c r="R35" i="10"/>
  <c r="R34" i="10"/>
  <c r="R33" i="10"/>
  <c r="R32" i="10"/>
  <c r="R31" i="10"/>
  <c r="R29" i="10"/>
  <c r="R28" i="10"/>
  <c r="R26" i="10"/>
  <c r="R25" i="10"/>
  <c r="R24" i="10"/>
  <c r="R22" i="10"/>
  <c r="R20" i="10"/>
  <c r="R18" i="10"/>
  <c r="R16" i="10"/>
  <c r="R15" i="10"/>
  <c r="R14" i="10"/>
  <c r="R13" i="10"/>
  <c r="J13" i="10"/>
  <c r="R12" i="10"/>
  <c r="R9" i="10"/>
  <c r="R8" i="10"/>
  <c r="R7" i="10"/>
  <c r="R6" i="10"/>
  <c r="R5" i="10"/>
  <c r="R4" i="10"/>
  <c r="Q25" i="9"/>
  <c r="Q24" i="9"/>
  <c r="J13" i="9"/>
  <c r="K85" i="8"/>
  <c r="J85" i="8"/>
  <c r="L84" i="8"/>
  <c r="L83" i="8"/>
  <c r="L81" i="8"/>
  <c r="L79" i="8"/>
  <c r="L78" i="8"/>
  <c r="L77" i="8"/>
  <c r="L74" i="8"/>
  <c r="L73" i="8"/>
  <c r="L70" i="8"/>
  <c r="L69" i="8"/>
  <c r="L64" i="8"/>
  <c r="L63" i="8"/>
  <c r="L60" i="8"/>
  <c r="L59" i="8"/>
  <c r="L54" i="8"/>
  <c r="L50" i="8"/>
  <c r="L47" i="8"/>
  <c r="L45" i="8"/>
  <c r="L43" i="8"/>
  <c r="L42" i="8"/>
  <c r="L41" i="8"/>
  <c r="L40" i="8"/>
  <c r="L39" i="8"/>
  <c r="L36" i="8"/>
  <c r="L35" i="8"/>
  <c r="L34" i="8"/>
  <c r="L32" i="8"/>
  <c r="L30" i="8"/>
  <c r="L29" i="8"/>
  <c r="L27" i="8"/>
  <c r="L26" i="8"/>
  <c r="L25" i="8"/>
  <c r="L24" i="8"/>
  <c r="L20" i="8"/>
  <c r="L18" i="8"/>
  <c r="L17" i="8"/>
  <c r="L13" i="8"/>
  <c r="L12" i="8"/>
  <c r="L8" i="8"/>
  <c r="L7" i="8"/>
  <c r="L6" i="8"/>
  <c r="L5" i="8"/>
  <c r="L4" i="8"/>
  <c r="K11" i="7"/>
  <c r="K11" i="5"/>
</calcChain>
</file>

<file path=xl/sharedStrings.xml><?xml version="1.0" encoding="utf-8"?>
<sst xmlns="http://schemas.openxmlformats.org/spreadsheetml/2006/main" count="4180" uniqueCount="1006">
  <si>
    <t>Arquitectura institucional</t>
  </si>
  <si>
    <t>Atención integral</t>
  </si>
  <si>
    <t>Generación del Conocimiento</t>
  </si>
  <si>
    <t>Seguimiento, Monitoreo y evaluación</t>
  </si>
  <si>
    <t>Participación y movilización social</t>
  </si>
  <si>
    <t>Número de municipios con política pública de juventud formulada y en ejecución</t>
  </si>
  <si>
    <t>Acuerdos municipales
Informes de rendición de cuentas
Informes de ejecución de las políticas</t>
  </si>
  <si>
    <t>Número de municipios con sistemas municipales de juventud operando</t>
  </si>
  <si>
    <t>Existen actores en cada uno de los municipios pero no hay sistemas conformados</t>
  </si>
  <si>
    <t>Informes de rendición de cuentas
Informes de ejecución de las políticas</t>
  </si>
  <si>
    <t>Tasa de desempleo juvenil</t>
  </si>
  <si>
    <t xml:space="preserve">25,3 (2012, Fuente: DANE – GEIH. Cálculos DNP)
</t>
  </si>
  <si>
    <t>&lt;10</t>
  </si>
  <si>
    <t>Tasa de trabajo infantil</t>
  </si>
  <si>
    <t>Tasa de trabajo infantil ampliada</t>
  </si>
  <si>
    <t>&lt;3</t>
  </si>
  <si>
    <t>&lt;7</t>
  </si>
  <si>
    <t>Reporte de la Gran Encuesta Integrada de Hogares-DANE</t>
  </si>
  <si>
    <t>7,1 (2012, Fuente: DANE – GEIH)</t>
  </si>
  <si>
    <t>13 (2012, Fuente: DANE – GEIH)</t>
  </si>
  <si>
    <t>Tasa de cobertura neta básica secundaria</t>
  </si>
  <si>
    <t>Tasa de cobertura neta media vocacional</t>
  </si>
  <si>
    <t>79,17% (Fuente: MEN Sistema Integrado de Matrícula, SIMAT)</t>
  </si>
  <si>
    <t>46,59% (Fuente: MEN Sistema Integrado de Matrícula, SIMAT)</t>
  </si>
  <si>
    <t>Tasa de absorción de bachilleres</t>
  </si>
  <si>
    <t>30,5% (MEN Fecha de corte: 31 de enero de 2013)</t>
  </si>
  <si>
    <t>Tasa de deserción universitaria</t>
  </si>
  <si>
    <t>12,6% (MEN-Fecha de corte: mayo de 2014)</t>
  </si>
  <si>
    <t>Tasa de cobertura Educación Superior</t>
  </si>
  <si>
    <t>61,2%(MEN-Fecha de corte: mayo de 2014)</t>
  </si>
  <si>
    <t>Tasa de deserción a largo plazo (semestre 10)</t>
  </si>
  <si>
    <t>54% (MEN, 2014)</t>
  </si>
  <si>
    <t>Cobertura de aseguramiento de población joven</t>
  </si>
  <si>
    <t>Tasa de homicidios x100 mil jóvenes</t>
  </si>
  <si>
    <t>Tasa de suicidios x 100 mil jóvenes</t>
  </si>
  <si>
    <t>Prevalencia de vida consumo de sustancias psicoactivas en escolares</t>
  </si>
  <si>
    <t>18,7 (Observatorio Nacional de Salud Mental y Drogas, 2012)</t>
  </si>
  <si>
    <t>14,2 (Observatorio Nacional de Salud Mental y Drogas, 2012)</t>
  </si>
  <si>
    <t>Número de embarazos en menores de 20 años</t>
  </si>
  <si>
    <t>1607 (Fuente: Colombia Joven-Juaco. 2012)</t>
  </si>
  <si>
    <t>&lt;1300</t>
  </si>
  <si>
    <t>&lt;1100</t>
  </si>
  <si>
    <t>Por debajo de la tasa nacional</t>
  </si>
  <si>
    <t>Tasa de violencia interpersonal x 100 mil jóvenes</t>
  </si>
  <si>
    <t>77,19 (Fuente: Elab. Propia. Datos abs. JUACO, 2013. Preliminar)</t>
  </si>
  <si>
    <t>934,82(Fuente: Elab. Propia. Datos abs. JUACO, 2013. Preliminar)</t>
  </si>
  <si>
    <t>308,06 (Fuente: Elab. Propia. Datos abs. JUACO, 2013. Preliminar)</t>
  </si>
  <si>
    <t>8,5 (Fuente: Elab. Propia. Datos abs. JUACO, 2013. Preliminar)</t>
  </si>
  <si>
    <t>Pendiente por construir</t>
  </si>
  <si>
    <t>82,59% (Fuente: Elab. Propia. Datos abs. JUACO, 2013. Preliminar)</t>
  </si>
  <si>
    <t>Por definir</t>
  </si>
  <si>
    <t>Aumento en un 50% con relación a la línea base</t>
  </si>
  <si>
    <t>Aumento en un 100% con relación a la línea base</t>
  </si>
  <si>
    <t>Total de deportistas jóvenes quindianos con logros deportivos en los eventos internacionales y del ciclo olímpico.</t>
  </si>
  <si>
    <t xml:space="preserve">Total de deportistas participantes jóvenes quindianos en juegos nacionales. </t>
  </si>
  <si>
    <t>Total de deportistas de altos 
logros que se encuentran beneficiados por los programas de apoyo de las categoría deportivas</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</si>
  <si>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</si>
  <si>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Desarrollar procesos de formación sobre dinámicas juveniles</t>
  </si>
  <si>
    <t>Desarrollar procesos de divulgación del conocimiento sobre las dinámicas juveniles</t>
  </si>
  <si>
    <t>Porcentaje de implementación de una estrategia de comunicación y divulgación de la política de juventud</t>
  </si>
  <si>
    <t>Realización de investigaciones sobre dinámicas juveniles</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</si>
  <si>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</si>
  <si>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</si>
  <si>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Número de procesos de formación desarrollados con una intensidad superior a 40 horas</t>
  </si>
  <si>
    <t>Desarrollo de procesos de control social al a ejecución de la política</t>
  </si>
  <si>
    <t>Número de veedurías ciudadanas conformadas</t>
  </si>
  <si>
    <t>Diseño y puesta en marcha de sistemas de información de la política</t>
  </si>
  <si>
    <t>Realizar procesos de rendición pública de cuentas de ejecución de la política</t>
  </si>
  <si>
    <t>Porcentaje de implementación del sistema de información</t>
  </si>
  <si>
    <t>Número de rendiciones públicas de cuentas realizadas</t>
  </si>
  <si>
    <t>Promover espacios de incidencia y participación social de las y los jóvenes</t>
  </si>
  <si>
    <t>Puesta en marcha y fortalecimiento de las casas de la juventud</t>
  </si>
  <si>
    <t>Número de casas de la juventud funcionando</t>
  </si>
  <si>
    <t>Fortalecimiento de las asambleas juveniles</t>
  </si>
  <si>
    <t>Fortalecimiento de los Consejos Municipales de la Juventud
Desarrollo de procesos de formación en liderazgo e incidencia a consejeros de juventud</t>
  </si>
  <si>
    <t>Fortalecimiento de las plataformas juveniles
Desarrollo de procesos de formación en liderazgo e incidencia a animadores y lideres de procesos juveniles</t>
  </si>
  <si>
    <t>Numero de plataformas juveniles funcionando</t>
  </si>
  <si>
    <t>Número de asambleas juveniles conformadas y funcionando</t>
  </si>
  <si>
    <t>Número de consejos  de la juventud funcionando</t>
  </si>
  <si>
    <t>&gt;85%</t>
  </si>
  <si>
    <t>&gt;90%</t>
  </si>
  <si>
    <t>&gt;50%</t>
  </si>
  <si>
    <t>&gt;55%</t>
  </si>
  <si>
    <t>&gt;40%</t>
  </si>
  <si>
    <t>&lt;50%</t>
  </si>
  <si>
    <t>&lt;45%</t>
  </si>
  <si>
    <t>&lt;10%</t>
  </si>
  <si>
    <t>&lt;7%</t>
  </si>
  <si>
    <t>&gt;66%</t>
  </si>
  <si>
    <t>&gt;71%</t>
  </si>
  <si>
    <t>Por debajo de la prevalencia nacional</t>
  </si>
  <si>
    <t>10 puntos por encima de la línea base</t>
  </si>
  <si>
    <t>20 puntos por encima de la línea base</t>
  </si>
  <si>
    <t xml:space="preserve">Número de proyectos de concertación al año con organizaciones juveniles culturales apoyados </t>
  </si>
  <si>
    <t>Aumento del 100%</t>
  </si>
  <si>
    <t>Aumento del 200%</t>
  </si>
  <si>
    <t>Reporte Ministerio de Educación SIMAT</t>
  </si>
  <si>
    <t>Reporte Ministerio de Educación SNIES</t>
  </si>
  <si>
    <t>Reporte de la Secretaría de Salud</t>
  </si>
  <si>
    <t>Instituto Nacional de Medicina Legal-Forensis</t>
  </si>
  <si>
    <t>Estudios Nacionales-ONDSM</t>
  </si>
  <si>
    <t>Reportes de Secretaria de Salud</t>
  </si>
  <si>
    <t>Reportes Indeportes</t>
  </si>
  <si>
    <t>Reportes Indeportes, Secretaría de Salud, Secretaría de Educación</t>
  </si>
  <si>
    <t>Reportes Secretaría de Cultura</t>
  </si>
  <si>
    <t>Reporte de la Secretaría de Familia</t>
  </si>
  <si>
    <t>Reporte de la Secretaría de Familia
Actas de posesión
Actas de sesiones de CMJ</t>
  </si>
  <si>
    <t>Reporte de la Secretaría de Familia
Actas de sesión</t>
  </si>
  <si>
    <t>Secretaría de Salud
Secretaría del Interior
Secretaría de Educación
Secretaría de Familia
Organismos de Seguridad</t>
  </si>
  <si>
    <t>Secretaría de Cultura</t>
  </si>
  <si>
    <t>Secretaría de Familia
Responsables de comunicaciones</t>
  </si>
  <si>
    <t>Secretaría de Salud
Secretaría del Interior
Secretaría de Educación
Secretaría de Familia
ICBF
Universidades</t>
  </si>
  <si>
    <t>Secretaría de Familia</t>
  </si>
  <si>
    <t>Secretaria de Planeación y Planificación</t>
  </si>
  <si>
    <t>Secretaria de Planeación y Planificación
Secretaría de Familia</t>
  </si>
  <si>
    <t>Secretaría de Familia
Secretaria de Aguas e Infraestructura
Alcaldías Municipales</t>
  </si>
  <si>
    <t>Secretaría de Educación
Universidades
Secretaría de Familia
Alcaldías Municipales</t>
  </si>
  <si>
    <t>Secretaría de Salud
Alcaldías Municipales</t>
  </si>
  <si>
    <t>Secretaría de Salud
Secretaría del Interior
Secretaría de Educación
Secretaría de Familia
Organismos de Seguridad
Alcaldías Municipales</t>
  </si>
  <si>
    <t>Secretaría de Salud
Secretaría de Educación
Secretaría de Familia
ICBF
Alcaldías Municipales</t>
  </si>
  <si>
    <t>Indeportes
Alcaldías Municipales</t>
  </si>
  <si>
    <t>Secretaría de Familia
Alcaldías Municipales</t>
  </si>
  <si>
    <t>Garantizar el acceso y sostenibilidad laboral y productiva de las y los jóvenes quindianos</t>
  </si>
  <si>
    <t>Reportes de la Gran Encuesta Integrada de Hogares - DANE
Reportes de Coyuntura Económica</t>
  </si>
  <si>
    <t>Garantizar una educación de calidad, oportuna y pertinente para la población joven del Quindío</t>
  </si>
  <si>
    <t>Secretaría de Salud
Secretaría del Interior
Secretaría de Educación
Instituto de Tránsito
Secretaría de Familia
Organismos de Seguridad
Alcaldías Municipales</t>
  </si>
  <si>
    <t>Prevalencia de consumo de sustancias psicoactivas último año en escolares</t>
  </si>
  <si>
    <t>Tasa de violencia intrafamiliar x 100 mil jóvenes</t>
  </si>
  <si>
    <t>Promoción del deporte y la recreación en la población joven del Quindío</t>
  </si>
  <si>
    <t xml:space="preserve">Porcentaje de menores de edad que invierten como mínimo 60 minutos diarios en actividades físicas de intensidad moderada a vigorosa. </t>
  </si>
  <si>
    <t xml:space="preserve">Fomento del acceso a la cultura y a las expresiones culturales de la población joven del Quindío. </t>
  </si>
  <si>
    <t>Numero de estímulos otorgados al año a talentos jóvenes al año</t>
  </si>
  <si>
    <t xml:space="preserve">Valor de la bolsa de estímulos y concertación para proyectos juveniles. </t>
  </si>
  <si>
    <t>Puesta en marcha de portal web para jóvenes
Realización de publicaciones
Generación de productos comunicativos audiovisuales
Impulso a redes de comunicación comunitaria y procesos de reeditores sociales</t>
  </si>
  <si>
    <t>Desarrollar estrategias para el control social, seguimiento, monitoreo de la política</t>
  </si>
  <si>
    <t>Secretaria de Planeación y Planificación
Secretaria de Turismo Industria y Comercio
Secretaría de Educación Municipal
ICBF 
Secretaría de Desarrollo Rural
Ministerio del Trabajo
Alcaldías Municipales</t>
  </si>
  <si>
    <t>INDICADORES</t>
  </si>
  <si>
    <t>LINEA BASE</t>
  </si>
  <si>
    <t>MEDIOS DE VERIFICACIÓN</t>
  </si>
  <si>
    <t>RESPONSABLES.</t>
  </si>
  <si>
    <t>Número de Oficinas de Juventud creadas con capacidad política, técnica y financiera</t>
  </si>
  <si>
    <t>Secretaria de Familia
Secretaria de Planeación
Alcaldías Municipales</t>
  </si>
  <si>
    <t>Secretaria de Familia, Secretarías de Planeación
Alcaldías Municipales</t>
  </si>
  <si>
    <t>Acuerdos Municpales Informe de Ejecución de las Políticas</t>
  </si>
  <si>
    <t>Sistemas de Infformaciòn               Informes Períódicos                              No de Instituciones vinculadas al Sistema</t>
  </si>
  <si>
    <t xml:space="preserve">Promoción y fomento a los emprendimientos y proyectos productivos juveniles mediante el apoyo en la consecución de recursos para financiación y cofinanciación de ideas de negocio.
</t>
  </si>
  <si>
    <t>No.</t>
  </si>
  <si>
    <t>1.1</t>
  </si>
  <si>
    <t>Reconocimiento y promoción de las culturas y expresiones juveniles mediante la institucionalización de eventos anuales o semestrales de apoyo a expresiones culturales, artísticas y empresariales de cualquier tipo de identidad juvenil.</t>
  </si>
  <si>
    <t>Impulso a la Ley del Primer Empleo.</t>
  </si>
  <si>
    <t>3.1</t>
  </si>
  <si>
    <t>Apoyo a proyectos innovadores y emprendimiento social.</t>
  </si>
  <si>
    <t xml:space="preserve">Fortalecimiento de la Educación, la Ciencia y la Tecnología para la población juvenil mediante alianzas estratégicas que generen programas para el fomento de la cultura de la investigación y la CTeI.                                        
</t>
  </si>
  <si>
    <t>4.1</t>
  </si>
  <si>
    <t>Establecimiento de alianzas con actores públicos y privados para la implementación departamental del Documento CONPES 173 del 2014</t>
  </si>
  <si>
    <t>Fortalecimiento e implementación en todo el departamento de la Estrategia Nacional de Erradicación del Trabajo Infantil</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</si>
  <si>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</si>
  <si>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Promoción de los y las jóvenes rurales e indígenas como actores sociales del territorio mediante la implementación de estrategias de emprendimiento rural.</t>
  </si>
  <si>
    <t xml:space="preserve">Fortalecimiento de la cobertura educativa y la calidad educativa en básica secundaria y media vocacional. 
</t>
  </si>
  <si>
    <t>Desarrollo de acciones encaminadas a la disminución de la deserción escolar</t>
  </si>
  <si>
    <t>Fortalecimiento de la oferta educativa con metodologías flexibles</t>
  </si>
  <si>
    <t xml:space="preserve">Desarrollar programas de prevención de la deserción universitaria. </t>
  </si>
  <si>
    <t xml:space="preserve"> Promover la apertura de nuevos cupos y programas de educación superior, tanto en Armenia como en el resto de los municipios. </t>
  </si>
  <si>
    <t>Promoción de la cultura deportiva para una juventud físicamente sana mediante la realización de torneos deportivos, festivales de visibilización y promoción de campañas de hábitos saludables y Rumba Segura.</t>
  </si>
  <si>
    <t>5.1</t>
  </si>
  <si>
    <t xml:space="preserve">Realización de cursos, seminarios y diplomados
</t>
  </si>
  <si>
    <t xml:space="preserve">Establecimiento de alianzas con instituciones de educación superior para la oferta de programas relacionados con juventud. </t>
  </si>
  <si>
    <t xml:space="preserve">Acceso y atención de los y las jóvenes a los servicios de salud pública a nivel local y departamental mediante la efectiva implementación de Programas de Servicios Amigables. </t>
  </si>
  <si>
    <t>Implementación en el departamento de los lineamientos establecidos en el Documento CONPES 3673 de 2010</t>
  </si>
  <si>
    <t>Control y seguimiento a los servicios de salud pública local y departamental mediante espacios de participación de jóvenes avalados para ese respecto.</t>
  </si>
  <si>
    <t>Ejecución de la política HAZ PAZ o la que haga sus veces</t>
  </si>
  <si>
    <t>Fortalecimiento de los proyectos para la educación sexual y construcción de ciudadanía.</t>
  </si>
  <si>
    <t>Formación y apoyo de talentos deportivos</t>
  </si>
  <si>
    <t xml:space="preserve">Promoción del turismo de naturaleza y de aventura en los y las jóvenes. </t>
  </si>
  <si>
    <t xml:space="preserve">Promoción de la actividad física, el deporte y la recreación en entornos comunitarios. </t>
  </si>
  <si>
    <r>
      <t>Realización de torneos, olimpiadas y encuentros deportivos</t>
    </r>
    <r>
      <rPr>
        <sz val="11"/>
        <color theme="1"/>
        <rFont val="Calibri"/>
        <family val="2"/>
        <scheme val="minor"/>
      </rPr>
      <t xml:space="preserve">
</t>
    </r>
  </si>
  <si>
    <t>Número de proyectos artisticos y culturales apoyados y ejecutados.</t>
  </si>
  <si>
    <t>Formación artística y cultural de las y los jóvenes. Fortalecimiento de escuelas culturales</t>
  </si>
  <si>
    <t>Desarrollo de procesos de concertación y estímulos para gestores culturales juveniles y organizaciones juveniles culturales.</t>
  </si>
  <si>
    <t>Número de Sistemas Departamentales de Juventud operando</t>
  </si>
  <si>
    <t>Colombia Joven, Gobernación, Institutos Descentralizados
Alcaldías Municipales</t>
  </si>
  <si>
    <t>En el Depto hay diversos planes y politicas:  HAZ PAZ, Seguridad Alimentaria, Infancia y Adoelscencia, estos procesos no están armonizados con el estatuto de ciuddania juvenil ni con la PPJ</t>
  </si>
  <si>
    <t>Porcentaje de Planes y Políticas armonizadas con la Politica Pública de Juventud</t>
  </si>
  <si>
    <t>Actas de Consejo de Política Social, Ordenanzas, Informes de Ejecución de Planes y Políticas.</t>
  </si>
  <si>
    <t>Consejos de Política Social Departamentales y Consejos de Política Social Municipales.</t>
  </si>
  <si>
    <t>Secretaria de Planeación Secretaría de Familia
Secretaria de Turismo Industria y Comercio, CODECTY, Camaras de Comercio, Gremios
Dirección Territorial Ministerio del Trabajo.    SENA 
Secretaría de Agricultura
Alcaldías Municipales</t>
  </si>
  <si>
    <t>No de Jovenes vinculados a proyectos innovadores y de emprendimiento</t>
  </si>
  <si>
    <t>ND</t>
  </si>
  <si>
    <t>Actas de consitución de Empresas, No de Proyectos aprobados en Bolsas Concursables, Resoluciones de Adjudicación, por COLCIENCIAS. Actas de Consejo CODECTI y CONDECYT</t>
  </si>
  <si>
    <t>Secretaria de Planeación Secretaría de Familia
Secretaria de Turismo Industria y Comercio, CODECTI, Camaras de Comercio, Gremios
Dirección Territorial Ministerio del Trabajo.    SENA, Universidades, 
Secretaría de Agricultura
Alcaldías Municipales</t>
  </si>
  <si>
    <t>Porcentaje  de Emprendimientos que participan en Ruedas de Negocios Regionales y Nacionales que son liderados por Jovenes</t>
  </si>
  <si>
    <t>Informes de Ruedas de Negocios, Actas del Consejo Regional de Competitividad</t>
  </si>
  <si>
    <t>Secretaria de Turismo Industria y Comercio, CODECTI, Camaras de Comercio, Gremios
Dirección Territorial Ministerio del Trabajo.    SENA, Universidades, 
Alcaldías Municipales, Consejo Regional de Competitividad.</t>
  </si>
  <si>
    <t>3.PP x encima de la Linea construida</t>
  </si>
  <si>
    <t>6.PP x encima de la Linea construida</t>
  </si>
  <si>
    <t>No de Empresas que se benefician con la Ley del Primer Empleo</t>
  </si>
  <si>
    <t>Sistema de Información para el Empleo, Bases de Datos de las Empresas beneficiadas.</t>
  </si>
  <si>
    <t>Dirección Territorial Ministerio del Trabajo, SENA, Camara de Comercio, Gremios, Consejo Departamental de Política Salarial.</t>
  </si>
  <si>
    <t>No de empresas públicas y privadas que se benefician con la Ley del Primer Empleo</t>
  </si>
  <si>
    <t>Porcentaje de Jovenesque participan en proyectos de innovación y emprendimiento que son de origen rural y etnico</t>
  </si>
  <si>
    <t>Registros de Programas de Emprendimiento  SENA, Gobernación, Universidades.</t>
  </si>
  <si>
    <t>Porcentaje de Ideas de Negocio que reciben estimulo financiero</t>
  </si>
  <si>
    <t>Registros Contables de Desembolsos Programas de Emprendimiento  SENA, Gobernación, Universidades, Informes Ejecutivos Camara de Comercio.</t>
  </si>
  <si>
    <t>Secretaría de Turismo, Industria y Comercio, Camara de Comercio, SENA, Universidades, Gremios, Secretaría de Educación. CONPOS</t>
  </si>
  <si>
    <t>Secretaría de Turismo, Industria y Comercio, SENA, Universidades, Gremios, Secretaría de Educación. COPOS</t>
  </si>
  <si>
    <t>Secretaria de Planeación 
Secretaria de Turismo Industria y Comercio
Secretaría de Educación Municipal
Secretaría de Agricultura
ICBF
Ministerio del Trabajo
Alcaldías Municipales</t>
  </si>
  <si>
    <t>Participación de  las y los Jovenes ante la  Red Departamental de Emprendimiento.</t>
  </si>
  <si>
    <t>No.  de Asociaciones vinculadas a la Red Departamental.</t>
  </si>
  <si>
    <t>Registros y Actas de la Red Departamental de Emprendimiento</t>
  </si>
  <si>
    <t>Secretaría de Turismo, Industria y Comercio,  Red Departamental de Emprendimiento, CONPOS</t>
  </si>
  <si>
    <t>Secretaría de Educación Departamental y S.E Municipal.
Alcaldías Municipales</t>
  </si>
  <si>
    <t>Número de metodologias flexibles implementadas</t>
  </si>
  <si>
    <t>Promover y facitilar el acceso a la Educación Superior a estudiantes de grado 11 y educación secundaria</t>
  </si>
  <si>
    <t>Promoción de la salud física, mental y emocional de las y los Jóvenes Quindianos</t>
  </si>
  <si>
    <t>No disponible</t>
  </si>
  <si>
    <t>Registros de IPS y EPS</t>
  </si>
  <si>
    <t>Secretarías de Salud
Alcaldías Municipales</t>
  </si>
  <si>
    <t>Tasa de IPS y ESE que implementan servicios amigables para adolescentes y jóvenes</t>
  </si>
  <si>
    <t>Tasa de Jovenes que participan en actividades recreativas, deportivas y de actividad física</t>
  </si>
  <si>
    <t>15PP x encima de la linea base identificada</t>
  </si>
  <si>
    <t>30PP x encima de la linea base identificada</t>
  </si>
  <si>
    <t xml:space="preserve">Registros de participación deportiva y recreativa. </t>
  </si>
  <si>
    <t>INDEPORTES, Alcaldías Municipales, IMDERA</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</si>
  <si>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</si>
  <si>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</si>
  <si>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Secretaría de Salud Departamental, Secretaría de Salud Municipal .</t>
  </si>
  <si>
    <t>Porcentaje de ejecución del Eje de Salud Mental de los Planes Territoriales de Salud Pública,</t>
  </si>
  <si>
    <t>Ejecución y Fortalecimiento del Eje de Salud Mental en los Planes Territoriales de Salud.</t>
  </si>
  <si>
    <t>12 Municipios del Departamento con  Planes de Seguridad y Convivencia Ciudadana.</t>
  </si>
  <si>
    <t>Reporte de Consejo de Seguridad, Policía Nacional, Fiscalía, Comisarías de Familia, ICBF</t>
  </si>
  <si>
    <t>Secretaría de Interior, Secretarías de Gobierno, Policía Nacional, Fiscalía, Comisarías de Familia, ICBF, Instituto de Medicina Legal.</t>
  </si>
  <si>
    <t>Implementación de los programas de prevención de la accidentalidad vial</t>
  </si>
  <si>
    <t>Tasa de accidentes fatales viales x 100 mil jóvenes</t>
  </si>
  <si>
    <t>Ejecutar y Fortalecer Programas de Salud Mental</t>
  </si>
  <si>
    <t>Secretaría de Salud
Secretaría del Interior
Secretaría de Educación
Organismos de Seguridad
Alcaldías Municipales</t>
  </si>
  <si>
    <t>Ejecutar y Fortalecer Programas de Resolución Pacífica de Conflictos</t>
  </si>
  <si>
    <t xml:space="preserve">Fortalecimiento de los programas de convivencia escolar, convivencia ciudadana </t>
  </si>
  <si>
    <t>Ejecución de los Planes de Accion Anuales de la Política</t>
  </si>
  <si>
    <t>Secretaría del Interior, ICBF, Policía Nacional, Secretaría de Educación.</t>
  </si>
  <si>
    <t>Seguimiento a los Planes de Acción,  Informes de Seguimiento a la Política</t>
  </si>
  <si>
    <t>Porcentaje de jóvenes  víctimas del reclutamiento del total jovenes víctimas del conflicto armado</t>
  </si>
  <si>
    <t>Reportes Consejos de Seguirdad y demás Organismos, Ministerio Público</t>
  </si>
  <si>
    <t>Secretaría del Interior, ICBF, Policía Nacional, CONPOS</t>
  </si>
  <si>
    <t>3PP x encima de la linea base identificada</t>
  </si>
  <si>
    <t>6PP x encima de la linea base identificada</t>
  </si>
  <si>
    <t>Porcentaje de Instituciones Educativas con ejecución de proyectos de Educación Sexual y Construcción de Ciudadanía</t>
  </si>
  <si>
    <t>Reportes Secretaría de Educación.</t>
  </si>
  <si>
    <t>Secretaría de Educación Departamental, Secretaría de Educación Municipal
Alcaldías Municipales</t>
  </si>
  <si>
    <t>Ejecución del Plan Departamental para la Reducción del Consumo de Sustancias Sicoactivas</t>
  </si>
  <si>
    <t>Implementación del CONPES 147 de 2012</t>
  </si>
  <si>
    <t>Indeportes
Secretaría de Educación
Universidades, SENA
Alcaldías Municipales</t>
  </si>
  <si>
    <t>Fomento de actividades deportivas y deportes no convencionales</t>
  </si>
  <si>
    <t>Número de modalidades de deporte no convencionales apoyados</t>
  </si>
  <si>
    <t>Número de alianzas para la promoción del turismo establecidas para Jovenes</t>
  </si>
  <si>
    <t xml:space="preserve">INDEPORTESs, alcaldias municipales, </t>
  </si>
  <si>
    <t xml:space="preserve">Reportes de INDEPORTES, </t>
  </si>
  <si>
    <t>Alianzas realizadas por Sec Turismo, Industria y Comercio, Registro de CORPOCULTURA y Alcaldías</t>
  </si>
  <si>
    <t>Secretaría de  Turismo, Industria y Comercio,Secretaría de Cultura, CORPOCULTURA y Alcaldías</t>
  </si>
  <si>
    <t xml:space="preserve">Promoción de las expresiones artísticas y culturales por enfoque diferencial y de condición especial a través de encuentros, festivales,  ferias, exposiciones, entre otros.  
</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</si>
  <si>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</si>
  <si>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Sistema Departamental  de Juventud y  Subsistemas Municipales de Juventud creados y operando</t>
  </si>
  <si>
    <t>Impulso a las políticas públicas de juventud</t>
  </si>
  <si>
    <t>2.1</t>
  </si>
  <si>
    <t>2.2</t>
  </si>
  <si>
    <t>2.3</t>
  </si>
  <si>
    <t>2.4</t>
  </si>
  <si>
    <t>2.5</t>
  </si>
  <si>
    <t>2.6</t>
  </si>
  <si>
    <t>1.1.1</t>
  </si>
  <si>
    <t>1.1.2</t>
  </si>
  <si>
    <t>1.1.3</t>
  </si>
  <si>
    <t>2.1.1</t>
  </si>
  <si>
    <t>2.1.2</t>
  </si>
  <si>
    <t>2.1.3</t>
  </si>
  <si>
    <t>2.1.4</t>
  </si>
  <si>
    <t>2.1.5</t>
  </si>
  <si>
    <t>2.1.6</t>
  </si>
  <si>
    <t>2.1.7</t>
  </si>
  <si>
    <t>2.1.8</t>
  </si>
  <si>
    <t>2.1.9</t>
  </si>
  <si>
    <t>2.2.1</t>
  </si>
  <si>
    <t>2.2.2</t>
  </si>
  <si>
    <t>2.2.3</t>
  </si>
  <si>
    <t>2.2.4</t>
  </si>
  <si>
    <t>2.3.1</t>
  </si>
  <si>
    <t>2.3.2</t>
  </si>
  <si>
    <t>2.3.3</t>
  </si>
  <si>
    <t>2.3.4</t>
  </si>
  <si>
    <t>2.3.5</t>
  </si>
  <si>
    <t>2.3.6</t>
  </si>
  <si>
    <t>2.3.7</t>
  </si>
  <si>
    <t>2.3.8</t>
  </si>
  <si>
    <t>2.3.9</t>
  </si>
  <si>
    <t>2.3.10</t>
  </si>
  <si>
    <t>2.3.11</t>
  </si>
  <si>
    <t>2.3.12</t>
  </si>
  <si>
    <t>2.4.1</t>
  </si>
  <si>
    <t>2.4.2</t>
  </si>
  <si>
    <t>2.5.1</t>
  </si>
  <si>
    <t>2.5.2</t>
  </si>
  <si>
    <t>2.5.3</t>
  </si>
  <si>
    <t>2.5.4</t>
  </si>
  <si>
    <t>2.5.5</t>
  </si>
  <si>
    <t>2.6.1</t>
  </si>
  <si>
    <t>2.6.2</t>
  </si>
  <si>
    <t>2.6.3</t>
  </si>
  <si>
    <t>3.1.1</t>
  </si>
  <si>
    <t>3.1.2</t>
  </si>
  <si>
    <t>3.1.3</t>
  </si>
  <si>
    <t>3.1.4</t>
  </si>
  <si>
    <t>4.1.1</t>
  </si>
  <si>
    <t>4.1.2</t>
  </si>
  <si>
    <t>4.1.3</t>
  </si>
  <si>
    <t>5.1.1</t>
  </si>
  <si>
    <t>5.1.2</t>
  </si>
  <si>
    <t>5.1.3</t>
  </si>
  <si>
    <t>5.1.4</t>
  </si>
  <si>
    <t xml:space="preserve">Tres municipios: Armenia, Quimbaya y Circasia. </t>
  </si>
  <si>
    <t>PD</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</si>
  <si>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</si>
  <si>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</si>
  <si>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</si>
  <si>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</si>
  <si>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</si>
  <si>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</si>
  <si>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</si>
  <si>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</si>
  <si>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RECURSO EJECUTADO</t>
  </si>
  <si>
    <t>Proyecto 47: 89,951,168</t>
  </si>
  <si>
    <t>LINEAS ESTRATEGICAS</t>
  </si>
  <si>
    <t>ESTRATEGIAS</t>
  </si>
  <si>
    <t>ACCIONES RECOMENDADAS</t>
  </si>
  <si>
    <t>META PROG 2014</t>
  </si>
  <si>
    <t>META 2024</t>
  </si>
  <si>
    <t>SALDO POR EJECUTAR</t>
  </si>
  <si>
    <t>LOGROS ALCANZADOS 2014</t>
  </si>
  <si>
    <t>RECURSO PROGRAMADO</t>
  </si>
  <si>
    <t>META PROG 2015</t>
  </si>
  <si>
    <t>META EJEC 2015</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</si>
  <si>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</si>
  <si>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</si>
  <si>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</si>
  <si>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</si>
  <si>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</si>
  <si>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</si>
  <si>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</si>
  <si>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</si>
  <si>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</si>
  <si>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</si>
  <si>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</si>
  <si>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</si>
  <si>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</si>
  <si>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</si>
  <si>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</si>
  <si>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</si>
  <si>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</si>
  <si>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</si>
  <si>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</si>
  <si>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</si>
  <si>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</si>
  <si>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</si>
  <si>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</si>
  <si>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</si>
  <si>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</si>
  <si>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</si>
  <si>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</si>
  <si>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</si>
  <si>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LOGROS ALCANZADOS 2015</t>
  </si>
  <si>
    <t>EC</t>
  </si>
  <si>
    <t>nd</t>
  </si>
  <si>
    <t>META PROGRAMADA 2017</t>
  </si>
  <si>
    <t>META PROGRAMADA 2019</t>
  </si>
  <si>
    <t xml:space="preserve">PLAN DE ACCIÓN  POLÍTICA PÚBLICA DE JUVENTUD DEPARTAMENTAL 2014-2024  "MAS (+) HUMANOS MAS (+) INNOVADORES DESDE LA ZONA Q JOVEN"  </t>
  </si>
  <si>
    <t>META EJE 2014</t>
  </si>
  <si>
    <t>RECURSO EJECUTADO 2014</t>
  </si>
  <si>
    <t>ARMONIZACION AL PLAN DE DESARROLLO 2016-2019</t>
  </si>
  <si>
    <t>PROGRAMADO 2016</t>
  </si>
  <si>
    <t>EJECUTADO 2016</t>
  </si>
  <si>
    <t>OBSERVACIONES</t>
  </si>
  <si>
    <t>EJE ESTRATÉGICO</t>
  </si>
  <si>
    <t>PROGRAMA</t>
  </si>
  <si>
    <t>SUBPROGRAMA</t>
  </si>
  <si>
    <t>META</t>
  </si>
  <si>
    <t>INCLUSIÓN SOCIAL</t>
  </si>
  <si>
    <t>PROMOCIÓN Y PROTECCIÓN DE LA FAMILIA</t>
  </si>
  <si>
    <t>SI PARA TI. ATENCIÓN INTEGRAL A ADOLESCENTES Y JÓVENES</t>
  </si>
  <si>
    <t>REVISAR, AJUSTAR E IMPLEMENTAR LA POLÍTICA PÚBLICA DE JUVENTUD DEL DEPARTAMENTO</t>
  </si>
  <si>
    <t>PROSPERIDAD CON EQUIDAD</t>
  </si>
  <si>
    <t>QUINDÍO RURAL, INTELIGENTE, COMPETITIVO Y EMPRESARIAL</t>
  </si>
  <si>
    <t>Hacia el Emprendimiento, Empresarismo, asociatividad y generación de empleo en el Departamento del Quindío</t>
  </si>
  <si>
    <t>Apoyar a doce (12) unidades de emprendimiento para jóvenes emprendedores.</t>
  </si>
  <si>
    <t>Quindío próspero y productivo</t>
  </si>
  <si>
    <t xml:space="preserve">Diseño, formulación y puesta en marcha del Centro  para el desarrollo y el  fortalecimiento de la investigación, tecnología,  Ciencia e Innovación .    </t>
  </si>
  <si>
    <t xml:space="preserve">FESTIVAL INTERNACIONAL CINE EN LAS MONTAÑAS (Salento) 60 Jovenes impactados.
DANZAR AL COMPAS DE UN TANGO FESTIVAL (Armenia, Genova, y Salento) 700 Jovenes impactados.
DÉCIMO QUINTO ENCUENTRO NACIONAL DE SALSEROS 2016 "LOS SALSEROS DANZAN EN EL PCC" (Armenia, Calarca y Buenavista) 3100 Jovenes impactados
DÉCIMO SEXTO ENCUENTRO ZONAL DE TEATRO (Génova, Pijao, Córdoba, Buenavista, Calarcá, La Tebaida, Montenegro, Quimbaya, Circasia, Filandia) 600 Jovenes Impactados.
CAPACITARTE PARA LA PAZ ( Armenia) 22 Jovenes
  </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</si>
  <si>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</si>
  <si>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0.5 PP x encima de la linea producida</t>
  </si>
  <si>
    <t>Implementar un programa de gesiton financiera para el desarrollo de emprendimiento, empresarismo y asociatividad</t>
  </si>
  <si>
    <t xml:space="preserve">El Departamento de acuerdo al reporte oficial emitido por el Ministerio de Trabajo a través de su sistema SIRITI, reporta una población de 2654 NNA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</si>
  <si>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Quindío departamento de derechos de niñas, niños y adolescentes</t>
  </si>
  <si>
    <t>implementar una estrategia de prevención y atención de la erradicación del abuso, explotación sexual comercial, trabajo infantil y peores formas de trabajo y actividades delictivas</t>
  </si>
  <si>
    <t>Quindío rural, inteligente, competitivo y empresarial</t>
  </si>
  <si>
    <t>Centros Agroindustriales Regionales para la Paz - CARPAZ</t>
  </si>
  <si>
    <t>Capacitar seis (6) unidades agro empresariales de jóvenes y mujeres rurales</t>
  </si>
  <si>
    <t>10 emprendimientos identificados. 1 taller de sensibilización a emprendedores en mejora de capacidades de emprendimientos. Acompañamiento en la formulación de planes de negocios asi mismo mediante el convenio celebrado con BANCOLDEX, se apoya programas de financiamiento, bajo la modalidad de créditos blandos a MIPYMEs.</t>
  </si>
  <si>
    <t>Quindío Prospero y productivo</t>
  </si>
  <si>
    <t>Conformar e implementar (3) tres clúster priorizados en el Plan de Competitividad</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</si>
  <si>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</si>
  <si>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 xml:space="preserve">Para  el cumplimiento de esta meta se garantizó el acceso de  16,420 estudiantes en el SISTEMA EDUCATIVO en el nivel de BASICA SECUNDARIA tanto en las Instituciones Educativas Públicas como Privadas, logrando un porcentaje de solo el 88%.  Igualmente para  el cumplimiento de esta meta se garantizó el acceso de  estudiantes en el SISTEMA EDUCATIVO EN EDUCACION MEDIA tanto en las Instituciones Educativas Públicas como Privadas, con 5,793 estudiantes  de 6,096 programados, quedando por debajo de la meta establecida. </t>
  </si>
  <si>
    <t xml:space="preserve">COBERTURA EDUCATIVA </t>
  </si>
  <si>
    <t>Acceso y permanencia</t>
  </si>
  <si>
    <t>Implementar un (1) plan, programa y/o proyecto para el acceso de niños, niñas y jóvenes en las instituciones educativas</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</si>
  <si>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</si>
  <si>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</si>
  <si>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</si>
  <si>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COBERTURA EDUCATIVA</t>
  </si>
  <si>
    <t>Educación inclusiva con acceso y permanencia para poblaciones vulnerables - diferenciales</t>
  </si>
  <si>
    <t>Atender cuatro mil quinientos (4.500)  personas de la población adulta del departamento (jóvenes y adultos, madres cabeza de hogar)</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</si>
  <si>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</si>
  <si>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 xml:space="preserve">Se aumentó el número de bachilleres que ingresan a pregrados en programas técnicos, tecnológicos o profesionales a un 60%, </t>
  </si>
  <si>
    <t>Según reporte de Secretaría de Educación, la tasa de absorción de bachilleres, en cuanto al consolidado de las 54 IE públicas del Dpto es de 2454 estudiantes, lo que equivale al 19% del total que se encuentran inscritos en media vocacional</t>
  </si>
  <si>
    <t>Se realizó seguimiento a la matricula se  identificaron las instituciones con mayor índice de reprobación  año 2014 y se reportaran   a la Dirección de Calidad.  ( el porcentaje de reprobados 2015 se conoce una vez culmine  el año escolar.</t>
  </si>
  <si>
    <t>COBERTURA EDUCATIVA PERTINENTE PARA EL CAPITAL HUMANO DE LA ZONA Q</t>
  </si>
  <si>
    <t>UNA SOLA BANDERA SIN BRECHAS EN ACCESO Y PERMANENCIA PARA EL CAPITAL HUMANO DE LA ZONA Q</t>
  </si>
  <si>
    <t>22. Disminuir el número de desertores escolares.</t>
  </si>
  <si>
    <t>EN</t>
  </si>
  <si>
    <t xml:space="preserve"> Se mantuvo el número de jóvenes beneficiarios de subsidios en transporte escolar y alimentación escolar.  Se requieren los datos anuales para totalizar y calcular</t>
  </si>
  <si>
    <t>El cumplimiento de la meta inicia  en el 2015 con 23 bachilleres que ingresan a la Universidad del Quindio, 3 bachiller que ingresa a la Universidad La Gran Colombia, 1 bachiller que ingresa a la Corporación Universitaria Empresarial Alexander Von Humboldt y 1 bachiller que ingresa a la Corporación Universitaria Remington, para un total de 28 estudiantes para el I semestre académico.</t>
  </si>
  <si>
    <t>La secretaria de Salud cofinancio en un 100% la afiliación al sistema de seguridad social en salud del Departamento del Quindío, brindando apoyo al 100 %, según lo estipulado en la matriz fijada por el Ministerio de Salud, Dando así cobertura de afiliación a los 12 Municipios del Quindío, correspondiente a recursos de destinación especifica. igualmente se impulsó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</si>
  <si>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Salud Pública para un Quindío saludable y posible</t>
  </si>
  <si>
    <t>Sexualidad, derechos sexuales y reproductivos</t>
  </si>
  <si>
    <t>Desarrollar acciones articuladas intersectorialmente en los doce (12) municipios del departamento, con enfoque de derechos en colectivos LGTBI, jóvenes, mujeres gestantes adolescentes.</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</si>
  <si>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</si>
  <si>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Al 30 de Diciembre de 2014 se vienen realizando  las actividades en desarrolla del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69 grupos regulares Beneficiándose 23.618 personas y 5.012 de grupos irregulares en los doce municipios; impactando 28.630 personas de los diferentes ciclos vitales y segmentos poblacionales. La población beneficiada por Municipio fue la siguiente: En Armenia 5.870, Calarcá 3.766, Buenavista 760, Circasia 2.980,  Córdoba 1.668, Filandia 2.780, Génova 2.760, La Tebaida 856, Montenegro 3.010,  Pijao 1.350, Quimbaya 1.450 y Salento 1.380, se realizaron eventos masivos beneficiado a 10.800. para un total de 39.430.</t>
  </si>
  <si>
    <t>Si Recreación para ti</t>
  </si>
  <si>
    <t>Actividad física, Hábitos y estilos de vida saludables</t>
  </si>
  <si>
    <t xml:space="preserve">implementar un (1) programa que permita ejecutar proyectos  de actividad física para la promoción de hábitos y estilos de vida saludables </t>
  </si>
  <si>
    <t>INDEPORTES Quindío reporta el apoyo a 20 deportistas en nivel talento, en proyección y de altos logros con el programa de incentivos económicos de acuerdo con su rendimiento deportivo para fases preparatorias y competitivas</t>
  </si>
  <si>
    <t xml:space="preserve">
A la fecha se han realiza acciones de promoción y prevención en 4 Municipios en los cuales encontramos Montenegro, Quimbaya, La  Tebaida y  Calarcá. En las estrategias de atención integral en salud en ITS VIH SIDA, Salud Sexual y Reproductiva en adolescentes y jóvenes y maternidad segura.</t>
  </si>
  <si>
    <t>Acciones UNA RAZÓN MÁS PARA SONREIR: Se implementó un modelo de atención primaria en salud mental en todos los munici'pios, que consiste en mejorar los servicios de atención psicológica para disminuir el flujo de pacientes con remisión a segundo nivel, Durante el periodo se realizó el fortalecimiento de los equipos básicos de atención primaria en salud mental de los 8 municipios ya conformados;  y se constituyeron los equipos de Génova y Pijao.</t>
  </si>
  <si>
    <t>Convivencia social y salud mental</t>
  </si>
  <si>
    <t>Implementar  la política de salud mental en los 12 municipios del Departamento, conforme a los lineamientos y desarrollos técnicos definidos por el Ministerio de Salud y Protección Social.</t>
  </si>
  <si>
    <t xml:space="preserve">Todos los municipios del Departamento han sido asistidos técnicamente por la Secretaría de Salud para la inclusión del componente de Salud Mental en los planes territoriales de salud. </t>
  </si>
  <si>
    <t>El PISCC  (Plan Integral de Seguridad y Convivencia Ciudadana) obedece a una  política pública que esta validada frente a las Políticas Nacionales y su alcance se ve reflejado en las acciones de la fuerza pública para mejorar la seguridad del departamento a la fecha  se han adelantado estudios y  procesos  como: - Circuito CCTV  octava brigada
-Sala CIEPS Policía Nacional. - Compraventa e instalación componentes equipos tecnológicos.</t>
  </si>
  <si>
    <t>SEGURIDAD HUMANA</t>
  </si>
  <si>
    <t xml:space="preserve">Seguridad humana como dinamizador de la vida, dignidad y libertad en el Quindío </t>
  </si>
  <si>
    <t>Convivencia, Justicia  y Cultura de Paz</t>
  </si>
  <si>
    <t>Actualizar e implementar el Plan Integral de Seguridad y Convivencia Ciudadana (PISCC)</t>
  </si>
  <si>
    <t xml:space="preserve">Se cumplió con el 100% de la meta, toda vez que  el GOLOMBIAO que comprende la ejecución de 3 etapas y el cumplimiento de 7 principios que enmarcan la ESTRATEGIA, fueron desarrollados en los 12 Municipios.  La ESTRATEGIA PRESIDENCIAL en el Quindío, fue realizada a través de 315 eventos de juego (3.000 JOVENES) en la vigenia 2012, 2013 y 2014 , lo que nos permitió el reconocimiento a nivel nacional, del Programa Presidencial COLOMBIA JOVEN.   En la cual se conto con la participacion en el 2014 de 1.600 jovenes se distrubuye por genero atendido para un total de 800 mujeres y 800 hombres pertenecientes a los 12 municipios distribuidos de la siguiente manera por total de jovenes intervenidos y participantes: Amenia como ciudad capital  700, Calarca 90, Montenegro80, Quimbaya 140, La Tebaida150, Buenavista60, Cordoba60, Genova 60, Pijao 35, Circasia 125, Salento 60 y Filandia 40 jovenes. </t>
  </si>
  <si>
    <t>Pendiente por parte de la unidad ejecutora</t>
  </si>
  <si>
    <t>Fortalecimiento de la seguridad vial Departamental</t>
  </si>
  <si>
    <t>Implementar un programa para disminuir la accidentalidad en las vías del departamento</t>
  </si>
  <si>
    <t>Para el año 2016 Medicina Legal reporta un total de 30 muertes de jóvenes por causa externa en la modalidad de accidentes de tránsito.</t>
  </si>
  <si>
    <t>Durante el periodo se realizó el fortalecimiento de los equipos básicos de atención primaria en salud mental de los 8 municipios ya conformados;  y se constituyeron los equipos de Génova y Pijao. Igualmente a la fecha no registra asignación de recursos especiales de la nación, en dicho proceso de reconocimiento por lo que las atenciones integrales de las víctimas de violencia se realiza con la  concurrencia de las EPS.</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</si>
  <si>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</si>
  <si>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≤308,06</t>
  </si>
  <si>
    <t>Lograr que ocho (8) municipios del departamento operen el sistema de vigilancia en salud pública de la violencia intrafamiliar.</t>
  </si>
  <si>
    <t>&lt;305</t>
  </si>
  <si>
    <t>3PP</t>
  </si>
  <si>
    <t>Dentro del desarrollo del Plan de Acción Departamental que ponga en marcha la ruta de prevención urgente y la ruta de protección en prevención, éstas fueron socializadas  en los doce (12) municipios del departamento, igualmente se hizo su proceso de socialización a traves de cine foro en los municipios identificados por la alerta temprana, su proceso de implementación se ha realizado a través de las comisarías de familia, personerías e instituciones educativas. El proceso de construcción y validación se realizo con los doce municipios donde se logró la georeferenciación de cada uno de los territorios tanto a nivel de riesgo como de oferta de servicios para mitigar los riesgos.  El Plan se encuentra presentado y validado ante el Comité Departamental de Seguimiento al Código de Infancia y Adolescencia el cual es liderado por la Procuradora de Familia y el ICBF Regional Quindío.
Igualmente se llevo a cabo el Foro Departamental de Prevención del Reclutamiento Forzado en el Centro de Convenciones, donde se socializaron las rutas y se mostró la oferta institucional que se ha venido realizando a través de prevención y atención.</t>
  </si>
  <si>
    <t>PRIMERA INFANCIA, INFANCIA, ADOLESCENCIA Y FAMILIA</t>
  </si>
  <si>
    <t>NINGUNO EN ACTIVIDAD PERJUDICIAL</t>
  </si>
  <si>
    <t>155. Formular el Plan de Acción Departamental que ponga en marcha la ruta de prevención urgente y la ruta de protección en prevención.</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</si>
  <si>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</si>
  <si>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</si>
  <si>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</si>
  <si>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1 Prog Implem</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</si>
  <si>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municipio de Armenia.</t>
  </si>
  <si>
    <t>LA CALIDAD EDUCATIVA PERTINENTE PARA LA ZONA Q</t>
  </si>
  <si>
    <t>FORMACIÓN PARA LA CIUDADANÍA EN LA ZONA Q.</t>
  </si>
  <si>
    <t>13. Implementar programa de formación de docentes y directivos docentes en el desarrollo de competencias ciudadanas y la construcción de ambientes democráticos.</t>
  </si>
  <si>
    <t xml:space="preserve">Desarrollar acciones articuladas intersectorialmente en los doce (12) municipios del departamento, con enfoque de derechos en colectivos LGTBI, jóvenes, mujeres gestantes adolescentes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</si>
  <si>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 Se continúa con la implementación cubriendo 168 familias en el municipio de Armenia, para el segundo semestre se espera el cubrimiento de 480 familias de los 11 municipios y así  logrando el cumplimiento de la meta propuesta. Teniendo en cuenta que la meta establecida es el diseño y la implementación la secretaria de salud a  la fecha se cuenta con el programa diseñado y en proceso de implementación donde se ha cubierto los municipios de Armenia 208 Familias, La Tebaida 17 Familias y Filandia 17 Familias; por lo que en el segundo semestre se cubrirá los 11 municipios.</t>
  </si>
  <si>
    <t>Adoptar  e implementar en los doce (12) municipios el plan departamental de la reducción del consumo de sustancias psicoactivas SPA conforme a lineamientos y desarrollos técnicos entorno a la demanda.</t>
  </si>
  <si>
    <t>Promoción y  Protección  de la Familia</t>
  </si>
  <si>
    <t xml:space="preserve"> "Sí para ti" atención integral a adolescentes y jóvenes </t>
  </si>
  <si>
    <t>Desarrollar e implementar una estrategia de prevención del consumo de sustancias psico activas  (SPA)  dirigida a adolescentes y jóvenes del departamento.</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</si>
  <si>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</si>
  <si>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Si Recreación y actividad física para ti</t>
  </si>
  <si>
    <t xml:space="preserve"> Recreación,  para el Bien Común.</t>
  </si>
  <si>
    <t>apoyar de forma articulada el desarrollo del programa (1) "Campamentos Juveniles"</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</si>
  <si>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</si>
  <si>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t>
  </si>
  <si>
    <t>Apoyo al deporte asociado</t>
  </si>
  <si>
    <t>APOYO A LIGAS DEPORTIVAS</t>
  </si>
  <si>
    <t>apoyar  a veinte  (20) deportistas en nivel de talento, de proyección y de altos logros con el programa de incentivos económicos a deportistas.</t>
  </si>
  <si>
    <t>10PP</t>
  </si>
  <si>
    <t>Al 30 de Diciembre de 2014, Se cumplió en un 100%  la meta al beneficiar un total de 26.436 personas, al ejecutarse los sgtes programas, así: 1)  LA TARDE MAYOR: Realización de actividades recreativas intergeneracionales, con el apoyo de los grupos de joven campistas de 12 municipios, beneficiando por mes a 1.366 personas mayores. 2)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edad).3)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</si>
  <si>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 xml:space="preserve">Se desarrolló el programa de actividad física, el cual tiene como objetivo crear estilos de vida saludables, alimentación saludable, un mínimo de 150 minutos de actividad física semanal y espacios libres de humo.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</si>
  <si>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</si>
  <si>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               </t>
  </si>
  <si>
    <t>Cultura, Arte y educación para la Paz</t>
  </si>
  <si>
    <t>Arte para todos</t>
  </si>
  <si>
    <t>Apoyar treinta y seis (36) proyectos mediante estímulos artísticos y culturales</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</si>
  <si>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</si>
  <si>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BUEN GOBIERNO</t>
  </si>
  <si>
    <t>Se realizó visita a todos los municipios con el fin de socializar los componentes estratégicos de la política pública de juventud con las plataformas juveniles y jóvenes en general para desarrollar agendas juveniles e implementar la política pública</t>
  </si>
  <si>
    <t>Se realizaron cuatro encuentros departamentales, dos de plataformas juveniles y dos de personeros estudiantiles, con el fin de capacitar sobre dinámicas juveniles y desarrollo de agendas juveniles, para la implementación de planes de trabajo y oferta pública</t>
  </si>
  <si>
    <r>
      <t xml:space="preserve">Con la ejecución del Proyecto DIVULGACIÒN DE ESTRATEGIAS PARA GARANTIZAR EL CONOCIMIENTO Y PARTICIPACIÓN DE LA COMUNIDAD EN LOS PROGRAMAS, PROYECTOS, SERVICIOS Y PRODUCTOS EN EL DEPARTAMENTO DEL QUINDÍO, se desarrollaron  las siguientes  estrategias durante la vigencia 2015, así: 1) </t>
    </r>
    <r>
      <rPr>
        <b/>
        <sz val="10"/>
        <color indexed="8"/>
        <rFont val="Calibri"/>
        <family val="2"/>
        <scheme val="minor"/>
      </rPr>
      <t>PROGRAMA INSTITUCIONAL QUINDÍO FIRME:</t>
    </r>
    <r>
      <rPr>
        <sz val="10"/>
        <color indexed="8"/>
        <rFont val="Calibri"/>
        <family val="2"/>
        <scheme val="minor"/>
      </rPr>
      <t xml:space="preserve"> Un programa nuevo cada 8 días, Primera emisión TELECAFE (6:30 pm jueves con repetición los lunes 6:30 pm); CANAL CNC  (Los viernes a las 7 pm con repetición los domingos a las 3:00 pm) y en el Canal de ZULDEMAYDA todos los jueves de 7:00 a 7:30 pm.  2) </t>
    </r>
    <r>
      <rPr>
        <b/>
        <sz val="10"/>
        <color indexed="8"/>
        <rFont val="Calibri"/>
        <family val="2"/>
        <scheme val="minor"/>
      </rPr>
      <t xml:space="preserve">BOLETÍN INSTITUCIONAL, SECI (Sistema Estratégico de Comunicación e Información), </t>
    </r>
    <r>
      <rPr>
        <sz val="10"/>
        <color indexed="8"/>
        <rFont val="Calibri"/>
        <family val="2"/>
        <scheme val="minor"/>
      </rPr>
      <t xml:space="preserve">que se elabora diariamente excepto los días Domingo, con un total de  158  en  el año, el cual es enviado a los medios de comunicación, a través de la estrategia de MAILING, que tiene 600 usuarios en correos, entre Medios de Comunicación, Diputados, Concejales y Secretarios de Despacho. 3) </t>
    </r>
    <r>
      <rPr>
        <b/>
        <sz val="10"/>
        <color indexed="8"/>
        <rFont val="Calibri"/>
        <family val="2"/>
        <scheme val="minor"/>
      </rPr>
      <t>ACTUALIZACIÒN Y ALIMENTACIÒN DIARIA DEL WITESITE WWW.QUINDIO.GOV.CO.</t>
    </r>
    <r>
      <rPr>
        <sz val="10"/>
        <color indexed="8"/>
        <rFont val="Calibri"/>
        <family val="2"/>
        <scheme val="minor"/>
      </rPr>
      <t xml:space="preserve"> 4) </t>
    </r>
    <r>
      <rPr>
        <b/>
        <sz val="10"/>
        <color indexed="8"/>
        <rFont val="Calibri"/>
        <family val="2"/>
        <scheme val="minor"/>
      </rPr>
      <t>ESPACIOS RADIALES, TELEVISIVOS Y</t>
    </r>
    <r>
      <rPr>
        <sz val="10"/>
        <color indexed="8"/>
        <rFont val="Calibri"/>
        <family val="2"/>
        <scheme val="minor"/>
      </rPr>
      <t xml:space="preserve"> </t>
    </r>
    <r>
      <rPr>
        <b/>
        <sz val="10"/>
        <color indexed="8"/>
        <rFont val="Calibri"/>
        <family val="2"/>
        <scheme val="minor"/>
      </rPr>
      <t xml:space="preserve">MEDIOS IMPRESOS. </t>
    </r>
    <r>
      <rPr>
        <sz val="10"/>
        <color indexed="8"/>
        <rFont val="Calibri"/>
        <family val="2"/>
        <scheme val="minor"/>
      </rPr>
      <t xml:space="preserve">5) </t>
    </r>
    <r>
      <rPr>
        <b/>
        <sz val="10"/>
        <color indexed="8"/>
        <rFont val="Calibri"/>
        <family val="2"/>
        <scheme val="minor"/>
      </rPr>
      <t xml:space="preserve">LA GOBER TV: </t>
    </r>
    <r>
      <rPr>
        <sz val="10"/>
        <color indexed="8"/>
        <rFont val="Calibri"/>
        <family val="2"/>
        <scheme val="minor"/>
      </rPr>
      <t>Un programa nuevo, TELECAFE (Todos los lunes a las 6:30 pm).</t>
    </r>
    <r>
      <rPr>
        <b/>
        <sz val="10"/>
        <color indexed="8"/>
        <rFont val="Calibri"/>
        <family val="2"/>
        <scheme val="minor"/>
      </rPr>
      <t xml:space="preserve"> </t>
    </r>
    <r>
      <rPr>
        <sz val="10"/>
        <color indexed="8"/>
        <rFont val="Calibri"/>
        <family val="2"/>
        <scheme val="minor"/>
      </rPr>
      <t xml:space="preserve">A través de los diferentes medios de Comunicación se realizó acompañamiento al Gobierno Departamental, en la difusión de campañas institucionales sobre temas de interés y programas  para la comunidad como son: 
CUÑAS
• Prevención del virus del chikungunya – SALUD HUMANIZADA– Salud publica-Poblacion con discapacidad-Salud, Calendario tributario – Hacienda, Impuesto Vehicular – Hacienda, Conéctate con tu familia –familia, Productores de plátano y banano afectados por el clima – Agricultura, Anticontrabando – Hacienda, Tablets – Educación, Niños Indígenas – Educación, • Fortalecimiento sector cultural en el quindio- niños y niñas indigenas del quindio aprenden su lengua ordinaria- SATENA – Turismo, Procesos de Concertación –  Encuentro de bandas departamentales-  Cultura, Trata de Personas – Interior, Sede medicina legal – Salud, Cambio Climático – UDEGER- Advertencia altas temperaturas, quemas controladas, incendios, Jornada de vacunación – Salud, Niños y Niñas – Rendición de cuentas, Semana santa – Turismo, Volver al campo – Agricultura, Bioruta el Agrado – Turismo, Hospital la Misericordia – Salud, La Gober Tv, Docentes se destacan en calificación c1 en inglés– • MAS DE 500 MILLONES DE PESOS DE REGALIAS FORMACIÓN INGLÉS- Educación, Política pública de juventud– Familia, Más de 2000 millones de pesos invertidos contribuyen a una educación incluyente con Génova. Educación, Llegada de vuelos Satena a Armenia – Turismo, Más de 7000 millones de pesos fueron logrados por el Gobierno Firme para fortalecer la política de volver al campo – Agricultura, Red Hospitalaria del Quindio – Salud,  FAMILIA: Socialización políticas pública juventud, más innovadores zona Q
PUBLICIDAD
• Kits escolares – lotería del Quindío, Tarjeta Día del contador, cartilla GRACIAS PRESIDENTE, Tarjetas de invitación, visitas ministros, presidente, Tarjeta noche cultural ANATO, Volante portafolio ANATO, Plantillas comunales, Tarjeta Tenderos – Lotería del Quindío, Tarjeta día del hombre, Volante Lotería del Quindío – El premio mayor se quedó en casa, Tarjeta Tribunal – 50 años de existencia de la Corporación, Afiche Tribunal – 50 años de existencia de la Corporación, Tabloides de los municipios de Calarcá, Génova, Buena Vista y Filandia, Banderines 4 años a paso firme para los municipios de Calarcá, Génova, Buena Vista y Filandia. Rendición de cuentas, Tarjetas día de la Secretaria, Tarjeta Rendición de Cuentas Armenia, Tarjeta día de la madre, Tabloides de los municipios de Salento, Montenegro, Córdoba, Circasia  y Armenia, Tarjetas día de del concejal, Tarjetas día de la Afrocolombianidad, Tarjetas día de la familia, Marcha, Tarjetas día del maestro, Tarjetas invitación SATENA
VIDEO
• Entrega de material en CD programa institucional a: CNC, Zuldemayda, Lotería del Quindío, Despacho de la Gobernación del Quindío y Corporación Visión Tv, Producción de Video de las secretarias del Interior, trata de personas, Hacienda, obligaciones tributarias y UDEGER, La Gober Tv, Rendición de Cuentas Armenia
 Los medios publicitarios  y periodistas se contrataron  así: EMISORAS  (3), STREAMING (1), MEDIOS IMPRESOS (10), ESPACIOS DE TELEVISIÒN (10), ESPACIOS RADIALES (12).  PERIODISTAS QUE PRESTAN SUS SERVICIOS PARA LA DIRECCIÒN DE COMUNICACIONES ( 15) REPORTERO GRAFICO ( 1) FOTOGRAFO (1) PUBLICISTAS ( 5) CAMAROGRAFO ( 1)  SEGUIMIENTO DE MEDIOS (1) EDICIÓN.
Las estrategias implementadas y desarrolladas han permitido que toda la poblacion del Departamento del Quindío tenga conocimiento y acceso a la información generada  de la gestión  que se ha venido adelantando por parte de la actual Administración Departamental, de igual manera  la difusión de campañas institucionales ha sido amplia y de gran interés por parte de la comunidad.    
                                                       </t>
    </r>
    <r>
      <rPr>
        <b/>
        <sz val="10"/>
        <color indexed="8"/>
        <rFont val="Calibri"/>
        <family val="2"/>
        <scheme val="minor"/>
      </rPr>
      <t>POBLACION BENEFICIADA</t>
    </r>
    <r>
      <rPr>
        <sz val="10"/>
        <color indexed="8"/>
        <rFont val="Calibri"/>
        <family val="2"/>
        <scheme val="minor"/>
      </rPr>
      <t xml:space="preserve">
MUNICIPIO                     TOTAL HOMBRES              TOTAL MUJERES
ARMENIA                                              134.718                                           139.764
BUENAVISTA                                         1.178                                                  1.196
CALARCA                                              31.815                                            32.277
CIRCASIA                                             12.082                                            12.649
CORDOBA                                                 2.178                                            2.235
FILANDIA                                                    5.580                                           5.438     GENOVA                                                      3.306                                          3.395
TEBAIDA                                                     16.520                                         17.111        MONTENEGRO                                       18.900                                         19.203
PIJAO                                                             2.538                                         2.610
QUIMBAYA                                                 17.023                                         17.340
SALENTO                                                    2.955                                            2.900</t>
    </r>
  </si>
  <si>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</si>
  <si>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</si>
  <si>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r>
      <t xml:space="preserve">Con la ejecución del Proyecto DIVULGACIÒN DE ESTRATEGIAS PARA GARANTIZAR EL CONOCIMIENTO Y PARTICIPACIÓN DE LA COMUNIDAD EN LOS PROGRAMAS, PROYECTOS, SERVICIOS Y PRODUCTOS EN EL DEPARTAMENTO DEL QUINDÍO, se desarrollaron  las siguientes  estrategias durante la vigencia 2015, así: 1) PROGRAMA INSTITUCIONAL QUINDÍO FIRME: Un programa nuevo cada 8 días, Primera emisión TELECAFE (6:30 pm jueves con repetición los lunes 6:30 pm); CANAL CNC  (Los viernes a las 7 pm con repetición los domingos a las 3:00 pm) y en el Canal de ZULDEMAYDA todos los jueves de 7:00 a 7:30 pm.  2) BOLETÍN INSTITUCIONAL, SECI (Sistema Estratégico de Comunicación e Información), que se elabora diariamente excepto los días Domingo, con un total de  158  en  el año, el cual es enviado a los medios de comunicación, a través de la estrategia de MAILING, que tiene 600 usuarios en correos, entre Medios de Comunicación, Diputados, Concejales y Secretarios de Despacho. 3) ACTUALIZACIÒN Y ALIMENTACIÒN DIARIA DEL WITESITE WWW.QUINDIO.GOV.CO. 4) ESPACIOS RADIALES, TELEVISIVOS Y MEDIOS IMPRESOS. 5) LA GOBER TV: Un programa nuevo, TELECAFE (Todos los lunes a las 6:30 pm). A través de los diferentes medios de Comunicación se realizó acompañamiento al Gobierno Departamental, en la difusión de campañas institucionales sobre temas de interés y programas  para la comunidad como son: 
CUÑAS
• Prevención del virus del chikungunya – SALUD HUMANIZADA– Salud publica-Poblacion con discapacidad-Salud, Calendario tributario – Hacienda, Impuesto Vehicular – Hacienda, Conéctate con tu familia –familia, Productores de plátano y banano afectados por el clima – Agricultura, Anticontrabando – Hacienda, Tablets – Educación, Niños Indígenas – Educación, • Fortalecimiento sector cultural en el quindio- niños y niñas indigenas del quindio aprenden su lengua ordinaria- SATENA – Turismo, Procesos de Concertación –  Encuentro de bandas departamentales-  Cultura, Trata de Personas – Interior, Sede medicina legal – Salud, Cambio Climático – UDEGER- Advertencia altas temperaturas, quemas controladas, incendios, Jornada de vacunación – Salud, Niños y Niñas – Rendición de cuentas, Semana santa – Turismo, Volver al campo – Agricultura, Bioruta el Agrado – Turismo, Hospital la Misericordia – Salud, La Gober Tv, Docentes se destacan en calificación c1 en inglés– • MAS DE 500 MILLONES DE PESOS DE REGALIAS FORMACIÓN INGLÉS- Educación, Política pública de juventud– Familia, Más de 2000 millones de pesos invertidos contribuyen a una educación incluyente con Génova. Educación, Llegada de vuelos Satena a Armenia – Turismo, Más de 7000 millones de pesos fueron logrados por el Gobierno Firme para fortalecer la política de volver al campo – Agricultura, Red Hospitalaria del Quindio – Salud,  FAMILIA: Socialización políticas pública juventud, más innovadores zona Q. </t>
    </r>
    <r>
      <rPr>
        <b/>
        <sz val="10"/>
        <color theme="1"/>
        <rFont val="Calibri"/>
        <family val="2"/>
        <scheme val="minor"/>
      </rPr>
      <t xml:space="preserve">PUBLICIDAD: </t>
    </r>
    <r>
      <rPr>
        <sz val="10"/>
        <color theme="1"/>
        <rFont val="Calibri"/>
        <family val="2"/>
        <scheme val="minor"/>
      </rPr>
      <t xml:space="preserve">• Kits escolares – lotería del Quindío, Tarjeta Día del contador, cartilla GRACIAS PRESIDENTE, Tarjetas de invitación, visitas ministros, presidente, Tarjeta noche cultural ANATO, Volante portafolio ANATO, Plantillas comunales, Tarjeta Tenderos – Lotería del Quindío, Tarjeta día del hombre, Volante Lotería del Quindío – El premio mayor se quedó en casa, Tarjeta Tribunal – 50 años de existencia de la Corporación, Afiche Tribunal – 50 años de existencia de la Corporación, Tabloides de los municipios de Calarcá, Génova, Buena Vista y Filandia, Banderines 4 años a paso firme para los municipios de Calarcá, Génova, Buena Vista y Filandia. Rendición de cuentas, Tarjetas día de la Secretaria, Tarjeta Rendición de Cuentas Armenia, Tarjeta día de la madre, Tabloides de los municipios de Salento, Montenegro, Córdoba, Circasia  y Armenia, Tarjetas día de del concejal, Tarjetas día de la Afrocolombianidad, Tarjetas día de la familia, Marcha, Tarjetas día del maestro, Tarjetas invitación SATENA. </t>
    </r>
    <r>
      <rPr>
        <b/>
        <sz val="10"/>
        <color theme="1"/>
        <rFont val="Calibri"/>
        <family val="2"/>
        <scheme val="minor"/>
      </rPr>
      <t xml:space="preserve">VIDEO: </t>
    </r>
    <r>
      <rPr>
        <sz val="10"/>
        <color theme="1"/>
        <rFont val="Calibri"/>
        <family val="2"/>
        <scheme val="minor"/>
      </rPr>
      <t>• Entrega de material en CD programa institucional a: CNC, Zuldemayda, Lotería del Quindío, Despacho de la Gobernación del Quindío y Corporación Visión Tv, Producción de Video de las secretarias del Interior, trata de personas, Hacienda, obligaciones tributarias y UDEGER, La Gober Tv, Rendición de Cuentas Armenia. Los medios publicitarios  y periodistas se contrataron  así: EMISORAS  (3), STREAMING (1), MEDIOS IMPRESOS (10), ESPACIOS DE TELEVISIÒN (10), ESPACIOS RADIALES (12).  PERIODISTAS QUE PRESTAN SUS SERVICIOS PARA LA DIRECCIÒN DE COMUNICACIONES ( 15) REPORTERO GRAFICO ( 1) FOTOGRAFO (1) PUBLICISTAS ( 5) CAMAROGRAFO ( 1)  SEGUIMIENTO DE MEDIOS (1) EDICIÓN.
Las estrategias implementadas y desarrolladas han permitido que toda la poblacion del Departamento del Quindío tenga conocimiento y acceso a la información generada  de la gestión  que se ha venido adelantando por parte de la actual Administración Departamental, de igual manera  la difusión de campañas institucionales ha sido amplia y de gran interés por parte de la comunidad.    
                                                       POBLACION BENEFICIADA
MUNICIPIO                     TOTAL HOMBRES              TOTAL MUJERES
ARMENIA                                              134.718                                           139.764
BUENAVISTA                                         1.178                                                  1.196
CALARCA                                              31.815                                            32.277
CIRCASIA                                             12.082                                            12.649
CORDOBA                                                 2.178                                            2.235
FILANDIA                                                    5.580                                           5.438     GENOVA                                                      3.306                                          3.395
TEBAIDA                                                     16.520                                         17.111        MONTENEGRO                                       18.900                                         19.203
PIJAO                                                             2.538                                         2.610
QUIMBAYA                                                 17.023                                         17.340
SALENTO                                                    2.955                                            2.900</t>
    </r>
  </si>
  <si>
    <t>Se realizaron reportes trimestrales de ejecución de política pública y plan de desarrollo, lo cual se constituye en seguimiento a la implementación de la oferta pública dispuesta para los jóvenes desde el ente departamental</t>
  </si>
  <si>
    <t xml:space="preserve">Se hizo acompañamiento a todos los municipios del Quindío en la conformación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</si>
  <si>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gestión y seguimiento a la participación productiva, laboral y económica de los jóvenes a través del plan estratégico de emprendimiento del Departamento.</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</si>
  <si>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</si>
  <si>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</si>
  <si>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</si>
  <si>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porcentaje de avance 2016</t>
  </si>
  <si>
    <t>programado $</t>
  </si>
  <si>
    <t>Ejecutado $</t>
  </si>
  <si>
    <t>Responsables</t>
  </si>
  <si>
    <t xml:space="preserve">ejecutado </t>
  </si>
  <si>
    <t>Observaciones</t>
  </si>
  <si>
    <t>ejecutado a la fecha</t>
  </si>
  <si>
    <t>Metas y responsables</t>
  </si>
  <si>
    <t>ARQUITECTURA INSTITUCIONAL</t>
  </si>
  <si>
    <t>22,724,975</t>
  </si>
  <si>
    <t>8,212,963</t>
  </si>
  <si>
    <t>Meta 187/Responsable: Secretaría de Familia</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</si>
  <si>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</si>
  <si>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</si>
  <si>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24,350,000</t>
  </si>
  <si>
    <t>12,000,000</t>
  </si>
  <si>
    <t>Meta 187/ Responsable: Secretaría de Familia</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</si>
  <si>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</si>
  <si>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</si>
  <si>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</si>
  <si>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</si>
  <si>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Sistemas de Informaciòn               Informes Períódicos                              No de Instituciones vinculadas al Sistema</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</si>
  <si>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</si>
  <si>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</si>
  <si>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12,175,000</t>
  </si>
  <si>
    <t>6,000,000</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</si>
  <si>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</si>
  <si>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</si>
  <si>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Tasa de participación de Proyectos Juveniles en bolsas, fondos y fuentes de cofinanciación.</t>
  </si>
  <si>
    <t>Informes de Ministerio del Trabajo, Política Generación de Ingresos, Rendición de Cuentas Política de Juventud</t>
  </si>
  <si>
    <t>Ministerio del Trabajo,               Secretaria de Familia
Secretaria de Planeación
Alcaldías Municipales</t>
  </si>
  <si>
    <t>7,500,000</t>
  </si>
  <si>
    <t>5,250,000</t>
  </si>
  <si>
    <t>Meta 42/ Responsable: Secretaría de Turismo, Industria y Comercio</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</si>
  <si>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</si>
  <si>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</si>
  <si>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75,800,000
77.140.000</t>
  </si>
  <si>
    <t>17340000
65.760.000</t>
  </si>
  <si>
    <t>Meta 42, 43/ Responsable: Secretaría de Turismo, Industria y comercio</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</si>
  <si>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</si>
  <si>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75,800,000</t>
  </si>
  <si>
    <t>1,500,000</t>
  </si>
  <si>
    <t>Meta 42/ Responsable: Secretaría de Turismo, Industria y comercio</t>
  </si>
  <si>
    <t>ATENCION INTEGRAL</t>
  </si>
  <si>
    <t xml:space="preserve">14,03 (2014, Fuente: DANE – GEIH. Cálculos DNP)
</t>
  </si>
  <si>
    <t>50,000,000
280,000,000</t>
  </si>
  <si>
    <t>27,750,000
231,270,386</t>
  </si>
  <si>
    <t>Metas 38, 39, 40, 42/ Responsable Secretaría de Turismo, Industria y Comercio
Metas 31, 32, 34/ Responsable: Secretaría de Agricultura</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</si>
  <si>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</si>
  <si>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</si>
  <si>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194,460,000
321,400,000</t>
  </si>
  <si>
    <t>57.920.000
152.180.000</t>
  </si>
  <si>
    <t>Metas 38, 39, 40, 42/ Responsable Secretaría de Turismo, Industria y Comercio
Metas 31, 32, 34/ Responsable: Secretaría de Agricultura
Responsables: Universidades
Responsable: Cámara de Comeercio</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</si>
  <si>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</si>
  <si>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_</t>
  </si>
  <si>
    <t>Responsables: Cajas de compensación familiar/Mintrabajo/Alcaldías</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</si>
  <si>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</si>
  <si>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</si>
  <si>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Responsables: Cajas de compensación familiar, Mintrabajo/Alcaldías</t>
  </si>
  <si>
    <t>Meta 186/ Responsable: Secretaría de Familia</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</si>
  <si>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</si>
  <si>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</si>
  <si>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28,500,000</t>
  </si>
  <si>
    <t>Quindío rural, inteligente, competitivo y empresarial.
Quindío rural, inteligente, competitivo y empresarial</t>
  </si>
  <si>
    <t>Emprendimiento y empleo rural
Quindío Prospero y productivo</t>
  </si>
  <si>
    <t xml:space="preserve">Meta 33: Capacitar mil doscientos (1200)  jóvenes y mujeres rurales en actividades agrícolas y no agrícolas 
41: Apoyar la formulación del proyecto: Red de conocimiento de agro negocios del departamento </t>
  </si>
  <si>
    <t>Meta 33/ Responsable: Secretaría de Agricultura
Responsable: SENA</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</si>
  <si>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</si>
  <si>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</si>
  <si>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15,000,000
50.000.000
28.600.000
</t>
  </si>
  <si>
    <t>33.610.000
25.860.000</t>
  </si>
  <si>
    <t>Meta 41/ Responsable: Secretaría de Turismo, Industria y Comercio
Meta 22, 33/ Responsable: Secretaría de Agricultura</t>
  </si>
  <si>
    <t>Responsable: SENA-Unidad de Emprendimiento</t>
  </si>
  <si>
    <t xml:space="preserve">
Según reporte del SENA (Unidad de emprendimiento) se han apoyado financieramente un total de 30 ideas de negocio con un monto de inversión total de $2.338.933.220</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</si>
  <si>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</si>
  <si>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Diseñar un ecosistema Regional de Emprendimiento y Asociatividad</t>
  </si>
  <si>
    <t>Meta 44/Responsable: Secretaría de Turismo, Industria y Comercio</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</si>
  <si>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</si>
  <si>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Metas 65, 66, 67/ Responsable: Secretaría de Educación</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</si>
  <si>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</si>
  <si>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1,097,002,022</t>
  </si>
  <si>
    <t>974,131,283</t>
  </si>
  <si>
    <t>Meta 73/ Responsable: Secretaría de Educación</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</si>
  <si>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</si>
  <si>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Pertinencia e innovación</t>
  </si>
  <si>
    <t>Fortalecimiento de la media técnica</t>
  </si>
  <si>
    <t xml:space="preserve">105: Fortalecer cuarenta y siete (47) instituciones educativas con el programa de articulación con la educación superior y Educacion para el Trabajo y Desarrollo  Humano ETDH
106: Implementar un Programa de Alimentación Escolar Universitario PAEU para estudiantes universitarios
107: Implementar el programa de acceso y permanencia de la educación técnica, tecnologica y superior en el departamento del Quindío
</t>
  </si>
  <si>
    <t>Metas 105, 106, 107/ Responsable: Secretaría de Educación
Responsable: Universidades</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</si>
  <si>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</si>
  <si>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139,500,000</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</si>
  <si>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</si>
  <si>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</si>
  <si>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25,000,000</t>
  </si>
  <si>
    <t>14,667,000</t>
  </si>
  <si>
    <t>Meta 135/ Secretaría de Salud</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</si>
  <si>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</si>
  <si>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Meta 163/ Secretaría de Salud</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</si>
  <si>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</si>
  <si>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</si>
  <si>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Promoción de la cultura deportiva para una juventud físicamente sana mediante la realización de torneos deportivos, festivales de visibilización y promoción de campañas de hábitos saludables y Rumba Segura.                                                                                                                                                                                                                                                                                                                                                                                                                                                                                                                                                                                                                                                                                                                                                                                                                                                                                                                                                                                                                                                                                                                                                                                                                                                                                                                                                                                                                                                                                                                                                                                                                                                                                                                                                                                                                                                                                                                                                                                                                                                                                                                                                                                                                                                                                                                                                                                                                                                                                                                                                                                                           </t>
  </si>
  <si>
    <t>41,876,800</t>
  </si>
  <si>
    <t>37,053,553</t>
  </si>
  <si>
    <t>Meta 205/ Responsable: INDEPORTES</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</si>
  <si>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</si>
  <si>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</si>
  <si>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45,000,000</t>
  </si>
  <si>
    <t>12,650,000</t>
  </si>
  <si>
    <t>Meta 134/ Responsable: Secretaría de Salud</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</si>
  <si>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</si>
  <si>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</si>
  <si>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54,000,000</t>
  </si>
  <si>
    <t>65,000,000</t>
  </si>
  <si>
    <t>44,750,000</t>
  </si>
  <si>
    <t>Metas 136, 137/ Responsable: Secretaría de Salud</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</si>
  <si>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</si>
  <si>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96,950,000</t>
  </si>
  <si>
    <t>_
2,000,000</t>
  </si>
  <si>
    <t>Meta 83/ Responsable: Secretaría de Educación
Meta 222/ Responsable: Secretaría del Interior</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</si>
  <si>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</si>
  <si>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</si>
  <si>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Meta 74, 83/ Responsable: Secretaría de Educación</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</si>
  <si>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</si>
  <si>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18,000,000</t>
  </si>
  <si>
    <t>Meta 222/ Responsable: Secretaría del Interior</t>
  </si>
  <si>
    <t>39,945,583</t>
  </si>
  <si>
    <t>39,902,249</t>
  </si>
  <si>
    <t xml:space="preserve">Meta 223/ Responsable: IDTQ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</si>
  <si>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</si>
  <si>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Meta 224/ Responsable: IDTQ </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</si>
  <si>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</si>
  <si>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Familias para la Construcción  del Quindío como  territorio de paz. </t>
  </si>
  <si>
    <t xml:space="preserve">197: Revisar, ajustar  e  implementar  la política publica de equidad de género para la  mujer del departamento
</t>
  </si>
  <si>
    <t>50,000,000</t>
  </si>
  <si>
    <t>47,157,475</t>
  </si>
  <si>
    <t>Meta 197/ Responsable: Secretaría de Familia</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</si>
  <si>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</si>
  <si>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</si>
  <si>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82,000,000</t>
  </si>
  <si>
    <t>6,570,000</t>
  </si>
  <si>
    <t>168,592,000</t>
  </si>
  <si>
    <t>68,343,000</t>
  </si>
  <si>
    <t>Meta 226/ Responsable: Secretaría del Interior</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</si>
  <si>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</si>
  <si>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</si>
  <si>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250,400,000</t>
  </si>
  <si>
    <t>95,900,000</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</si>
  <si>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</si>
  <si>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</si>
  <si>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25,750,000</t>
  </si>
  <si>
    <t>Meta 133/ Secretaría de Salud</t>
  </si>
  <si>
    <t xml:space="preserve">13,400,000
51,750,000
</t>
  </si>
  <si>
    <t xml:space="preserve">4,983,333
51,750,000
</t>
  </si>
  <si>
    <t>Meta 138/ Responsable: Secretaría de Salud
Meta 189/ Responsable: Secretaría de Familia</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</si>
  <si>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</si>
  <si>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</si>
  <si>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
25,750,000
104,000,000
</t>
  </si>
  <si>
    <t>6.970.000
26.340.000</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</si>
  <si>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</si>
  <si>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</si>
  <si>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 xml:space="preserve">Realización de torneos, olimpiadas y encuentros deportivos
</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</si>
  <si>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</si>
  <si>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160000000
405.652.392</t>
  </si>
  <si>
    <t>65320127
222.770.997</t>
  </si>
  <si>
    <t>Metas 203, 205/ Responsable: INDEPORTES</t>
  </si>
  <si>
    <t>216,263,553</t>
  </si>
  <si>
    <t>121,396,000</t>
  </si>
  <si>
    <t>Metas 202, 203/ Responsable: INDEPORTES</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</si>
  <si>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</si>
  <si>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596252550
160000000</t>
  </si>
  <si>
    <t>398442300
65320127</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</si>
  <si>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</si>
  <si>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Meta 207/ Responsable: INDEPORTES</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</si>
  <si>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</si>
  <si>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</si>
  <si>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Infraestructura Sostenible para la Paz</t>
  </si>
  <si>
    <t>Mejora de la Infraestructura  Social del Departamento del Quindío</t>
  </si>
  <si>
    <t>59: Apoyar la construcción, mejoramiento y/o  rehabilitación de la infraestructura de doce (12) escenarios deportivos y/o recreativos en el departamento del Quindío</t>
  </si>
  <si>
    <t>339,202,922</t>
  </si>
  <si>
    <t>Meta 59/ Responsable: Promotora de Vivienda</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</si>
  <si>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</si>
  <si>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La promotora de vivienda del Quindío, reporta cumplimiento del apoyo a deportes no convencionales como el skateboarding y el BMX a través de la construcción y mantenimiento del skatepark del municipio de Córdoba, Quindío. </t>
  </si>
  <si>
    <t>138,799,054</t>
  </si>
  <si>
    <t>QUINDIO POTENCIA TURISTICA DE NATURALEZA Y DIVERSION</t>
  </si>
  <si>
    <t>Mejoramiento de la competitividad del Quindío como destino turístico</t>
  </si>
  <si>
    <t>52: Gestionar y ejecutar (3) proyectos para mejorar la competitividad del Quindío como destino turístico</t>
  </si>
  <si>
    <t>20,000,000</t>
  </si>
  <si>
    <t>18,980,000</t>
  </si>
  <si>
    <t>Meta 52/ Responsable: Promotora de Vivienda del Quindío</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</si>
  <si>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</si>
  <si>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Meta 52/ Responsable: Secretaría de Turismo, Industria y Comercio</t>
  </si>
  <si>
    <t>Apoyar  treinta y cinco  (35) proyectos del programa de concertación cultural del departamento</t>
  </si>
  <si>
    <t>1,122,790,002</t>
  </si>
  <si>
    <t>498,866,578</t>
  </si>
  <si>
    <t>Meta 115/ Responsable: Secretaría de Cultura</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</si>
  <si>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</si>
  <si>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</si>
  <si>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1,359,830,870</t>
  </si>
  <si>
    <t>GENERACION DEL CONOCIMIENTO</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</si>
  <si>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</si>
  <si>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Responsables: Universidades</t>
  </si>
  <si>
    <t xml:space="preserve">La Universidad Alexander Von Humboldt reporta para el cumplimiento de este indicador un total de : 16 trabajos de grado, 6 semilleros de investigación y 8 proyectos de pasantía, alrededor de la investigación sobre dinámicas juveniles.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</si>
  <si>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</si>
  <si>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</si>
  <si>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Meta 251/ Responsable: Secretaría del Interior</t>
  </si>
  <si>
    <t>SEGUIMIENTO, MONITOREO Y EVALUACION</t>
  </si>
  <si>
    <t>Reporte de la Secretaría de Familia y Privada</t>
  </si>
  <si>
    <t>MM</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</si>
  <si>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</si>
  <si>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Gestión Territorial</t>
  </si>
  <si>
    <t xml:space="preserve">Los instrumentos  de planificación como  ruta para el cumplimiento de la gestión pública  </t>
  </si>
  <si>
    <t>Reorientar el observatorio económico actual, a un enfoque de Desarrollo humano incluyente con variables sociales, económicas y de seguridad humana</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</si>
  <si>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</si>
  <si>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Meta 262/ Responsable: Secretaría de Planeación Departamental</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</si>
  <si>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</si>
  <si>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PARTICIPACION Y MOVILIZACION SOCIAL</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</si>
  <si>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</si>
  <si>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</si>
  <si>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</si>
  <si>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 xml:space="preserve">Se ha realizado una asamblea departamental de juventud, y tres municipales, en Armenia, La Tebaida, Quimbaya y Salento respectivamente. </t>
  </si>
  <si>
    <t>Se ha realizado un total de 10 Asambleas Juveniles, al momento, una Departamental y nueve en los municipios de Armenia, Calarcá, Córdoba, Filandia, La Tebaida, Montenegro, Quimbaya y Salento, respectivamente.</t>
  </si>
  <si>
    <t>NÚMERO DE META</t>
  </si>
  <si>
    <t>NA</t>
  </si>
  <si>
    <t>Meta Programado 2018</t>
  </si>
  <si>
    <t>Meta Ejecutada 2018</t>
  </si>
  <si>
    <t>AVANCE 2018</t>
  </si>
  <si>
    <t xml:space="preserve">Observaciones </t>
  </si>
  <si>
    <t>NUMERO DE META</t>
  </si>
  <si>
    <t xml:space="preserve">Los municipios del departamento cuentan con personal idóneo para liderar los procesos juveniles municipales. </t>
  </si>
  <si>
    <t xml:space="preserve">en ejecución </t>
  </si>
  <si>
    <t>%</t>
  </si>
  <si>
    <t>39 - 40 - 42</t>
  </si>
  <si>
    <t xml:space="preserve">39 - Conformar e implementar (3) tres clúster priorizados en el Plan de Competitividad
40: Diseño, formulación y puesta en marcha del Centro  para el desarrollo y el  fortalecimiento de la investigación, tecnología,  Ciencia e Innovación .  
42 - Diseñar y fortalecer un proyecto de I+D+I  
</t>
  </si>
  <si>
    <t>Quindío Prospero y productivo
Hacia el Emprendimiento, Empresarismo, asociatividad y generación de empleo en el Departamento del Quindío</t>
  </si>
  <si>
    <t xml:space="preserve"> 38  - 43 - 45</t>
  </si>
  <si>
    <t xml:space="preserve">
38 - Crear (1) y fortalecer (3) rutas competitivas 
43: Apoyar a doce (12) unidades de emprendimiento para jóvenes emprendedores.
45: Apoyar   doce (12) Unidades de emprendimiento de grupos poblacionales con enfoque diferencial.
</t>
  </si>
  <si>
    <t>Impulso a la competitividad productiva y empresarial del sector Rural</t>
  </si>
  <si>
    <t>Apoyar (5) cinco sectores productivos del Departamento en ruedas de negocio</t>
  </si>
  <si>
    <t xml:space="preserve">40.000 primeros empleos </t>
  </si>
  <si>
    <t xml:space="preserve">Vinculación laboral de jovenes entre los 18 y 28 años de edad sin experiencia laboral, graduados como bachilleres; tecnicos; tecnologos y profesionales al mercadeo productivo del departamento del Quindío </t>
  </si>
  <si>
    <t>N/A</t>
  </si>
  <si>
    <t>Realizar la intermediación laboral para lograr la vinculación de mas jóvenes a trabajos con todas las garantias de ley.</t>
  </si>
  <si>
    <t xml:space="preserve">Estado jóven </t>
  </si>
  <si>
    <t xml:space="preserve">vinculación de practicantes enro los 15 y 28 años de edad, que requieran realizar sus prácticas laborales para obtener su título como bachilleres normalistas; técnicos profesionales; tecnólogos  profesionales, realizando las actividades en entidades públicas, en áreas relacionadas con sus programas de formación. </t>
  </si>
  <si>
    <t>Realizar gestión  acompañamiento para la vinculación de jóvenes a prácticas formativas en el sector público, en aliaza con las entidades públicas e instituciones educativas, para facilitar la transición del ciclo de aprendizaje al mercado laboral.</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</si>
  <si>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</si>
  <si>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Quindío territorio vital
Quindío rural, inteligente, competitivo y empresarial</t>
  </si>
  <si>
    <t xml:space="preserve">Bienes y servicios ambientales para las nuevas generaciones
Centros Agroindustriales Regionales para la Paz - CARPAZ </t>
  </si>
  <si>
    <t>20 - 22 - 28 - 29</t>
  </si>
  <si>
    <t>20- Capacitar a doscientos cincuenta (250)   jóvenes,  mujeres, población vulnerable y con enfoque diferencial como líderes ambientales en el departamento.
22- Crear (6) seis grupos multiplicadores de conocimiento en emprendimiento y calidad del café  para jóvenes y mujeres rurales, campesinas y cafeteras
28: Capacitar seis (6) unidades agro empresariales de jóvenes y mujeres rurales.
29: Crear e implementar el Fondo de Financiamiento de Desarrollo Rural - FIDER</t>
  </si>
  <si>
    <t xml:space="preserve">
Emprendimiento y empleo rural</t>
  </si>
  <si>
    <t xml:space="preserve">
33</t>
  </si>
  <si>
    <t xml:space="preserve">
33: Capacitar mil doscientos (1200)  jóvenes y mujeres rurales en actividades agrícolas y no agrícolas </t>
  </si>
  <si>
    <t xml:space="preserve">
46:Implementar un programa de gesiton financiera para el desarrollo de emprendimiento, empresarismo y asociatividad</t>
  </si>
  <si>
    <t>Hacia el Emprendimiento, Empresarismo, asociatividad y generación de empleo en el Departamento del Quindío
Quindío Prospero y productivo</t>
  </si>
  <si>
    <t>41 - 44</t>
  </si>
  <si>
    <t>41 - Apoyar la formulación del proyecto: Red de conocimiento de agro negocios del departamento
44: Diseñar un ecosistema Regional de Emprendimiento y Asociatividad</t>
  </si>
  <si>
    <t xml:space="preserve">
Acceso y permanencia
</t>
  </si>
  <si>
    <t xml:space="preserve">
65 
</t>
  </si>
  <si>
    <t xml:space="preserve">
65: Implementar un (1) plan, programa y/o proyecto para el acceso de niños, niñas y jóvenes en las instituciones educativas.
</t>
  </si>
  <si>
    <t>Funcionamiento y prestación del servicio educativo de las instituciones educativas 1402-1403</t>
  </si>
  <si>
    <t>74 - 89</t>
  </si>
  <si>
    <t xml:space="preserve">74: Sostener dos mil doscientos treinta y dos (2.232) docentes, directivos docentes y administrativos viabilizados por el ministerio de educación nacional vinculados a la secretaria de educación departamental 
89: Implementar el  programa de  jornada única con el acceso y permanencia de veinte mil (20.000) estudiantes </t>
  </si>
  <si>
    <t>COBERTURA EDUCATIVA
Calidad Educativa</t>
  </si>
  <si>
    <t>Educación inclusiva con acceso y permanencia para poblaciones vulnerables - diferenciales
Educación, Ambientes Escolares y Cultura para la Paz</t>
  </si>
  <si>
    <t xml:space="preserve">68 -69 - 72 - 73
</t>
  </si>
  <si>
    <t xml:space="preserve">68 - Atender cuatro mil quinientos (4.500)  personas de la población adulta del departamento (jóvenes y adultos, madres cabeza de hogar)
69 - Diseñar e implementar una estrategia que permita disminuir la tasa de analfabetismo en los municipios del Departamento del Quindío
72 - Atender  cuatrocientos cincuenta y cinco (455)  menores y/o adultos  que se encuentran en riesgo social    en conflicto con la ley penal,  iletrados, habitantes de frontera y/o menores  trabajadores.
73 -  Diseñar e implementar un plan para la caracterización y atención de la población en condiciones especiales y excepcionales del departamento
</t>
  </si>
  <si>
    <t>A crecer
Aceleración del Aprendizaje
Caminar por Secundaria
Escuela Nueva
Media Rural
Modalidad Virtual Asistida UCN
Pensar
Post Primaria
Programa para Jóvenes en Extraedad y Adultos</t>
  </si>
  <si>
    <t>105 - 107</t>
  </si>
  <si>
    <t>105: Fortalecer cuarenta y siete (47) instituciones educativas con el programa de articulación con la educación superior y Educacion para el Trabajo y Desarrollo  Humano ETDH
107: Implementar el programa de acceso y permanencia de la educación técnica, tecnologica y superior en el departamento del Quindío.</t>
  </si>
  <si>
    <t>Cobertura educativa</t>
  </si>
  <si>
    <t xml:space="preserve">Acceso  y permanencia </t>
  </si>
  <si>
    <t>66 - 67</t>
  </si>
  <si>
    <t>66: Implementar el Programa de Alimentación Escolar (PAE) en el departamento del Quindío.
67: Implementar el programa de transporte escolar en el departamento del Quindío.</t>
  </si>
  <si>
    <t>Implementar un Programa de Alimentación Escolar Universitario PAEU para estudiantes universitarios</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</si>
  <si>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</si>
  <si>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 xml:space="preserve">103 - 104 </t>
  </si>
  <si>
    <t xml:space="preserve">103: DesarO26:S26rollar doce (12) talleres para docentes en el uso de las TICs
104: Fortalecer cincuenta (50)   instituciones educativas en competencias básicas
</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</si>
  <si>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</si>
  <si>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</si>
  <si>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</si>
  <si>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</si>
  <si>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Si Recreación y actividad física para ti
Si Recreación para ti</t>
  </si>
  <si>
    <t xml:space="preserve">
Recreación,  para el Bien Común
Actividad física, Hábitos y estilos de vida saludables</t>
  </si>
  <si>
    <t xml:space="preserve">
209 - 212
</t>
  </si>
  <si>
    <t xml:space="preserve">
209: Apoyar de forma articulada el desarrollo del programa (1) "Campamentos Juveniles"
212: implementar un (1) programa que permita ejecutar proyectos  de actividad física para la promoción de hábitos y estilos de vida saludables 
</t>
  </si>
  <si>
    <t>Vincular cuatro mil ochocientos (4.800) mujeres gestantes al programa de control prenatal antes de la semana 12 de edad gestacional.</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</si>
  <si>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</si>
  <si>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 xml:space="preserve">
Calidad educativa</t>
  </si>
  <si>
    <t xml:space="preserve">
Educación, Ambientes Escolares y Cultura para la Paz</t>
  </si>
  <si>
    <t xml:space="preserve">83: Fortalecer cincuenta y cuatro (54) comités de convivencia escolar de las instituciones educativas </t>
  </si>
  <si>
    <t>219 - 220</t>
  </si>
  <si>
    <t>219: Apoyar la implementación de treinta y seis (36) programas de prevención del delito y mediación de conflictos en comunidades focalizadas del departamento
220: Atencion integral de Barrios con situacion critica de convivencia en los 12 Municipios  del Departamento</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</si>
  <si>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</si>
  <si>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Seguridad humana como dinamizador de la vida, dignidad y libertad en el Quindío  
Promoción y  Protección  de la Familia
</t>
  </si>
  <si>
    <t xml:space="preserve">Seguridad ciudadana para prevención y control del delito
 "Sí para ti" atención integral a adolescentes y jóvenes 
</t>
  </si>
  <si>
    <t>215 - 188</t>
  </si>
  <si>
    <t>215: Fortalecer 10 programas de prevención y superación del Sistema de responsabilidad penal para adolescentes
188: Implementar  dos (2) estrategias de prevención para adolescentes y jóvenes en riesgo social y/o vinculados a la Ley de responsabilidad  penal</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</si>
  <si>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</si>
  <si>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</si>
  <si>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Revisar, ajustar  e  implementar  la política publica de equidad de género para la  mujer del departamento
</t>
  </si>
  <si>
    <t>Construcción de paz y reconciliación en el Quindío</t>
  </si>
  <si>
    <t>Protección y Garantías de no Repetición</t>
  </si>
  <si>
    <t xml:space="preserve">Apoyar en los doce (12) municipios la articulación institucional para la prevención a las violaciones DDHH  e infracciones al DIH </t>
  </si>
  <si>
    <t xml:space="preserve">133: Desarrollar acciones articuladas intersectorialmente en los doce (12) municipios del departamento, con enfoque de derechos en colectivos LGTBI, jóvenes, mujeres gestantes adolescentes
</t>
  </si>
  <si>
    <t>Convivencia social y salud mental
Estilos de vida saludable y condiciones no-transmisibles</t>
  </si>
  <si>
    <t>138, 141 /189</t>
  </si>
  <si>
    <t xml:space="preserve">
138: Adoptar  e implementar en los doce (12) municipios el plan departamental de la reducción del consumo de sustancias psicoactivas SPA conforme a lineamientos y desarrollos técnicos entorno a la demanda.
141:  Implementar una estrategia para mantener la edad de inicio de consumo de tabaco en los adolescentes escolarizados.
</t>
  </si>
  <si>
    <t>189: Desarrollar e implementar una estrategia de prevención del consumo de sustancias psico activas  (SPA)  dirigida a adolescentes y jóvenes del departamento.</t>
  </si>
  <si>
    <t xml:space="preserve">Apoyo al deporte asociado
</t>
  </si>
  <si>
    <t xml:space="preserve">Apoyo a eventos deportivos  
Juegos intercolegiados
Deporte formativo, deporte social comunitario y juegos  </t>
  </si>
  <si>
    <t>204 - 205 - 208</t>
  </si>
  <si>
    <t>204: Apoyar trece (13)  ligas en   los eventos deportivos de carácter federado  nacional y departamental.
205: Desarrollar cuatro (4) juegos Intercolegiados  en sus diferentes fases.
208: Apoyar  técnicamente un 1  evento de  Juegos Comunales en la fase Departamental</t>
  </si>
  <si>
    <t>LIGAS DEPORTIVAS DEL DEPARTAMENTO DEL QUINDÍO</t>
  </si>
  <si>
    <t xml:space="preserve">   
Apoyar  a veinte  (20) deportistas en nivel de talento, de proyección y de altos logros con el programa de incentivos económicos a deportistas.</t>
  </si>
  <si>
    <t>Apoyar  y fortalecer veintitrés (23) ligas deportivas</t>
  </si>
  <si>
    <t>Deporte formativo, deporte social comunitario y juegos  tradicionales.</t>
  </si>
  <si>
    <t>Desarrollar  4 eventos de deporte social y comunitario.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</si>
  <si>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</si>
  <si>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Apoyar la construcción, mejoramiento y/o  rehabilitación de la infraestructura de doce (12) escenarios deportivos y/o recreativos en el departamento del Quindío</t>
  </si>
  <si>
    <t>Contratos de Prestacion de Servicios, suministro, enfocados a la planificacion de planes, programas y proyectos de vivienda, infraestructura y equipamiento colectivo y comunitario</t>
  </si>
  <si>
    <t>Gestionar y ejecutar (3) proyectos para mejorar la competitividad del Quindío como destino turístico</t>
  </si>
  <si>
    <t>114: Apoyar  treinta (30) proyectos y/o actividades de formación, difusión, circulación, creación e investigación, planeación y de espacios para el disfrute de las artes</t>
  </si>
  <si>
    <t>115 - 116</t>
  </si>
  <si>
    <t xml:space="preserve">115: Apoyar  ciento veinte (120) proyectos del programa de concertación cultural del departamento
116: Apoyar treinta y seis (36) proyectos mediante estímulos artísticos y culturales
</t>
  </si>
  <si>
    <t>117 - 119</t>
  </si>
  <si>
    <t xml:space="preserve">
117: Fortalecer cinco (5) procesos de emprendimiento cultural y de desarrollo de industrias creativas
119: Apoyar treinta y dos (32) proyectos y/o actividades en gestión, investigación,  protección, divulgación y salvaguardia del patrimonio y diversidad cultural </t>
  </si>
  <si>
    <t xml:space="preserve">PROMOCIÓN Y PROTECCIÓN DE LA FAMILIA
PODER CIUDADANO 
</t>
  </si>
  <si>
    <t xml:space="preserve">SI PARA TI. ATENCIÓN INTEGRAL A ADOLESCENTES Y JÓVENES
QUINDÍO SI, A LA PARTICIPACIÓN </t>
  </si>
  <si>
    <t>187
250</t>
  </si>
  <si>
    <t xml:space="preserve">
REVISAR, AJUSTAR E IMPLEMENTAR LA POLÍTICA PÚBLICA DE JUVENTUD DEL DEPARTAMENTO 
250: Desarrollar estrategias tendientes a promover la participación ciudadana en el departamento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</si>
  <si>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</si>
  <si>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 xml:space="preserve">Reorientar el Observatorio económico a un enfoque humano con variables sociales, economicas y de seguridad humana en el Departamento del Quindío  </t>
  </si>
  <si>
    <t xml:space="preserve">Meta 187/Responsable: Secretaría de Familia
Secretaría del Interior </t>
  </si>
  <si>
    <t>Inclusion Social</t>
  </si>
  <si>
    <t>ARMONIZACION AL PLAN DE DESARROLLO 2016-2019- EJE ESTRATEGICO</t>
  </si>
  <si>
    <t>Meta Ejecutada 2019</t>
  </si>
  <si>
    <t>AVANCE 2019</t>
  </si>
  <si>
    <t>Secretaria de Planeación Secretaría de Familia
Secretaria de Turismo Industria y Comercio, CODECTY, Cámaras de Comercio, Gremios
Dirección Territorial Ministerio del Trabajo.    SENA 
Secretaría de Agricultura
Alcaldías Municipales</t>
  </si>
  <si>
    <t xml:space="preserve">25% (2012, Fuente: DANE – GEIH. Cálculos DNP)
</t>
  </si>
  <si>
    <t xml:space="preserve">39 - Conformar e implementar (3) tres clúster priorizados en el Plan de Competitividad
40: Diseño, formulación y puesta en marcha del Centro  para el desarrollo y el  fortalecimiento de la investigación, tecnología,  Ciencia e Innovación .  
42 - Diseñar y fortalecer un proyecto de I+D+I  
    </t>
  </si>
  <si>
    <t>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captación, charlas y degustaciones, actividades marketing digital y construcción de la página web del clúster de cafés especiales.
Meta 39:
Desde el año 2016 se vienen acompañando las iniciativas clúster de Tics, Construcción y Turismo de Salud y Bienestar, las cuales requieren acompañamiento permanente de la Secretaría con el objetivo de apoyar su fortalecimiento y consolidación.
* Actualmente los clúster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 Quindío Destino Vital (Salud y Bienestar) y Quindío Construye Verde (Construcción), esto gracias al trabajo articulado con los empresarios de estos 2 sectores estratégicos de la economía del Departamento.  38 empresas del Departamento beneficiadas con este reconocimiento.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Meta 42:
* Se ha fortalecido el Proyecto de I+D+i "Desarrollo de capacidades de I+D+i para incrementar la competitividad en empresas y emprendimientos del Departamento del Quindío, Occidente", mediante la puesta en marcha de las salas de ideación con 100 personas beneficiadas, con espacios propicios para el desarrollo de capacidades de I+D+I.
* Entre los meses de abril y junio, se han beneficiado 150 personas con el uso de los espacios diseñados para el funcionamiento de las salas de ideación; esto a través de talleres, capacitaciones, asesorías e implementación de metodologías para la innovación.</t>
  </si>
  <si>
    <t>No de Jóvenes vinculados a proyectos innovadores y de emprendimiento</t>
  </si>
  <si>
    <t>Actas de constitución de Empresas, No de Proyectos aprobados en Bolsas Concursables, Resoluciones de Adjudicación, por COLCIENCIAS. Actas de Consejo CODECTI y CONDECYT</t>
  </si>
  <si>
    <t>Secretaria de Planeación Secretaría de Familia
Secretaria de Turismo Industria y Comercio, CODECTI, Cámaras de Comercio, Gremios
Dirección Territorial Ministerio del Trabajo.    SENA, Universidades, 
Secretaría de Agricultura
Alcaldías Municipales</t>
  </si>
  <si>
    <t xml:space="preserve">
38 - Crear (1) y fortalecer (3) rutas competitivas 
43: Apoyar a doce (12) unidades de emprendimiento para jóvenes emprendedores.
45: Apoyar   doce (12) Unidades de emprendimiento de grupos poblacionales con enfoque diferencial.</t>
  </si>
  <si>
    <t>Se dio  Apoyo  a la Asociación de productores de flores ASOMUPROF del Municipio de Filandia en revisión de los estatutos, cumplimiento con las obligaciones de los asociados, cumplimiento con el código disciplinario interno de la Asociación y con revisión del funcionamiento del fondo rotario, con el fin de mejorar los procesos internos de la Asociación.
-Se Brindo apoyo a la Asociación MADERA TALLADA ( Artesania y Confección) del Municipio de Montenegro en la revisión de los estatutos en su objeto social, fines y desarrollo donde se evidencio la necesidad de realizar una reforma estatutaria.</t>
  </si>
  <si>
    <t>Porcentaje  de Emprendimientos que participan en Ruedas de Negocios Regionales y Nacionales que son liderados por Jóvenes</t>
  </si>
  <si>
    <t>Secretaria de Turismo Industria y Comercio, CODECTI, Cámaras de Comercio, Gremios
Dirección Territorial Ministerio del Trabajo.    SENA, Universidades, 
Alcaldías Municipales, Consejo Regional de Competitividad.</t>
  </si>
  <si>
    <t>Se brindó apalancamiento a 13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a emprendimientos y organizaciones, en el evento realizado como rueda de negocios en el municipio de Salento brindando asi  un apalancamiento a las iniciativas rurales. agrocun, agrosolidaria de pijao, agrilteb, asojulia, apicola el dorado, la negra cuyabra, Jampi, frutos de cordoba, mujeres cafeteras de salento, Pulpas madre tierra.
Mujeres cafeteras de tebaida, Buenavista y Calarca Se realizo acompañamiento en el plan de trabajo, costos de produccion´, estrategias de mercadeo y comerciales.
6. Se hizo acompañamiento a los emprendimientos y asociaciondes aprolacir, Herencia 24, Chef Eli, Green Like, Agrosolidaria de pijao, Apicola el dorado, Fundacion Jampi, Proteam29, La negra cuyabra, Asdegequin, Katataima, Investigando Ando,   a la feria al parque realizada en la plaza de bolivar de Armenia.</t>
  </si>
  <si>
    <t>Dirección Territorial Ministerio del Trabajo, SENA, Cámara de Comercio, Gremios, Consejo Departamental de Política Salarial.</t>
  </si>
  <si>
    <t>6.PP x encima de la Línea construida</t>
  </si>
  <si>
    <t xml:space="preserve">Vinculación laboral de jóvenes entre los 18 y 28 años de edad sin experiencia laboral, graduados como bachilleres; técnicos; tecnólogos y profesionales al mercadeo productivo del departamento del Quindío </t>
  </si>
  <si>
    <t>Realizar la intermediación laboral para lograr la vinculación de mas jóvenes a trabajos con todas las garantías de ley.</t>
  </si>
  <si>
    <t>0.5 PP x encima de la línea producida</t>
  </si>
  <si>
    <t>Comfenalco Quindío a través del Programa 40.000 Primeros Empleos durante ell segundo trimestre del año 2019 proyecta brindar la posibilidad de vinculación a 10 jóvenes sin experiencia laboral. Los cupos que se otorgarán a las empresas, corresponden a saldos de esta iniciativa.  Frente al Programa Estado Joven,  en la actual vigencia 2019,  nueve (9) entidades públicas han tenido la oportunidad de contar con jóvenes practicantes en diferentes áreas. A través de esta estrategia, 16 jóvenes lograron vincularse a partir del 1 de marzo del presente año, a las plazas postuladas  por el sector público del departamento del Quindío. Para el segundo semestre de este año, los cupos dependerán del recurso que se disponga para que más practicantes que requieran realizar su pasantía, puedan acceder al programa que les permite contar con un auxilio económico de práctica mensual  y afiliación a los subsistemas de seguridad social. Estos programas son operados con recursos del Sistema del Subsidio Familiar. Observación: Los saldos citados son con corte al 28 de febrero de 2019.</t>
  </si>
  <si>
    <t xml:space="preserve">Estado joven </t>
  </si>
  <si>
    <t xml:space="preserve">vinculación de practicantes enero los 15 y 28 años de edad, que requieran realizar sus prácticas laborales para obtener su título como bachilleres normalistas; técnicos profesionales; tecnólogos  profesionales, realizando las actividades en entidades públicas, en áreas relacionadas con sus programas de formación. </t>
  </si>
  <si>
    <t>Realizar gestión  acompañamiento para la vinculación de jóvenes a prácticas formativas en el sector público, en alianza con las entidades públicas e instituciones educativas, para facilitar la transición del ciclo de aprendizaje al mercado laboral.</t>
  </si>
  <si>
    <t xml:space="preserve">Promoción de los y las jóvenes rurales e indígenas como actores sociales del territorio mediante la implementación de estrategias de emprendimiento rural. </t>
  </si>
  <si>
    <t>Porcentaje de Jóvenes que participan en proyectos de innovación y emprendimiento que son de origen rural y étnico</t>
  </si>
  <si>
    <t>La ESAP desde el período 2017-2 inicio un proceso de formación profesional con comunidades Indigenas en el municipio de Pueblo Rico y para el 2019-1 aperturó una nueva cohorte del programa profesional en Quinchía. Desde los primeros semestres se guia y se incentiva el proceso de investigación formativa.</t>
  </si>
  <si>
    <t>Registros Contables de Desembolsos Programas de Emprendimiento  SENA, Gobernación, Universidades, Informes Ejecutivos Cámara de Comercio.</t>
  </si>
  <si>
    <t>Secretaría de Turismo, Industria y Comercio, Cámara de Comercio, SENA, Universidades, Gremios, Secretaría de Educación. CONPOS</t>
  </si>
  <si>
    <t>Para el apoyo de las unidades de emprendimiento de jóvenes emprendedores, se implementan cuatro (4) módulos: 1- Modelo de negocios.  2- Mercadeo y Costos.  3- Herramientas Digitales y 4- Planeación Estratégica.  Para el año 2019 se vienen acompañando las siguientes unidades de emprendimiento:
* La Crespita (Diana María Acevedo): Diagnóstico empresarial, modelo CANVAS, mapa de empatía, herramientas digitales (Fan page Facebook, Instagram, WhatsApp Business, manejo de bases de datos y mailship, participación en feria comercial.
* Graduarte (Laura Catalina Arteaga): Diagnóstico empresarial, planeación estratégica, herramientas digitales (Fan page Facebook, Instagram, WhatsApp Business, manejo de bases de datos y mailship.
* Sanciara( Lida Raquel Cuello): Diagnóstico empresarial, planeación estratégica, herramientas digitales (Fan page Facebook, Instagram, WhatsApp Business y plataforma vendes fácil, costeo de productos y estructura financiera.
* Apoyo en la participación de 31 empresarios del sector artesanal en la feria "Exposición Artesanal de Armenia".
* Realización de Festival al Parque con la participación de 238 emprendedores de todo el Departamento.</t>
  </si>
  <si>
    <t>Participación de  las y los Jóvenes ante la  Red Departamental de Emprendimiento.</t>
  </si>
  <si>
    <t>la estrategia se encuentra diseñada desde el 2016 y se sigue ejecutando hasta ahora  segundo trimestre año 2019 , a través de esta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*Consolidado Centro de Empleo: (30/06/2019)
   - 532 nuevas personas registradas
   - 512 colocaciones.
* Capacitaciones:
   - Quimbaya 11 personas capacitadas en temas de empleo y emprendimiento.
   - Calarcá 11 personas capacitadas en temas de empleo y emprendimiento.
   -Génova 17 personas capacitadas en temas de empleo y emprendimiento.
* Consolidado Centro de Empleo (30/06/2019)
   - 1052 personas registradas.
   - 876 personas colocadas.</t>
  </si>
  <si>
    <t>META 74: El Departamento del Quindío,  ha sostenido los 2.232 docentes, directivos y administrativos viabilizados por el Ministerio de Educación Nacional vinculados a la Secretaría de Educación Departamental.
META 89:Se continúa con la implementación del  programa de  jornada única con el acceso y permanencia de diez y ocho mil  ciento noventa y cinco (18,195) estudiantes matriculados en 49 instituciones educativas del departamento..  Información extraída del  Sistema de Información de Matriculas -SIMAT-</t>
  </si>
  <si>
    <t>Número de metodologías flexibles implementadas</t>
  </si>
  <si>
    <t xml:space="preserve">La ESAP tiene el programa Carlos Lleras que consiste en entregar estimulo de manutención con dedicación exclusiva al estudio del programa en Administración Pública.
De igual manera, se cuenta con el programa calidad académica que es un incentivo a los estudiantes de once que acceden a la ESAP por promedio
Calidad académica icfes antes del 2000 más 280 puntos
Del 2001 al 2005 matemáticas filosofía lenguaje historia y geografía e interdisciplinar por encima de 45 puntos
Del 2006 al 2014-1 materias matemáticas filosofía lenguaje ciencias sociales e interdisciplinarias por encima de 45 puntos                                                                                                              META 68: A través de los diferentes ciclos de la educación adulta ofrecidos por la Secretaría de Educación Departamental, durante la vigencia  se  han atendido  3182 personas de la población adulta del departamento.   Información extraída del  Sistema de Información de Matriculas -SIMAT-
META 69: Se viene implementando la estrategia que ha permitido disminuir la tasa de analfabetismo en los municipios del Departamento, mediante la realización de actividades como:
 Consolidación de matriculas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
Charlas de motivación con estudiantes de los programas de educación de adulto para disminuir la deserción. 
Fortalecimiento del programa de alfabetización mediante convenio con Comfenalco Quindío   en el apoyo lúdico pedagógico en el aula.
META 72: Se han atendido un total de 207 menores y/o adultos que se encuentran en riesgo social en conflicto con la ley penal,  vinculándose académicamente así: 
* 91 se encuentran en medida privativa de la libertad en el CAE la Primavera de Montenegro, la cual es sede educativa de la I.E: General Santander.  Estos jóvenes están en los diferentes grados desde básica primaria, secundaria y media.
* 15 jóvenes matriculados en el I.E. Instituto Calarcá, los cuales estarán en medida no privativa de la libertad, sede San Gabriel.  
* 69 estudiantes que se encuentran en programa  de protección  restablecimiento de derechos en juan 23, vinculados a la I.E Instituto Calarcá.   
* 32 niñas que se encuentran en protección en el hogar Madre Margarita de Génova , las cuales están matriculadas en la I.E San Vicente de Paul.        
Se organizo el convenio educativo para la atención de la población privada de la libertad del  establecimiento Penitenciario  de  Mediana Seguridad  y Carcelario de Calarcá.  aproximadamente 360 estudiantes.                                                                                                                                                                     
Se continua con el proceso de capacitación de los docentes en la estrategia pedagógica exploradores para los jóvenes del Sistema de Responsabilidad Penal  para Adolescentes y programas de  protección.                                                                                                                                      
META 73: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interpretes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continua con la implementación del Plan de caracterización, identificación y atención de la población educativa a padres de familia, docentes de aula, rectores y docentes de apoyo pedagógico que hacen parte de la planta de personal de la SED, las cuales brindan la atención y el apoyo pedagógico a estudiantes con discapacidad, con excepcionales  y con talentos en el Departamento, mediante el apoyo en la asistencia técnica, seguimiento y control de los procesos desarrollados en la atención  de los estudiantes de los establecimientos Educativos Oficiales </t>
  </si>
  <si>
    <t>Promover y facilitar el acceso a la Educación Superior a estudiantes de grado 11 y educación secundaria</t>
  </si>
  <si>
    <t>105: Fortalecer cuarenta y siete (47) instituciones educativas con el programa de articulación con la educación superior y Educación para el Trabajo y Desarrollo  Humano ETDH
107: Implementar el programa de acceso y permanencia de la educación técnica, tecnológica y superior en el departamento del Quindío.</t>
  </si>
  <si>
    <t xml:space="preserve">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del giro de los recursos.
Se giró el pago de la cuota  de la Institución Educativa Colegio San José del Municipio de Circasia
</t>
  </si>
  <si>
    <t>t</t>
  </si>
  <si>
    <t xml:space="preserve">103: DesarO26:S26rollar doce (12) talleres para docentes en el uso de las Tics
104: Fortalecer cincuenta (50)   instituciones educativas en competencias básicas
</t>
  </si>
  <si>
    <t>Es de aclarar que se solicitaron los datos de desercion universitaria de jovenes a los entes correspondientes , pero aun no se obtiene respuesta ,  estos indicadores son propios de las instituciones de Educación Superior, si embargo la SED aporta a través de dos metas productos del plan de desarrollo como apoyo a  mejorar los índices de acceso y permanencia en la educación superior.     la ESAP dio apertura a su  Oferta academica  programa de Administración Pública Territorial en la ciudad de Armenia para el período 2019-1  Se realizó el proceso de selección y admisión para el programa profesional en Armenia y se dieron estumulos economicos para que los jovenes con mejores puntajes icfes ingresaran su carrera universitaria.</t>
  </si>
  <si>
    <t>Tasa de IPS y EPS que implementan servicios amigables para adolescentes y jóvenes</t>
  </si>
  <si>
    <t>Tasa de Jóvenes que participan en actividades recreativas, deportivas y de actividad física</t>
  </si>
  <si>
    <t>30PP x encima de la línea base identificada</t>
  </si>
  <si>
    <t>*En el segundo  trimestre de 2019 se socializo la Resolución 1598 del 27 de Diciembre de 2018 por la cual se adopta la Política Departamental de Salud Mental por lo tanto los municipios se encuentran en proceso de adaptación de la Política.
*Aprobación del Reglamento Interno del Consejo Territorial de Salud mental (CTSM)
*Se realizó el primer Consejo Territorial de Salud Mental donde se aprobó el Decreto de constitución de CTSM y la matriz plan de acción.</t>
  </si>
  <si>
    <t>Instituto Nacional de Medicina Legal-Forenses</t>
  </si>
  <si>
    <t>219: Apoyar la implementación de treinta y seis (36) programas de prevención del delito y mediación de conflictos en comunidades focalizadas del departamento
220: Atención integral de Barrios con situación critica de convivencia en los 12 Municipios  del Departamento</t>
  </si>
  <si>
    <t>Se apoyo la implementación de siete (07) Programas de prevención del delito y mediación de conflictos apoyados: 
- Encuentro multicolor clubes por la vida
- Club de ciudadanos.
- Semillero Cultural
- Semillero deportivo
- Acompañamiento Psicológico
- Barrismo social
- Intervención individual
Diez (10) municipios con atención integral en su segunda fase de la vigencia 2019:
1. Circasia: Intervención IE Henry Marín, IE Libre población, Barrio la Esmeralda y Villa Nohemí
2. Calarcá: IE Rafael Uribe Uribe, Robledo, Barrios Llanitos piloto, Llanitos Guárala, la Virginia.
(Barcelona): Intervención en IE San Bernardo, CDI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Población impactada MIL QUINIENTOS (1.500) JOVENES</t>
  </si>
  <si>
    <t>1 Prog Implementado</t>
  </si>
  <si>
    <t>Instituto Nacional de Medicina Legal-forense</t>
  </si>
  <si>
    <t>*En el sugundo  trimestre de 2019 se socializo la Resolución 1598 del 27 de Diciembre de 2018 por la cual se adopta la Política Departamental de Salud Mental por lo tanto los municipios se encuentran en proceso de adaptación de la Política.
*Aprobación del Reglamento Interno del Consejo Territorial de Salud mental (CTSM)
*Se realizó el primer Consejo Territorial de Salud Mental donde se aprobó el Decreto de constitución de CTSM y la matriz plan de acción.</t>
  </si>
  <si>
    <t>Ejecución de los Planes de Acción Anuales de la Política</t>
  </si>
  <si>
    <t>Porcentaje de jóvenes  víctimas del reclutamiento del total jóvenes víctimas del conflicto armado</t>
  </si>
  <si>
    <t>Reportes Consejos de Seguridad y demás Organismos, Ministerio Público</t>
  </si>
  <si>
    <t>Secretaría de familia, ICBF, Policía Nacional, CONPOS</t>
  </si>
  <si>
    <t>6PP x encima de la línea base identificada</t>
  </si>
  <si>
    <t>no aplica</t>
  </si>
  <si>
    <t>* en el segundo trimestre del año 2019 se realizo  asistencia técnica y evaluación a las ESE de primer nivel en la Estrategia Nacional de Servicios de Salud Amigables para Adolescentes y  Jóvenes, rutas de atención diferenciada, redes sociales, comunitarias y veedurías juveniles.                                                                                                                        * Se realiza análisis trimestral  del comportamiento del evento de VIH, TRASMISIÓN MATERNO INFANTIL DE VIH y HEPATITIS VIRALES en donde se identificaron hallazgos frente a la calidad de la atención de acuerdo a los seguimientos individuales de casos; para lo anterior se realiza seguimiento y gestión del riesgo a nivel institucional (IPS, EPS)                                                                                                                  * Se realiza asistencia técnica y evaluación a la gestión del riesgo en salud de las EAPB, ESE y Programas regulares en la estrategia de acceso universal a la prevención y atención integral en IT-VIH/SIDA.                                                                                                                                                                                              * Se realiza seguimiento a las IPS y centros de atención en la  gestión del riesgo en salud a personas que se inyectan drogas, en la estrategia de acceso universal a la prevención y atención integral en IT-VIH/SIDA.                                                                                                                                                                                                    *  Se desarrollar acciones encaminadas a dar respuesta al plan nacional de actividades colaborativas TB/VIH involucrando todos los actores del SGSSS y la sociedad civil.</t>
  </si>
  <si>
    <t>en el segundo trimestre se  adopto el plan departamental de Drogas del Quindío donde se encuentra inmersa reducción del consumo de sustancias psicoactivas SPA, sin embargo, los municipios desarrollan actividades en el marco del Plan Integral de Drogas (PIC) mediante un plan de acción vigencia 2019 (Circasia - Montenegro - Córdoba - Filandia - Génova - Quimbaya - Salento).
* Se realizó el Primer Comité de Drogas del Departamento del Quindío con la participación de más de 30 instituciones.
*Se inició la primera mesa técnica de Programas de Mantenimiento con Metadona donde se evaluó el proceso de implementación del Manual de Convivencia, el consentimiento informado y el diligenciamiento de la información en la Plataforma Web en la cual permite consolidar la información en tiempo real de los usuarios vinculados a los programas de mantenimiento con metadona.  En el marco del Plan Integral de Drogas (PIDD) 11 municipios han presentado Plan de Acción vigencia 2019
(Armenia - Calarcá - Circasia -  Córdoba - Filandia - Génova - La Tebaida - Montenegro - Pijao - Quimbaya -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</si>
  <si>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t>Canalizar acciones de promoción de la salud en el desarrollo de la política Nacional de sexualidad, derechos sexuales y reproductivos</t>
  </si>
  <si>
    <t>.Se desarrolla la estrategia para el año 2019 en   prevención de embarazos en adolescentes por parte de la profesional del Grupo de Asistencia Técnica.</t>
  </si>
  <si>
    <t xml:space="preserve">Apoyo a eventos deportivos  
Juegos Intercolegiados
Deporte formativo, deporte social comunitario y juegos  </t>
  </si>
  <si>
    <t>0.5%</t>
  </si>
  <si>
    <t xml:space="preserve">* Se han adelantado gestiones para elaborar una propuesta que permita el cumplimiento de esta meta, actualmente se están realizando los ajuste del documento (Estudios Previos) y la propuesta existente para la suscripción de un Convenio entre el Departamento del Quindío y la Universidad La Gran Colombia, para apoyo y fortalecimiento del Centro Gran Colombiano del Paisaje Cultural Cafetero - PCC, a través del reconocimiento del Centro y el fortalecimiento de sus líneas de investigación. se encuentra en ejecucion </t>
  </si>
  <si>
    <t>recreación para el bien común</t>
  </si>
  <si>
    <t>Se suscribió el convenio No 258 de 2019 con Coldeportes. El proceso Campamentos Juveniles da inició el mes de marzo con el desarrollo de  talleres de cuidado del medio ambiente, técnicas campamentales,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</si>
  <si>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apoyar y fortalecer 23 ligas del departamento </t>
  </si>
  <si>
    <t xml:space="preserve">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físi culturismo. APOYO BIOMEDICO  se apoyaron los  deportistas con equipo biomédico es decir medico deportologo,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1. Atletismo, Balonmano, Bowling, Ciclismo (bmx), Futbol de salón, Gimnasia (rítmica) Hapkido, Judo ,Karate, Levantamiento de pesas, Limitados auditivos (Bowling) Limitados cognitivos ( Natación),Limitados físicos (tenis silla de rueda),Lucha, Patinaje, Taekwondo, Tejo, Tenis de mesa, Triatlón. Se contó con la contratación de un EQUIPO BIOMEDICO :  médico deportologo, un fisioterapeuta y un pasante de psicología que atendieron a los deportistas de diferentes ligas deportivas así : Se realizaron  intervenciones psicológica grupal 47 e individual a 91  a los deportistas de las ligas de  Patinaje , BMX 1,Judo , gimnasia, Hapkido ,Karate ,Levantamiento de pesas, Atletismo ,Balonmano. Se realizaron 110  Atenciones Médicas a los deportistas de las Ligas de  Ajedrez, Atletismo ,Bádminton ,Balonmano, Bolo, Ciclismo ,Powerlifting ,Futbol de salón Gimnasia ,hapkido ,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 Triatlón. </t>
  </si>
  <si>
    <t xml:space="preserve">se han apoyado e incentivado con recurso económico a veinte  (20) deportistas de las siguientes disciplinas: Ciclismo, Futbol de salón, bolo, bolo discapacidad, Triatlón, levantamiento de Pesas,  Atletismo, Atletismo Discapacidad y tenis de campo discapacidad. se encuentra en ejecucion </t>
  </si>
  <si>
    <t>Apoyar  y fortalecer veintitrés (13) ligas deportivas</t>
  </si>
  <si>
    <t xml:space="preserve">Desarrollar  4 eventos de deporte social y comunitario. Apoyar los juegos Intercolegiados en el Departamento del Quindío </t>
  </si>
  <si>
    <t xml:space="preserve">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prejuvenil y juvenil, ramas femenino y masculino. Buenavista 27 inscritos, Calarcá 1299 , circasia 584, Córdoba 255, Filandia 353 , Génova 353, la tebaida 1207, Montenegro, Pijao 322, Quimbaya 1378, Salento 584, armenia 4.448. </t>
  </si>
  <si>
    <t xml:space="preserve">Indeportes, alcaldías municipales, </t>
  </si>
  <si>
    <t>Número de alianzas para la promoción del turismo establecidas para Jóvenes</t>
  </si>
  <si>
    <t>Secretaría de  Turismo, Industria y Comercio, Secretaría de Cultura, CORPOCULTURA y Alcaldías</t>
  </si>
  <si>
    <t xml:space="preserve">Se han apoyado veintiséis (26)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Diecinueve (19) proyectos de formación para las Primarias Artísticas que  han incorporado a su plan de estudios áreas como música y danza en  instituciones educativas.  Igualmente se adelantaron procesos de formación impartidos en las Casas de la Cultura en áreas como teatro y artes plásticas,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Una (1) actividad para el fortalecimiento del Sistema Departamental de Cultura, mediante  la realización de reuniones periódicas de los consejos de área, donde se fortalecen 9 consejos departamentales como instancias de participación ciudadana en el sector cultural y patrimonial. Un (1) proyecto para la realización de una escultura en el municipio de Filandia que rinde homenaje a los emigrantes quindianos.          </t>
  </si>
  <si>
    <t>Número de proyectos artísticos y culturales apoyados y ejecutados.</t>
  </si>
  <si>
    <t xml:space="preserve">Actualmente la Secretaria de Cultura tiene en funcionamiento 12 escuelas de Formación Artística para niños y jóvenes: 6 en Teatro para los municipios de Calarcá, La Tebaida, Génova,  Quimbaya, Montenegro y Pijao. Y 6 en Artes Plásticas Buenavista, Circasia, Salento, Armenia, Córdoba y Filandia.  Las Escuelas de Música y Danza están sujetas a los procesos de selección abreviada y los apoyos de las salas concertadas a las convocatorias de concertación y estímulos que se ejecutaran desde junio hasta diciembre. el responsable no envio informacion apra acutalizar la matriz a l segundo trimestre del 2019 </t>
  </si>
  <si>
    <t>tres municipios: Armenia, Quimbaya y Circasia</t>
  </si>
  <si>
    <t>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t>
  </si>
  <si>
    <t>Acuerdos Municipales Informe de Ejecución de las Políticas</t>
  </si>
  <si>
    <t>Los municipios de La Tebaida, Quimbaya, Montenegro, Armenia, Salento, Calarcá, Filandia y Circasia cuentan con personal, el cual funge como enlaces de juventud con capacidad política y técnica.</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</si>
  <si>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</si>
  <si>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</si>
  <si>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Julio  del 2019</t>
  </si>
  <si>
    <t>Sistemas de Información               Informes Periódicos                              No de Instituciones vinculadas al Sistema</t>
  </si>
  <si>
    <t>Para el apoyo de las unidades de emprendimiento de jóvenes emprendedores, se implementan cuatro (4) módulos: 1- Modelo de negocios.  2- Mercadeo y Costos.  3- Herramientas Digitales y 4- Planeación Estratégica.  Para el año 2019 se vienen acompañando las siguientes unidades de emprendimiento:
* La Crespita (Diana María Acevedo): Diagnóstico empresarial, modelo CANVAS, mapa de empatía, herramientas digitales (Fan page Facebook, Instagram, WhatsApp Business, manejo de bases de datos y mailship.
* Graduarte (Laura Catalina Arteaga): Diagnóstico empresarial, planeación estratégica.
* Sanciara( Lida Raquel Cuello): Diagnóstico empresarial, planeación estratégica, herramientas digitales (Fan page Facebook, Instagram, WhatsApp Business y plataforma vendes fácil.
* Se ha fortalecido el Proyecto de I+D+i "Desarrollo de capacidades de I+D+i para incrementar la competitividad en empresas y emprendimientos del Departamento del Quindío, Occidente", mediante la puesta en marcha de las salas de ideación con 100 personas beneficiadas, con espacios propicios para el desarrollo de capacidades de I+D+I.
* Entre los meses de abril y junio, se han beneficiado 150 personas con el uso de los espacios diseñados para el funcionamiento de las salas de ideación; esto a través de talleres, capacitaciones, asesorías e implementación de metodologías para la innovación.</t>
  </si>
  <si>
    <t xml:space="preserve">Reorientar el Observatorio económico a un enfoque humano con variables sociales, económicas y de seguridad humana en el Departamento del Quindío  </t>
  </si>
  <si>
    <t>Existen 12 Plataformas Municipales de Juventud en el Departamento inscritas y funcionando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</si>
  <si>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</si>
  <si>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</si>
  <si>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</si>
  <si>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</si>
  <si>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</si>
  <si>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En el Depto. hay diversos planes y políticas:  HAZ PAZ, Seguridad Alimentaria, Infancia y Adolescencia, estos procesos no están armonizados con el estatuto de ciudanía juvenil ni con la PPJ</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</si>
  <si>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</si>
  <si>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</si>
  <si>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</si>
  <si>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</si>
  <si>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económico a veinte dos deportistas de las siguientes disciplinas: bolo convencional y  discapacidad, triatlón, pesas, BMX, atletismo convencional , atletismo discapacidad, tenis de campo discapacidad y bádmington.</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</si>
  <si>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discpacdad,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</si>
  <si>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</si>
  <si>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</si>
  <si>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</si>
  <si>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</si>
  <si>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</si>
  <si>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</si>
  <si>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</si>
  <si>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</si>
  <si>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</si>
  <si>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</si>
  <si>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</si>
  <si>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</si>
  <si>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</si>
  <si>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</si>
  <si>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</si>
  <si>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</si>
  <si>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</si>
  <si>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</si>
  <si>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</si>
  <si>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</si>
  <si>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</si>
  <si>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</si>
  <si>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</si>
  <si>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</si>
  <si>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</si>
  <si>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</si>
  <si>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</si>
  <si>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</si>
  <si>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</si>
  <si>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</si>
  <si>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</si>
  <si>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</si>
  <si>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Se realizó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</si>
  <si>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r>
      <rPr>
        <sz val="12"/>
        <rFont val="Arial"/>
        <family val="2"/>
      </rPr>
      <t>A partir del Primer Trimestre del año 2018</t>
    </r>
    <r>
      <rPr>
        <sz val="12"/>
        <color theme="1"/>
        <rFont val="Arial"/>
        <family val="2"/>
      </rPr>
      <t>, la Secretaría de Educación Departamental viene atendiendo la población estudiantil programa que se sigue realizando  hasta  ahora en  el segundo trimestre del año 2019  se ejecutan  8 modelos flexibles:
Programa para jóvenes en extra 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extraída del  Sistema de Información de Matriculas -SIMAT-
69:Se viene implementando la estrategia que ha permitido disminuir la tasa de analfabetismo en los municipios del Departamento, La secretaria de educación se encuentra en el proceso de consolidación de matricula y búsqueda de adultos.
72:Se han atendido un total de 199 menores y/o adultos que se encuentran en riesgo social en conflicto con la ley penal,  vinculándose académicamente así: 
* 72 jóvenes en la sede educativa la primavera (privados de la libertad), de Montenegro, en cada uno de los niveles en que se encuentran, SRPA . 
*  18  jóvenes matriculados con  medida no privativa en el Instituto Calarcá y  77   niñas, niños, adolescentes y jóvenes en  protección. 
* 32 niñas en el programa de protección en la I.E San Vicente de Paul  de Génova.
Se realizo capacitación en la estrategia pedagógica al grupo de docentes y se esta organizando el sistema de evaluación. 
73:Se ha dado inicio a la implementación del Plan de caracterización y atención de la población en condiciones especiales y excepcionales en el Departamento, mediante el apoyo en la asistencia técnica, seguimiento y control de los procesos desarrollados en la atención  de los estudiantes de los establecimientos Educativos Oficiales de los once (11) Municipios no certificados del Departamento del Quindío que reportan matriculas como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t>
    </r>
  </si>
  <si>
    <t xml:space="preserve">Es de aclarar que estos indicadores son propios de las instituciones de Educación Superior, si embargo la SED aporta a través del programa de alimentación escolar universitaria a contrarrestar la deserción en el nivel superior.
Meta 106: Para la implementación del Programa de Alimentación Escolar Universitario PAEU, se dio inicio al proceso precontractual del convenio de asociación celebrado entre el departamento del Quindío y la fundación providencia 2000 de acuerdo al calendario Académico de la Universidad del Quindío, de igual forma la ESAP ejecuta su plan de    Monitorias académicas, en asignaturas como matemáticas, estadísticas, contabilidad gubernamental y matemática financiera ayudando a 100 jovenes a reafirmar sus conocimientos en cada semestre </t>
  </si>
  <si>
    <t>El programa ematernidad segura, teniendo en cuenta la misionalidad, ha realizdo proceso de empoderamiento al grupo de adolescentes y mujeres mayores de 20 años a través de la sensibilización y orientaciónen  derechos sexuales  y reproductivos, contemplados en la Política Pública tales como: planificación familiar, consulta preconcepcional, interrupción voluntaria del embarazo, control prenatal, NO vionalencia obstétrica, atención oportuna, efectiva, con calidad humanizada, atención del parto humanizado, atención del puerperio; contempladas en la Ley 1751 de 2015 y la Resolución 3280 AÑO 2018-*                                                                                                                                                                                                                                                                                                       Se realiza asistencia técnica y evaluación a las ESE de primer nivel en la Estrategia Nacional de Servicios de Salud Amigables para Adolescentes y Jóvenes, rutas de atención diferenciada, redes sociales, comunitarias y veedurías juveniles. 
* durante el segundo trimestre del 2019 Se realizaron  análisis trimestral  del comportamiento del evento de VIH, TRASMISIÓN MATERNO INFANTIL DE VIH y HEPATITIS VIRALES en donde se identificaron hallazgos frente a la calidad de la atención de acuerdo a los seguimientos individuales de casos; para lo anterior se realiza seguimiento y gestión del riesgo a nivel institucional (IPS, EPS)
* Se realiza asistencia técnica y evaluación a la gestión del riesgo en salud de las EAPB, ESE y Programas regulares en la estrategia de acceso universal a la prevención y atención integral en IT-VIH/SIDA.
* Se realiza seguimiento a las IPS y centros de atención en la  gestión del riesgo en salud a personas que se inyectan drogas, en la estrategia de acceso universal a la prevención y atención integral en IT-VIH/SIDA.
* Se desarrollar acciones encaminadas a dar respuesta al plan nacional de actividades colaborativas TB/VIH involucrando todos los actores del SGSSS y la sociedad civil.</t>
  </si>
  <si>
    <t xml:space="preserve">El programa ematernidad segura, teniendo en cuenta la misionalidad, ha realizdo proceso de empoderamiento al grupo de adolescentes y mujeres mayores de 20 años a través de la sensibilización y orientaciónen  derechos sexuales  y reproductivos, contemplados en la Política Pública tales como: planificación familiar, consulta preconcepcional, interrupción voluntaria del embarazo, control prenatal, NO vionalencia obstétrica, atención oportuna, efectiva, con calidad humanizada, atención del parto humanizado, atención del puerperio; contempladas en la Ley 1751 de 2015 y la Resolución 3280 AÑO 2018-* </t>
  </si>
  <si>
    <t xml:space="preserve">Se suscribió el Convenio No. 270 de 2019 con Coldeportes, se tiene implementado el programa "Palpita Quindío" donde se realizan actividades físicas saludables y productiva en el Departamento del Quindío, se están atendiendo los municipios de Armenia, Calarcá, Filandia, Circasia, La Tebaida, Quimbaya, Salento, Montenegro, Buena Vista Córdoba , Pijao , Córdoba, Génova </t>
  </si>
  <si>
    <t xml:space="preserve">Meta 188:  La Secretaría de Familia a través de la Oficina de Juventud, ha venido implementando dos estrategias (Barrismo Social y Dragones de Papel) donde se han realizado las siguientes actividades:
A. Dragones de papel: se ha implementado la estrategia de prevención al ingreso y no reincidencia al Sistema de Responsabilidad Penal para Adolescentes por medio de sesiones educativas en la I.E Rufino centro y SENA en el municipio de Armenia, I.E tecnológico en Calarcá y I.E Santa Teresita  en La Tebaida, además de la realización de dos cine foros en el Barrio la pista de Montenegro, barrio la Universal de Armenia, Pijao y La Virginia
B. Barrismo Social: se han realizado seis jornadas pedagógicas al interior de la Barra Artillería Verde Sur  en Barrio nuevo armenia, la esperanza, Quintas de las Palmas, Parque Uribe, plaza de bolívar de armenia y Pijao como medio y mecanismo de cambio al interior de las barras futboleras promoviendo el respeto, la tolerancia y resolución pacífica de conflictos, además se realizó una jornada de movilización social de carácter restaurativo con los integrantes de la barra Artillería Verde Sur en el Municipio de Armenia con jóvenes del sector del Parque Uribe, adecuando el parque infantil para el uso y goce de los niñas y niños del sector, El evento tiene como propósito ejercer acciones restaurativas de la Barra Artillería Verde Sur con la sociedad resignificando el concepto barrista, además de fomentar las buenas prácticas al interior de este grupo juvenil, finalmente 6 realizaron seis jornadas de re significación del concepto barrista en Instituciones educativas Antonio Nariño y Gabriela Mistral de La Tebaida, Santa María Goretti e instituto Montenegro, San Bernardo en Calarcá e Instituto San Bernardo en Barcelona  y del Departamento del Quindío, donde se promovió el Barrismo social como una práctica restaurativa (Información suministrada del Seguimiento a Plan de Desarrollo "En Defensa del Bien Común 2016-2019" reportado por Secretaría de Familia- 2019).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</si>
  <si>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                                                                                                                                                                                                                                                                                                                                                                                                                                                                                                                                                                                                                                                                                                                                                                                                                                                                                                                                                                                                                                                                                                                                                                                                Meta 197: la Secretaría de Familia a través de la Oficina de la Equidad de la Mujer ha realizado asistencia técnica a los entes territoriales para el abordaje integral de rutas de atención para prevenir y proteger las mujeres de cualquier tipo de violencia.                                                                                                                                                                                                                                                                                                                                                                                                                                          Así mismo, se realizó convocatoria para el desarrollo del consejo departamental de mujeres y  una convocatoria para la conformación de la red de mujeres empresarias y emprendedoras.                                                                                                                                                                                                                                                         Por último, para dar cumplimiento, se desarrolló una feria empresarial de mujeres emprendedoras en el marco del día internacional de la mujer (Información suministrada del Seguimiento a Plan de Desarrollo "En Defensa del Bien Común 2016-2019" reportado por Secretaría de Familia- 2019).</t>
  </si>
  <si>
    <t xml:space="preserve">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</si>
  <si>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ha realizado acompañamiento y asistencia técnica a la plataforma departamental de juventud y ha citado en dos sesiones, a la comisión de concertación y decisión.</t>
  </si>
  <si>
    <t xml:space="preserve">En cuanto a la Política Pública de Juventud, se encuentra en proceso de ajuste con el objetivo de corregir las inconsistencias técnicas encontradas en el documento e implementar las modificaciones pertinentes. </t>
  </si>
  <si>
    <t xml:space="preserve">La estrategia de Participación Ciudadana se encuentra en ejecucion; sin embargo,  en el segundo trimestre de 2019 no se han presentado modificaciones o avances de la estretagia. </t>
  </si>
  <si>
    <t>A través de alianzas con Institucion de Educación Superior, se conformaron dos  grupos de jovenes mayores de 18 años que iniciaron programas profesionales en administracion publica; por lo cual  se estan ejecutando recursos propios por  103.673. 935 .</t>
  </si>
  <si>
    <t xml:space="preserve">Existen doce plataformas de juventud Municipales y una departamental, que tienen como función la veeduría y control social de Políticas Públicas, Planes de Desarrollo, entre otros. Actualmente, se encuentra en ejecucion. </t>
  </si>
  <si>
    <t xml:space="preserve">En el Departamento existe un Observatorio Social, en donde se realizan estudios de las dinámicas sociales de jóvenes , el cual se encuentra en ejecucion. </t>
  </si>
  <si>
    <t>La Secretaría de Familia a través de la Oficina de Juventud, ha realizado dos Asambleas Departamentales de Juventud, donde se rindió cuentas de las acciones realizadas desde el departamento</t>
  </si>
  <si>
    <t>Se evidencia que cada Municipio,  cuenta con Casas de la Juventud provistos para el desarrollo de esta población, brindado desde las administraciones; sin emabrgo, se han acondicionado casas de la cultura y otros centros, para tales fines. De igual forma, la oficina de juventud del departamento ha venido realizando encuentros con plataformas municipales alrededor de proyectos de utilización y mejoramiento de casas de la juventud.</t>
  </si>
  <si>
    <t>El responsable no dio informacion, sobre actualizacion, progreso o modificacion para el segundo trimestre del año 2019.</t>
  </si>
  <si>
    <t xml:space="preserve">En el segundo tromnestre del año 2019 se  han apoyado 9 ligas deportivas para garantizar la participación en eventos federados así: 1.Levantamiento de pesas, 2.Futbol de salón, 3.Triatlón, 4.Limitados Físicos, 5. Bolo, 6. Hapkido, 7. judo 8. Limitados visuales y 9. limitados Auditivos, se encuentra en ejecucion. </t>
  </si>
  <si>
    <t>Se está a la espera de la unificación de la elección  por parte de la autoridad electoral de los CMJ y los CDJ a nivel nacional.</t>
  </si>
  <si>
    <t xml:space="preserve">Se han  realizado dos Asambleas Departamentales de juventud y en cada municipio se han realizado las respectivas asambleas de juventud </t>
  </si>
  <si>
    <t>Recursos Programados 2018</t>
  </si>
  <si>
    <t>Recursos Ejecutados 2018</t>
  </si>
  <si>
    <t>Recursos Programados 2019</t>
  </si>
  <si>
    <t>Recursos Ejecutados 2019</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</si>
  <si>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</si>
  <si>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</si>
  <si>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 xml:space="preserve">$                 - </t>
  </si>
  <si>
    <t>$                           -</t>
  </si>
  <si>
    <t>$70.000.000
$38.000.000</t>
  </si>
  <si>
    <t>$0
$35.601.442</t>
  </si>
  <si>
    <t xml:space="preserve">Con el propósito de implementar la Estrategia de prevención de consumo de SPA, se realizó  el evento académico donde se beneficiaron aproximadamente 200 jóvenes con competencias y habilidades para ejercer prevención de consumo de sustancias psicoactivas en sus entornos; además se capacitaron 23 líderes estudiantiles de la I.E Rufino centro en materia de prevención del consumo de SPA el encargado no envió información para actualizar la matriz al segundo trimestre del año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</si>
</sst>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00\ _€_-;\-* #,##0.00\ _€_-;_-* &quot;-&quot;??\ _€_-;_-@_-"/>
    <numFmt numFmtId="169" formatCode="_([$$-240A]\ * #,##0.00_);_([$$-240A]\ * \(#,##0.00\);_([$$-240A]\ * &quot;-&quot;??_);_(@_)"/>
    <numFmt numFmtId="170" formatCode="0.0%"/>
    <numFmt numFmtId="171" formatCode="&quot;$&quot;#,##0"/>
    <numFmt numFmtId="172" formatCode="_(* #.##0.00_);_(* \(#.##0.00\);_(* &quot;-&quot;??_);_(@_)"/>
    <numFmt numFmtId="173" formatCode="_(* #,##0_);_(* \(#,##0\);_(* &quot;-&quot;??_);_(@_)"/>
    <numFmt numFmtId="174" formatCode="_-&quot;$&quot;* #,##0_-;\-&quot;$&quot;* #,##0_-;_-&quot;$&quot;* &quot;-&quot;_-;_-@_-"/>
    <numFmt numFmtId="175" formatCode="_ [$€-2]\ * #,##0.00_ ;_ [$€-2]\ * \-#,##0.00_ ;_ [$€-2]\ * &quot;-&quot;??_ "/>
    <numFmt numFmtId="176" formatCode="_(&quot;$&quot;\ * #,##0_);_(&quot;$&quot;\ * \(#,##0\);_(&quot;$&quot;\ * &quot;-&quot;??_);_(@_)"/>
    <numFmt numFmtId="177" formatCode="&quot;$&quot;\ #,##0"/>
  </numFmts>
  <fonts count="26">
    <font>
      <sz val="11"/>
      <color theme="1"/>
      <name val="Calibri"/>
      <family val="2"/>
      <scheme val="minor"/>
    </font>
    <font>
      <sz val="11"/>
      <color theme="1"/>
      <name val="Calibri"/>
      <family val="2"/>
      <scheme val="minor"/>
    </font>
    <font>
      <sz val="11"/>
      <color theme="1"/>
      <name val="Arial Narrow"/>
      <family val="2"/>
    </font>
    <font>
      <sz val="11"/>
      <name val="Arial Narrow"/>
      <family val="2"/>
    </font>
    <font>
      <b/>
      <sz val="16"/>
      <color theme="0"/>
      <name val="Arial"/>
      <family val="2"/>
    </font>
    <font>
      <b/>
      <sz val="10"/>
      <color theme="1"/>
      <name val="Calibri"/>
      <family val="2"/>
      <scheme val="minor"/>
    </font>
    <font>
      <b/>
      <sz val="10"/>
      <color theme="1"/>
      <name val="Arial Narrow"/>
      <family val="2"/>
    </font>
    <font>
      <sz val="10"/>
      <color indexed="8"/>
      <name val="Arial"/>
      <family val="2"/>
    </font>
    <font>
      <b/>
      <sz val="11"/>
      <color theme="1"/>
      <name val="Calibri"/>
      <family val="2"/>
      <scheme val="minor"/>
    </font>
    <font>
      <sz val="10"/>
      <color theme="1"/>
      <name val="Calibri"/>
      <family val="2"/>
      <scheme val="minor"/>
    </font>
    <font>
      <sz val="10"/>
      <color indexed="8"/>
      <name val="Calibri"/>
      <family val="2"/>
      <scheme val="minor"/>
    </font>
    <font>
      <sz val="11"/>
      <name val="Arial"/>
      <family val="2"/>
    </font>
    <font>
      <sz val="10"/>
      <name val="Arial"/>
      <family val="2"/>
    </font>
    <font>
      <sz val="10"/>
      <name val="Calibri"/>
      <family val="2"/>
      <scheme val="minor"/>
    </font>
    <font>
      <sz val="11"/>
      <color theme="1"/>
      <name val="Arial"/>
      <family val="2"/>
    </font>
    <font>
      <b/>
      <sz val="10"/>
      <color indexed="8"/>
      <name val="Calibri"/>
      <family val="2"/>
      <scheme val="minor"/>
    </font>
    <font>
      <b/>
      <sz val="12"/>
      <color theme="1"/>
      <name val="Calibri"/>
      <family val="2"/>
      <scheme val="minor"/>
    </font>
    <font>
      <sz val="10"/>
      <color theme="1"/>
      <name val="Arial"/>
      <family val="2"/>
    </font>
    <font>
      <sz val="11"/>
      <name val="Calibri"/>
      <family val="2"/>
      <scheme val="minor"/>
    </font>
    <font>
      <sz val="12"/>
      <name val="Arial"/>
      <family val="2"/>
    </font>
    <font>
      <sz val="11"/>
      <color indexed="8"/>
      <name val="Calibri"/>
      <family val="2"/>
      <scheme val="minor"/>
    </font>
    <font>
      <sz val="14"/>
      <color theme="1"/>
      <name val="Arial"/>
      <family val="2"/>
    </font>
    <font>
      <sz val="12"/>
      <color theme="1"/>
      <name val="Arial"/>
      <family val="2"/>
    </font>
    <font>
      <sz val="11"/>
      <color rgb="FFFF0000"/>
      <name val="Calibri"/>
      <family val="2"/>
      <scheme val="minor"/>
    </font>
    <font>
      <sz val="12"/>
      <color indexed="8"/>
      <name val="Arial"/>
      <family val="2"/>
    </font>
    <font>
      <sz val="11"/>
      <color theme="1"/>
      <name val="Calabri"/>
    </font>
  </fonts>
  <fills count="13">
    <fill>
      <patternFill patternType="none"/>
    </fill>
    <fill>
      <patternFill patternType="gray125"/>
    </fill>
    <fill>
      <patternFill patternType="solid">
        <fgColor theme="0"/>
        <bgColor indexed="64"/>
      </patternFill>
    </fill>
    <fill>
      <patternFill patternType="solid">
        <fgColor rgb="FF660066"/>
        <bgColor indexed="64"/>
      </patternFill>
    </fill>
    <fill>
      <patternFill patternType="solid">
        <fgColor rgb="FFFF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8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bgColor indexed="64"/>
      </patternFill>
    </fill>
    <fill>
      <patternFill patternType="solid">
        <fgColor rgb="FF35CB39"/>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12">
    <xf numFmtId="0" fontId="0" fillId="0" borderId="0"/>
    <xf numFmtId="9"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xf numFmtId="172" fontId="1" fillId="0" borderId="0" applyFont="0" applyFill="0" applyBorder="0" applyAlignment="0" applyProtection="0"/>
    <xf numFmtId="174" fontId="12" fillId="0" borderId="0" applyFont="0" applyFill="0" applyBorder="0" applyAlignment="0" applyProtection="0"/>
    <xf numFmtId="167" fontId="12" fillId="0" borderId="0" applyFont="0" applyFill="0" applyBorder="0" applyAlignment="0" applyProtection="0"/>
    <xf numFmtId="175" fontId="1" fillId="0" borderId="0"/>
    <xf numFmtId="167" fontId="12" fillId="0" borderId="0" applyFont="0" applyFill="0" applyBorder="0" applyAlignment="0" applyProtection="0"/>
    <xf numFmtId="166" fontId="1" fillId="0" borderId="0" applyFont="0" applyFill="0" applyBorder="0" applyAlignment="0" applyProtection="0"/>
  </cellStyleXfs>
  <cellXfs count="721">
    <xf numFmtId="0" fontId="0" fillId="0" borderId="0" xfId="0"/>
    <xf numFmtId="0" fontId="0" fillId="0" borderId="0" xfId="0" applyFill="1" applyAlignment="1">
      <alignment horizontal="justify" vertical="top"/>
    </xf>
    <xf numFmtId="0" fontId="0" fillId="0" borderId="0" xfId="0" applyFill="1" applyAlignment="1">
      <alignment horizontal="justify" vertical="top" wrapText="1"/>
    </xf>
    <xf numFmtId="10" fontId="2" fillId="0" borderId="1" xfId="0" applyNumberFormat="1"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4" xfId="0" applyFont="1" applyFill="1" applyBorder="1" applyAlignment="1">
      <alignment vertical="center" wrapText="1"/>
    </xf>
    <xf numFmtId="0" fontId="0" fillId="0" borderId="1" xfId="0" applyFill="1" applyBorder="1" applyAlignment="1">
      <alignment horizontal="justify" vertical="top"/>
    </xf>
    <xf numFmtId="0" fontId="3"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Fill="1" applyBorder="1" applyAlignment="1">
      <alignment vertical="center" wrapText="1"/>
    </xf>
    <xf numFmtId="10" fontId="2" fillId="0" borderId="1" xfId="1"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justify" vertical="center" wrapText="1"/>
    </xf>
    <xf numFmtId="0" fontId="2" fillId="0" borderId="1" xfId="0" applyFont="1" applyFill="1" applyBorder="1" applyAlignment="1">
      <alignment horizontal="left" vertical="center" wrapText="1"/>
    </xf>
    <xf numFmtId="0" fontId="6" fillId="4" borderId="5" xfId="0" applyFont="1" applyFill="1" applyBorder="1" applyAlignment="1">
      <alignment vertical="center" wrapText="1"/>
    </xf>
    <xf numFmtId="0" fontId="6" fillId="4" borderId="5" xfId="0" applyFont="1" applyFill="1" applyBorder="1" applyAlignment="1">
      <alignment horizontal="center" vertical="center"/>
    </xf>
    <xf numFmtId="0" fontId="7"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0" fillId="0" borderId="0" xfId="0" applyFill="1" applyAlignment="1">
      <alignment horizontal="center" vertical="top"/>
    </xf>
    <xf numFmtId="0" fontId="5" fillId="6" borderId="9" xfId="0"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3"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0" applyFont="1" applyFill="1" applyBorder="1" applyAlignment="1">
      <alignment horizontal="justify" vertical="center" wrapText="1"/>
    </xf>
    <xf numFmtId="9" fontId="9" fillId="0" borderId="13" xfId="0" applyNumberFormat="1" applyFont="1" applyFill="1" applyBorder="1" applyAlignment="1">
      <alignment horizontal="center" vertical="center"/>
    </xf>
    <xf numFmtId="10" fontId="9" fillId="0" borderId="13" xfId="0" applyNumberFormat="1" applyFont="1" applyFill="1" applyBorder="1" applyAlignment="1">
      <alignment horizontal="center" vertical="center" wrapText="1"/>
    </xf>
    <xf numFmtId="9" fontId="9" fillId="0" borderId="1" xfId="0" applyNumberFormat="1" applyFont="1" applyFill="1" applyBorder="1" applyAlignment="1">
      <alignment horizontal="justify" vertical="center" wrapText="1"/>
    </xf>
    <xf numFmtId="9" fontId="9" fillId="0" borderId="2" xfId="0" applyNumberFormat="1" applyFont="1" applyFill="1" applyBorder="1" applyAlignment="1">
      <alignment horizontal="justify" vertical="center" wrapText="1"/>
    </xf>
    <xf numFmtId="10" fontId="9" fillId="0" borderId="1" xfId="0" applyNumberFormat="1" applyFont="1" applyFill="1" applyBorder="1" applyAlignment="1">
      <alignment horizontal="center" vertical="center"/>
    </xf>
    <xf numFmtId="10" fontId="9" fillId="0" borderId="2"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9" fontId="9" fillId="0" borderId="4" xfId="0" applyNumberFormat="1" applyFont="1" applyFill="1" applyBorder="1" applyAlignment="1">
      <alignment horizontal="center" vertical="center"/>
    </xf>
    <xf numFmtId="9" fontId="9" fillId="0" borderId="4" xfId="0" applyNumberFormat="1"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11" fillId="2" borderId="1" xfId="0" applyFont="1" applyFill="1" applyBorder="1" applyAlignment="1">
      <alignment horizontal="justify" vertical="center" wrapText="1"/>
    </xf>
    <xf numFmtId="0" fontId="9" fillId="0" borderId="2" xfId="0" applyFont="1" applyFill="1" applyBorder="1" applyAlignment="1">
      <alignment horizontal="justify" vertical="center" wrapText="1"/>
    </xf>
    <xf numFmtId="1" fontId="9" fillId="0" borderId="1"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7" xfId="0"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0" fontId="9" fillId="0" borderId="12" xfId="0" applyFont="1" applyFill="1" applyBorder="1" applyAlignment="1">
      <alignment horizontal="justify" vertical="center" wrapText="1"/>
    </xf>
    <xf numFmtId="9" fontId="9" fillId="0" borderId="3" xfId="0" applyNumberFormat="1"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0" fillId="0" borderId="0" xfId="0" applyFill="1" applyAlignment="1">
      <alignment horizontal="center" vertical="top" wrapText="1"/>
    </xf>
    <xf numFmtId="0" fontId="0" fillId="0" borderId="1" xfId="0" applyFill="1" applyBorder="1" applyAlignment="1">
      <alignment horizontal="justify" vertical="top" wrapText="1"/>
    </xf>
    <xf numFmtId="0" fontId="0" fillId="0" borderId="1" xfId="0" applyFill="1" applyBorder="1" applyAlignment="1">
      <alignment horizontal="center" vertical="top" wrapText="1"/>
    </xf>
    <xf numFmtId="0" fontId="9" fillId="0" borderId="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0" xfId="0" applyFill="1" applyAlignment="1">
      <alignment horizontal="left" vertical="top"/>
    </xf>
    <xf numFmtId="171" fontId="0" fillId="0" borderId="0" xfId="0" applyNumberFormat="1" applyFill="1" applyAlignment="1">
      <alignment horizontal="justify" vertical="top"/>
    </xf>
    <xf numFmtId="171" fontId="0" fillId="0" borderId="0" xfId="0" applyNumberFormat="1" applyFill="1" applyAlignment="1">
      <alignment horizontal="center" vertical="top"/>
    </xf>
    <xf numFmtId="170" fontId="9" fillId="0" borderId="13" xfId="0" applyNumberFormat="1" applyFont="1" applyFill="1" applyBorder="1" applyAlignment="1">
      <alignment horizontal="center" vertical="center"/>
    </xf>
    <xf numFmtId="171" fontId="9" fillId="0" borderId="1" xfId="0" applyNumberFormat="1" applyFont="1" applyFill="1" applyBorder="1" applyAlignment="1">
      <alignment horizontal="center" vertical="center" wrapText="1"/>
    </xf>
    <xf numFmtId="171" fontId="9" fillId="0" borderId="4" xfId="0" applyNumberFormat="1" applyFont="1" applyFill="1" applyBorder="1" applyAlignment="1">
      <alignment horizontal="center" vertical="center" wrapText="1"/>
    </xf>
    <xf numFmtId="173" fontId="17" fillId="0" borderId="4" xfId="6" applyNumberFormat="1" applyFont="1" applyFill="1" applyBorder="1" applyAlignment="1">
      <alignment horizontal="center" vertical="center" wrapText="1"/>
    </xf>
    <xf numFmtId="10" fontId="9" fillId="0" borderId="4" xfId="1" applyNumberFormat="1" applyFont="1" applyFill="1" applyBorder="1" applyAlignment="1">
      <alignment horizontal="justify" vertical="center" wrapText="1"/>
    </xf>
    <xf numFmtId="173" fontId="12" fillId="0" borderId="1" xfId="4" applyNumberFormat="1" applyFont="1" applyFill="1" applyBorder="1" applyAlignment="1" applyProtection="1">
      <alignment horizontal="center" vertical="center"/>
      <protection locked="0"/>
    </xf>
    <xf numFmtId="173" fontId="17" fillId="0" borderId="4" xfId="0" applyNumberFormat="1" applyFont="1" applyFill="1" applyBorder="1" applyAlignment="1" applyProtection="1">
      <alignment horizontal="center" vertical="center" wrapText="1"/>
      <protection locked="0"/>
    </xf>
    <xf numFmtId="10" fontId="9" fillId="0" borderId="1" xfId="0" applyNumberFormat="1" applyFont="1" applyFill="1" applyBorder="1" applyAlignment="1">
      <alignment horizontal="justify" vertical="center" wrapText="1"/>
    </xf>
    <xf numFmtId="10" fontId="9" fillId="0" borderId="1" xfId="0" applyNumberFormat="1" applyFont="1" applyFill="1" applyBorder="1" applyAlignment="1">
      <alignment horizontal="center" vertical="center" wrapText="1"/>
    </xf>
    <xf numFmtId="9" fontId="9" fillId="0" borderId="0" xfId="0" applyNumberFormat="1" applyFont="1" applyFill="1" applyAlignment="1">
      <alignment horizontal="center" vertical="center"/>
    </xf>
    <xf numFmtId="174" fontId="17" fillId="0" borderId="4" xfId="4" applyNumberFormat="1" applyFont="1" applyFill="1" applyBorder="1" applyAlignment="1">
      <alignment horizontal="center" vertical="center" wrapText="1"/>
    </xf>
    <xf numFmtId="174" fontId="17" fillId="0" borderId="4"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justify" vertical="center" wrapText="1"/>
    </xf>
    <xf numFmtId="171" fontId="14" fillId="0" borderId="5" xfId="7" applyNumberFormat="1" applyFont="1" applyFill="1" applyBorder="1" applyAlignment="1">
      <alignment horizontal="center" vertical="center" wrapText="1"/>
    </xf>
    <xf numFmtId="171"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9" fontId="9" fillId="0" borderId="1" xfId="1" applyFont="1" applyFill="1" applyBorder="1" applyAlignment="1">
      <alignment horizontal="center" vertical="center"/>
    </xf>
    <xf numFmtId="9" fontId="9" fillId="0" borderId="1" xfId="1" applyFont="1" applyFill="1" applyBorder="1" applyAlignment="1">
      <alignment horizontal="center" vertical="center" wrapText="1"/>
    </xf>
    <xf numFmtId="171"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173" fontId="14" fillId="0" borderId="1" xfId="8" applyNumberFormat="1" applyFont="1" applyFill="1" applyBorder="1" applyAlignment="1">
      <alignment horizontal="center" vertical="center" wrapText="1"/>
    </xf>
    <xf numFmtId="0" fontId="9" fillId="0" borderId="1" xfId="0" applyFont="1" applyFill="1" applyBorder="1" applyAlignment="1">
      <alignment horizontal="justify" vertical="center"/>
    </xf>
    <xf numFmtId="3" fontId="9" fillId="0" borderId="0" xfId="0" applyNumberFormat="1" applyFont="1" applyFill="1" applyAlignment="1">
      <alignment horizontal="center" vertical="center"/>
    </xf>
    <xf numFmtId="3" fontId="9" fillId="0" borderId="2" xfId="0" applyNumberFormat="1" applyFont="1" applyFill="1" applyBorder="1" applyAlignment="1">
      <alignment horizontal="center" vertical="center"/>
    </xf>
    <xf numFmtId="0" fontId="0" fillId="0" borderId="0" xfId="0" applyFill="1" applyAlignment="1">
      <alignment horizontal="left" vertical="top" wrapText="1"/>
    </xf>
    <xf numFmtId="171" fontId="0" fillId="0" borderId="0" xfId="0" applyNumberFormat="1" applyFill="1" applyAlignment="1">
      <alignment horizontal="justify" vertical="top" wrapText="1"/>
    </xf>
    <xf numFmtId="171" fontId="18" fillId="0" borderId="18" xfId="0" applyNumberFormat="1" applyFont="1" applyFill="1" applyBorder="1" applyAlignment="1">
      <alignment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top"/>
    </xf>
    <xf numFmtId="171" fontId="0" fillId="0" borderId="1" xfId="0" applyNumberFormat="1" applyFill="1" applyBorder="1" applyAlignment="1">
      <alignment horizontal="center" vertical="top"/>
    </xf>
    <xf numFmtId="0" fontId="13" fillId="0" borderId="2" xfId="5" applyFont="1" applyFill="1" applyBorder="1" applyAlignment="1">
      <alignment horizontal="center" vertical="center" wrapText="1"/>
    </xf>
    <xf numFmtId="0" fontId="13" fillId="0" borderId="4" xfId="5" applyFont="1" applyFill="1" applyBorder="1" applyAlignment="1">
      <alignment horizontal="center" vertical="center" wrapText="1"/>
    </xf>
    <xf numFmtId="0" fontId="9" fillId="0" borderId="19"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9" fillId="0" borderId="1" xfId="0" applyFont="1" applyFill="1" applyBorder="1" applyAlignment="1">
      <alignment vertical="center" wrapText="1"/>
    </xf>
    <xf numFmtId="0" fontId="0" fillId="0" borderId="1" xfId="0" applyNumberFormat="1" applyBorder="1" applyAlignment="1">
      <alignment horizontal="center" vertical="center"/>
    </xf>
    <xf numFmtId="9" fontId="0" fillId="0" borderId="1" xfId="0" applyNumberFormat="1" applyFont="1" applyBorder="1" applyAlignment="1">
      <alignment horizontal="center" vertical="center"/>
    </xf>
    <xf numFmtId="0" fontId="0" fillId="0" borderId="1" xfId="1" applyNumberFormat="1" applyFont="1" applyBorder="1" applyAlignment="1">
      <alignment horizontal="center" vertical="center"/>
    </xf>
    <xf numFmtId="0"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10" fontId="0" fillId="0" borderId="1" xfId="0" applyNumberFormat="1" applyFont="1" applyFill="1" applyBorder="1" applyAlignment="1">
      <alignment horizontal="center" vertical="center"/>
    </xf>
    <xf numFmtId="9" fontId="0" fillId="0" borderId="1" xfId="1"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9" fontId="0" fillId="0" borderId="1" xfId="1" applyNumberFormat="1" applyFont="1" applyFill="1" applyBorder="1" applyAlignment="1">
      <alignment horizontal="center" vertical="center"/>
    </xf>
    <xf numFmtId="10" fontId="8" fillId="2" borderId="2" xfId="0" applyNumberFormat="1" applyFont="1" applyFill="1" applyBorder="1" applyAlignment="1">
      <alignment horizontal="center" vertical="center" wrapText="1"/>
    </xf>
    <xf numFmtId="9" fontId="0" fillId="0" borderId="2" xfId="1" applyFont="1" applyBorder="1" applyAlignment="1">
      <alignment horizontal="center" vertical="center"/>
    </xf>
    <xf numFmtId="9" fontId="0" fillId="0" borderId="4" xfId="0" applyNumberFormat="1" applyFont="1" applyFill="1" applyBorder="1" applyAlignment="1">
      <alignment horizontal="center" vertical="center"/>
    </xf>
    <xf numFmtId="9" fontId="0" fillId="0" borderId="4" xfId="0" applyNumberFormat="1" applyFont="1" applyBorder="1" applyAlignment="1">
      <alignment horizontal="center" vertical="center"/>
    </xf>
    <xf numFmtId="9" fontId="0" fillId="0" borderId="1" xfId="0" applyNumberFormat="1" applyFont="1" applyFill="1" applyBorder="1" applyAlignment="1">
      <alignment horizontal="center" vertical="center"/>
    </xf>
    <xf numFmtId="9" fontId="0" fillId="5" borderId="1" xfId="1" applyFont="1" applyFill="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9" fontId="0" fillId="0" borderId="17" xfId="1" applyFont="1" applyBorder="1" applyAlignment="1">
      <alignment horizontal="center" vertical="center"/>
    </xf>
    <xf numFmtId="9" fontId="0" fillId="0" borderId="4" xfId="1" applyFont="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 xfId="0" applyFont="1" applyFill="1" applyBorder="1" applyAlignment="1">
      <alignment horizontal="left" vertical="center" wrapText="1"/>
    </xf>
    <xf numFmtId="170"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0" fillId="0" borderId="1" xfId="0" applyFont="1" applyFill="1" applyBorder="1" applyAlignment="1">
      <alignment vertical="center" wrapText="1"/>
    </xf>
    <xf numFmtId="9" fontId="0" fillId="0" borderId="6" xfId="0" applyNumberFormat="1" applyFont="1" applyFill="1" applyBorder="1" applyAlignment="1">
      <alignment horizontal="left" vertical="center" wrapText="1"/>
    </xf>
    <xf numFmtId="0" fontId="0" fillId="0" borderId="2"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1" xfId="0" applyBorder="1" applyAlignment="1">
      <alignment vertical="center" wrapText="1"/>
    </xf>
    <xf numFmtId="0" fontId="0" fillId="0" borderId="1" xfId="0" applyFont="1" applyFill="1" applyBorder="1" applyAlignment="1">
      <alignment horizontal="left" vertical="top" wrapText="1"/>
    </xf>
    <xf numFmtId="0" fontId="11" fillId="2"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1" fillId="9" borderId="1" xfId="0" applyFont="1" applyFill="1" applyBorder="1" applyAlignment="1">
      <alignment horizontal="justify" vertical="center" wrapText="1"/>
    </xf>
    <xf numFmtId="9" fontId="0" fillId="0" borderId="6" xfId="1" applyFont="1" applyFill="1" applyBorder="1" applyAlignment="1">
      <alignment horizontal="left" vertical="center" wrapText="1"/>
    </xf>
    <xf numFmtId="0" fontId="18" fillId="0" borderId="2" xfId="5" applyFont="1" applyFill="1" applyBorder="1" applyAlignment="1">
      <alignment vertical="center" wrapText="1"/>
    </xf>
    <xf numFmtId="0" fontId="18" fillId="0" borderId="1" xfId="5"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0" borderId="1" xfId="0" applyFont="1" applyFill="1" applyBorder="1" applyAlignment="1">
      <alignment vertical="top" wrapText="1"/>
    </xf>
    <xf numFmtId="0" fontId="18" fillId="0" borderId="1" xfId="5" applyFont="1" applyFill="1" applyBorder="1" applyAlignment="1">
      <alignment vertical="center" wrapText="1"/>
    </xf>
    <xf numFmtId="0" fontId="0" fillId="0" borderId="4" xfId="0" applyFont="1" applyFill="1" applyBorder="1" applyAlignment="1">
      <alignment horizontal="left" vertical="center" wrapText="1"/>
    </xf>
    <xf numFmtId="0" fontId="18" fillId="0" borderId="1" xfId="0" applyFont="1" applyFill="1" applyBorder="1" applyAlignment="1">
      <alignment vertical="center" wrapText="1"/>
    </xf>
    <xf numFmtId="0" fontId="0" fillId="0" borderId="20" xfId="0" applyFont="1" applyFill="1" applyBorder="1" applyAlignment="1">
      <alignment horizontal="lef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wrapText="1"/>
    </xf>
    <xf numFmtId="0" fontId="0" fillId="0" borderId="17" xfId="0" applyFont="1" applyFill="1" applyBorder="1" applyAlignment="1">
      <alignment vertical="center" wrapText="1"/>
    </xf>
    <xf numFmtId="0" fontId="0" fillId="0" borderId="17" xfId="0" applyFont="1" applyFill="1" applyBorder="1" applyAlignment="1">
      <alignment horizontal="left" vertical="center" wrapText="1"/>
    </xf>
    <xf numFmtId="0" fontId="0" fillId="0" borderId="13" xfId="0" applyFont="1" applyFill="1" applyBorder="1" applyAlignment="1">
      <alignment horizontal="center" vertical="center" wrapText="1"/>
    </xf>
    <xf numFmtId="1" fontId="0" fillId="0" borderId="1" xfId="0" applyNumberFormat="1" applyBorder="1" applyAlignment="1">
      <alignment horizontal="center" vertical="center"/>
    </xf>
    <xf numFmtId="0" fontId="0" fillId="0" borderId="0" xfId="0" applyBorder="1"/>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0" fontId="0" fillId="0" borderId="4" xfId="0" applyFont="1" applyFill="1" applyBorder="1" applyAlignment="1">
      <alignment vertical="center" wrapText="1"/>
    </xf>
    <xf numFmtId="0" fontId="11" fillId="0" borderId="2" xfId="0" applyFont="1" applyFill="1" applyBorder="1" applyAlignment="1">
      <alignment vertical="center" wrapText="1"/>
    </xf>
    <xf numFmtId="10" fontId="0" fillId="0" borderId="2" xfId="0" applyNumberFormat="1" applyFont="1" applyBorder="1" applyAlignment="1">
      <alignment vertical="center"/>
    </xf>
    <xf numFmtId="9" fontId="18" fillId="0" borderId="2" xfId="0" applyNumberFormat="1" applyFont="1" applyFill="1" applyBorder="1" applyAlignment="1">
      <alignment vertical="center"/>
    </xf>
    <xf numFmtId="9" fontId="0" fillId="0" borderId="2" xfId="1" applyFont="1" applyBorder="1" applyAlignment="1">
      <alignment vertical="center"/>
    </xf>
    <xf numFmtId="170" fontId="0" fillId="0" borderId="2" xfId="0" applyNumberFormat="1" applyFont="1" applyFill="1" applyBorder="1" applyAlignment="1">
      <alignment vertical="top" wrapText="1"/>
    </xf>
    <xf numFmtId="0" fontId="0" fillId="0" borderId="2" xfId="1" applyNumberFormat="1" applyFont="1" applyBorder="1" applyAlignment="1">
      <alignment vertical="center"/>
    </xf>
    <xf numFmtId="0" fontId="18" fillId="0" borderId="2" xfId="0" applyNumberFormat="1" applyFont="1" applyFill="1" applyBorder="1" applyAlignment="1">
      <alignment vertical="center"/>
    </xf>
    <xf numFmtId="170" fontId="0" fillId="0" borderId="2" xfId="0" applyNumberFormat="1" applyFont="1" applyFill="1" applyBorder="1" applyAlignment="1">
      <alignment vertical="center" wrapText="1"/>
    </xf>
    <xf numFmtId="10" fontId="0" fillId="0" borderId="2" xfId="0" applyNumberFormat="1" applyFont="1" applyFill="1" applyBorder="1" applyAlignment="1">
      <alignment horizontal="center" vertical="center" wrapText="1"/>
    </xf>
    <xf numFmtId="9" fontId="9" fillId="0" borderId="4" xfId="0" applyNumberFormat="1" applyFont="1" applyFill="1" applyBorder="1" applyAlignment="1">
      <alignment vertical="center" wrapText="1"/>
    </xf>
    <xf numFmtId="9" fontId="0" fillId="0" borderId="2" xfId="0" applyNumberFormat="1" applyFont="1" applyBorder="1" applyAlignment="1">
      <alignment vertical="center"/>
    </xf>
    <xf numFmtId="0" fontId="0" fillId="0" borderId="4" xfId="0" applyFont="1" applyBorder="1" applyAlignment="1">
      <alignment vertical="center"/>
    </xf>
    <xf numFmtId="1" fontId="0" fillId="0" borderId="2" xfId="0" applyNumberFormat="1" applyFont="1" applyFill="1" applyBorder="1" applyAlignment="1">
      <alignment vertical="center" wrapText="1"/>
    </xf>
    <xf numFmtId="0" fontId="0" fillId="0" borderId="0" xfId="0" applyAlignment="1">
      <alignment horizontal="center"/>
    </xf>
    <xf numFmtId="0" fontId="0" fillId="0" borderId="0" xfId="0" applyFill="1" applyBorder="1" applyAlignment="1">
      <alignment horizontal="justify"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1" fontId="0" fillId="0" borderId="19" xfId="0" applyNumberFormat="1" applyFont="1" applyFill="1" applyBorder="1" applyAlignment="1">
      <alignment horizontal="left" vertical="center" wrapText="1"/>
    </xf>
    <xf numFmtId="0" fontId="9" fillId="0" borderId="1" xfId="0" applyFont="1" applyFill="1" applyBorder="1" applyAlignment="1">
      <alignment vertical="center"/>
    </xf>
    <xf numFmtId="0" fontId="18" fillId="0" borderId="1" xfId="0" applyNumberFormat="1" applyFont="1" applyFill="1" applyBorder="1" applyAlignment="1">
      <alignment vertical="center"/>
    </xf>
    <xf numFmtId="9" fontId="0" fillId="0" borderId="1" xfId="0" applyNumberFormat="1" applyFont="1" applyFill="1" applyBorder="1" applyAlignment="1">
      <alignment horizontal="left" vertical="center" wrapText="1"/>
    </xf>
    <xf numFmtId="0" fontId="0" fillId="0" borderId="1" xfId="0" applyNumberFormat="1" applyFont="1" applyBorder="1" applyAlignment="1">
      <alignment horizontal="left" vertical="center"/>
    </xf>
    <xf numFmtId="0" fontId="9"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9" fillId="0" borderId="2" xfId="0" applyNumberFormat="1" applyFont="1" applyFill="1" applyBorder="1" applyAlignment="1">
      <alignment horizontal="center" vertical="center"/>
    </xf>
    <xf numFmtId="0" fontId="0" fillId="0" borderId="1" xfId="1" applyNumberFormat="1" applyFont="1" applyFill="1" applyBorder="1" applyAlignment="1">
      <alignment vertical="center"/>
    </xf>
    <xf numFmtId="9" fontId="0" fillId="10" borderId="1" xfId="1" applyFont="1" applyFill="1" applyBorder="1" applyAlignment="1">
      <alignment vertical="center"/>
    </xf>
    <xf numFmtId="0" fontId="9" fillId="0" borderId="4" xfId="0" applyNumberFormat="1" applyFont="1" applyFill="1" applyBorder="1" applyAlignment="1">
      <alignment vertical="center"/>
    </xf>
    <xf numFmtId="0" fontId="0" fillId="0" borderId="4" xfId="0" applyNumberFormat="1" applyFont="1" applyBorder="1" applyAlignment="1">
      <alignment vertical="center"/>
    </xf>
    <xf numFmtId="0" fontId="9" fillId="0" borderId="1" xfId="1"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20" xfId="0" applyFont="1" applyFill="1" applyBorder="1" applyAlignment="1">
      <alignment horizontal="center" vertical="center" wrapText="1"/>
    </xf>
    <xf numFmtId="0" fontId="0" fillId="0" borderId="1" xfId="0" applyNumberFormat="1" applyFont="1" applyFill="1" applyBorder="1" applyAlignment="1">
      <alignment horizontal="left" vertical="center"/>
    </xf>
    <xf numFmtId="10" fontId="0" fillId="0" borderId="1" xfId="1" applyNumberFormat="1" applyFont="1" applyFill="1" applyBorder="1" applyAlignment="1">
      <alignment horizontal="left" vertical="center" wrapText="1"/>
    </xf>
    <xf numFmtId="9" fontId="0" fillId="11" borderId="4" xfId="1" applyFont="1" applyFill="1" applyBorder="1" applyAlignment="1">
      <alignment vertical="center"/>
    </xf>
    <xf numFmtId="10" fontId="0" fillId="0" borderId="1" xfId="0" applyNumberFormat="1" applyFont="1" applyFill="1" applyBorder="1" applyAlignment="1">
      <alignment horizontal="left" vertical="center" wrapText="1"/>
    </xf>
    <xf numFmtId="10" fontId="0" fillId="0" borderId="1" xfId="0" applyNumberFormat="1" applyFont="1" applyBorder="1" applyAlignment="1">
      <alignment horizontal="left" vertical="center"/>
    </xf>
    <xf numFmtId="9" fontId="0" fillId="8" borderId="1" xfId="1"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Border="1" applyAlignment="1">
      <alignment vertical="center"/>
    </xf>
    <xf numFmtId="9" fontId="0" fillId="0" borderId="1" xfId="1" applyFont="1" applyBorder="1" applyAlignment="1">
      <alignment horizontal="left"/>
    </xf>
    <xf numFmtId="9" fontId="0" fillId="0" borderId="2" xfId="0" applyNumberFormat="1" applyFont="1" applyBorder="1" applyAlignment="1">
      <alignment horizontal="left"/>
    </xf>
    <xf numFmtId="9" fontId="0" fillId="0" borderId="2" xfId="1" applyFont="1" applyBorder="1" applyAlignment="1">
      <alignment horizontal="left"/>
    </xf>
    <xf numFmtId="0" fontId="18" fillId="0" borderId="1" xfId="0" applyFont="1" applyFill="1" applyBorder="1" applyAlignment="1">
      <alignment horizontal="left" vertical="center" wrapText="1"/>
    </xf>
    <xf numFmtId="9" fontId="0" fillId="7" borderId="2" xfId="1" applyFont="1" applyFill="1" applyBorder="1" applyAlignment="1">
      <alignment vertical="center"/>
    </xf>
    <xf numFmtId="0" fontId="18" fillId="0" borderId="2" xfId="0" applyFont="1" applyFill="1" applyBorder="1" applyAlignment="1">
      <alignment horizontal="left" vertical="center" wrapText="1"/>
    </xf>
    <xf numFmtId="0" fontId="0" fillId="0" borderId="2" xfId="0" applyFont="1" applyFill="1" applyBorder="1" applyAlignment="1">
      <alignment horizontal="left" vertical="center"/>
    </xf>
    <xf numFmtId="9" fontId="0" fillId="7" borderId="1" xfId="1" applyFont="1" applyFill="1" applyBorder="1" applyAlignment="1">
      <alignment horizontal="center" vertical="center"/>
    </xf>
    <xf numFmtId="9" fontId="0" fillId="7" borderId="1" xfId="1" applyFont="1" applyFill="1" applyBorder="1" applyAlignment="1">
      <alignment vertical="center"/>
    </xf>
    <xf numFmtId="0" fontId="0" fillId="0" borderId="35"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7" xfId="0" applyFont="1" applyBorder="1" applyAlignment="1">
      <alignment vertical="center"/>
    </xf>
    <xf numFmtId="9" fontId="0" fillId="0" borderId="17" xfId="1" applyFont="1" applyBorder="1" applyAlignment="1">
      <alignment vertical="center"/>
    </xf>
    <xf numFmtId="9" fontId="0" fillId="0" borderId="1" xfId="1" applyFont="1" applyBorder="1" applyAlignment="1">
      <alignment horizontal="center"/>
    </xf>
    <xf numFmtId="0" fontId="0" fillId="0" borderId="13" xfId="0" applyFont="1" applyFill="1" applyBorder="1" applyAlignment="1">
      <alignment horizontal="left" vertical="center" wrapText="1"/>
    </xf>
    <xf numFmtId="0" fontId="0" fillId="0" borderId="5" xfId="0" applyFill="1" applyBorder="1" applyAlignment="1">
      <alignment horizontal="justify" vertical="top" wrapText="1"/>
    </xf>
    <xf numFmtId="171" fontId="0" fillId="0" borderId="0" xfId="0" applyNumberFormat="1" applyFill="1" applyBorder="1" applyAlignment="1">
      <alignment horizontal="justify" vertical="top"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justify" vertical="center" wrapText="1"/>
    </xf>
    <xf numFmtId="0" fontId="11" fillId="2" borderId="2" xfId="0" applyFont="1" applyFill="1" applyBorder="1" applyAlignment="1">
      <alignment horizontal="center" vertical="center" wrapText="1"/>
    </xf>
    <xf numFmtId="1" fontId="9" fillId="0" borderId="2" xfId="0" applyNumberFormat="1" applyFont="1" applyFill="1" applyBorder="1" applyAlignment="1">
      <alignment horizontal="center" vertical="center"/>
    </xf>
    <xf numFmtId="9" fontId="9" fillId="0" borderId="2" xfId="1"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0" fillId="0" borderId="4"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9" fontId="0" fillId="0" borderId="1" xfId="1" applyFont="1" applyBorder="1" applyAlignment="1">
      <alignment horizontal="center" vertical="center"/>
    </xf>
    <xf numFmtId="0" fontId="0" fillId="0" borderId="1" xfId="0" applyFont="1" applyFill="1" applyBorder="1" applyAlignment="1">
      <alignment horizontal="center" vertical="top" wrapText="1"/>
    </xf>
    <xf numFmtId="0" fontId="0" fillId="0" borderId="1" xfId="0" applyNumberFormat="1" applyFont="1" applyBorder="1" applyAlignment="1">
      <alignment horizontal="center" vertical="center"/>
    </xf>
    <xf numFmtId="0" fontId="0" fillId="0" borderId="13" xfId="0" applyFont="1" applyFill="1" applyBorder="1" applyAlignment="1">
      <alignment horizontal="center" vertical="center" wrapText="1"/>
    </xf>
    <xf numFmtId="0" fontId="0" fillId="0" borderId="1" xfId="0" applyFont="1" applyBorder="1" applyAlignment="1">
      <alignment horizontal="center" vertical="center"/>
    </xf>
    <xf numFmtId="9" fontId="0" fillId="0" borderId="2" xfId="1" applyFont="1" applyBorder="1" applyAlignment="1">
      <alignment horizontal="center" vertical="center"/>
    </xf>
    <xf numFmtId="10" fontId="0" fillId="0" borderId="2" xfId="0" applyNumberFormat="1" applyFont="1" applyFill="1" applyBorder="1" applyAlignment="1">
      <alignment horizontal="center" vertical="center" wrapText="1"/>
    </xf>
    <xf numFmtId="9" fontId="0" fillId="0" borderId="1" xfId="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Border="1" applyAlignment="1">
      <alignment horizontal="center" vertical="center"/>
    </xf>
    <xf numFmtId="0" fontId="0" fillId="0" borderId="2" xfId="0" applyFont="1" applyFill="1" applyBorder="1" applyAlignment="1">
      <alignment horizontal="left" vertical="center"/>
    </xf>
    <xf numFmtId="9" fontId="0" fillId="0" borderId="1" xfId="1" applyFont="1" applyBorder="1" applyAlignment="1">
      <alignment horizontal="left" vertical="center"/>
    </xf>
    <xf numFmtId="9" fontId="0" fillId="0" borderId="1" xfId="0" applyNumberFormat="1" applyFont="1" applyBorder="1" applyAlignment="1">
      <alignment horizontal="left" vertical="center"/>
    </xf>
    <xf numFmtId="0" fontId="0" fillId="0" borderId="1" xfId="0" applyFont="1" applyBorder="1" applyAlignment="1">
      <alignment horizontal="left" vertical="center"/>
    </xf>
    <xf numFmtId="0" fontId="0" fillId="0" borderId="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3" xfId="0" applyFont="1" applyFill="1" applyBorder="1" applyAlignment="1">
      <alignment horizontal="left" vertical="center" wrapText="1"/>
    </xf>
    <xf numFmtId="9" fontId="0" fillId="0" borderId="4" xfId="0" applyNumberFormat="1" applyFont="1" applyBorder="1" applyAlignment="1">
      <alignment horizontal="center" vertical="center"/>
    </xf>
    <xf numFmtId="0" fontId="18" fillId="0" borderId="2" xfId="0" applyFont="1" applyFill="1" applyBorder="1" applyAlignment="1">
      <alignment horizontal="left" vertical="center" wrapText="1"/>
    </xf>
    <xf numFmtId="0" fontId="0" fillId="0" borderId="2" xfId="0" applyFont="1" applyBorder="1" applyAlignment="1">
      <alignment horizontal="left" vertical="center"/>
    </xf>
    <xf numFmtId="9" fontId="0" fillId="0" borderId="2" xfId="1" applyFont="1" applyBorder="1" applyAlignment="1">
      <alignment horizontal="left" vertical="center"/>
    </xf>
    <xf numFmtId="0" fontId="0" fillId="0" borderId="20" xfId="0" applyFont="1" applyFill="1" applyBorder="1" applyAlignment="1">
      <alignment horizontal="center" vertical="center" wrapText="1"/>
    </xf>
    <xf numFmtId="9" fontId="22" fillId="0" borderId="2" xfId="0" applyNumberFormat="1" applyFont="1" applyFill="1" applyBorder="1" applyAlignment="1">
      <alignment horizontal="justify" vertical="center" wrapText="1"/>
    </xf>
    <xf numFmtId="9" fontId="22" fillId="2" borderId="22" xfId="0" applyNumberFormat="1" applyFont="1" applyFill="1" applyBorder="1" applyAlignment="1">
      <alignment horizontal="justify" vertical="center" wrapText="1"/>
    </xf>
    <xf numFmtId="0" fontId="9" fillId="2" borderId="2" xfId="0" applyFont="1" applyFill="1" applyBorder="1" applyAlignment="1">
      <alignment horizontal="center" vertical="center" wrapText="1"/>
    </xf>
    <xf numFmtId="9" fontId="0" fillId="12" borderId="1" xfId="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xf>
    <xf numFmtId="0" fontId="9" fillId="2" borderId="13" xfId="0" applyFont="1" applyFill="1" applyBorder="1" applyAlignment="1">
      <alignment horizontal="center" vertical="center"/>
    </xf>
    <xf numFmtId="0" fontId="0" fillId="2" borderId="0" xfId="0" applyFill="1"/>
    <xf numFmtId="0" fontId="0" fillId="2" borderId="1" xfId="0" applyFill="1" applyBorder="1"/>
    <xf numFmtId="0" fontId="0" fillId="0" borderId="1" xfId="0" applyBorder="1"/>
    <xf numFmtId="0" fontId="23" fillId="2" borderId="0" xfId="0" applyFont="1" applyFill="1"/>
    <xf numFmtId="166" fontId="0" fillId="0" borderId="4" xfId="11" applyFont="1" applyBorder="1" applyAlignment="1">
      <alignment vertical="center" wrapText="1"/>
    </xf>
    <xf numFmtId="166" fontId="0" fillId="0" borderId="1" xfId="11" applyFont="1" applyBorder="1" applyAlignment="1">
      <alignment horizontal="left" vertical="center"/>
    </xf>
    <xf numFmtId="166" fontId="0" fillId="0" borderId="2" xfId="11" applyFont="1" applyBorder="1" applyAlignment="1">
      <alignment vertical="center" wrapText="1"/>
    </xf>
    <xf numFmtId="166" fontId="0" fillId="0" borderId="1" xfId="11" applyFont="1" applyBorder="1" applyAlignment="1">
      <alignment vertical="center" wrapText="1"/>
    </xf>
    <xf numFmtId="166" fontId="9" fillId="2" borderId="1" xfId="11" applyFont="1" applyFill="1" applyBorder="1" applyAlignment="1">
      <alignment horizontal="right" vertical="center" wrapText="1"/>
    </xf>
    <xf numFmtId="166" fontId="0" fillId="0" borderId="4" xfId="11" applyFont="1" applyBorder="1" applyAlignment="1">
      <alignment horizontal="center" vertical="center" wrapText="1"/>
    </xf>
    <xf numFmtId="166" fontId="0" fillId="0" borderId="1" xfId="11" applyFont="1" applyBorder="1" applyAlignment="1">
      <alignment horizontal="left" vertical="center" wrapText="1"/>
    </xf>
    <xf numFmtId="166" fontId="0" fillId="0" borderId="1" xfId="11" applyFont="1" applyBorder="1" applyAlignment="1">
      <alignment horizontal="center" vertical="center" wrapText="1"/>
    </xf>
    <xf numFmtId="166" fontId="9" fillId="2" borderId="1" xfId="11" applyFont="1" applyFill="1" applyBorder="1" applyAlignment="1">
      <alignment horizontal="center" vertical="center" wrapText="1"/>
    </xf>
    <xf numFmtId="166" fontId="0" fillId="0" borderId="4" xfId="11" applyFont="1" applyFill="1" applyBorder="1" applyAlignment="1">
      <alignment vertical="center" wrapText="1"/>
    </xf>
    <xf numFmtId="166" fontId="0" fillId="0" borderId="1" xfId="11" applyFont="1" applyFill="1" applyBorder="1" applyAlignment="1">
      <alignment vertical="center" wrapText="1"/>
    </xf>
    <xf numFmtId="166" fontId="0" fillId="0" borderId="1" xfId="11" applyFont="1" applyBorder="1"/>
    <xf numFmtId="166" fontId="9" fillId="0" borderId="1" xfId="11" applyFont="1" applyFill="1" applyBorder="1" applyAlignment="1">
      <alignment vertical="center" wrapText="1"/>
    </xf>
    <xf numFmtId="166" fontId="9" fillId="0" borderId="1" xfId="11" applyFont="1" applyFill="1" applyBorder="1" applyAlignment="1">
      <alignment horizontal="center" vertical="center" wrapText="1"/>
    </xf>
    <xf numFmtId="166" fontId="25" fillId="0" borderId="4" xfId="11" applyFont="1" applyFill="1" applyBorder="1" applyAlignment="1">
      <alignment horizontal="right" vertical="center" wrapText="1"/>
    </xf>
    <xf numFmtId="166" fontId="0" fillId="0" borderId="1" xfId="11" applyFont="1" applyBorder="1" applyAlignment="1">
      <alignment horizontal="center" vertical="center"/>
    </xf>
    <xf numFmtId="166" fontId="0" fillId="0" borderId="2" xfId="11" applyFont="1" applyFill="1" applyBorder="1" applyAlignment="1">
      <alignment horizontal="center" vertical="center" wrapText="1"/>
    </xf>
    <xf numFmtId="4" fontId="0" fillId="0" borderId="0" xfId="0" applyNumberFormat="1" applyAlignment="1">
      <alignment horizontal="center" vertical="center"/>
    </xf>
    <xf numFmtId="166" fontId="11" fillId="0" borderId="1" xfId="11" applyFont="1" applyFill="1" applyBorder="1" applyAlignment="1">
      <alignment horizontal="center" vertical="center"/>
    </xf>
    <xf numFmtId="166" fontId="0" fillId="0" borderId="1" xfId="11" applyFont="1" applyBorder="1" applyAlignment="1">
      <alignment vertical="center"/>
    </xf>
    <xf numFmtId="174" fontId="0" fillId="0" borderId="0" xfId="0" applyNumberFormat="1" applyAlignment="1">
      <alignment horizontal="center" vertical="center"/>
    </xf>
    <xf numFmtId="166" fontId="11" fillId="0" borderId="1" xfId="11" applyFont="1" applyFill="1" applyBorder="1" applyAlignment="1">
      <alignment horizontal="left" vertical="center"/>
    </xf>
    <xf numFmtId="166" fontId="9" fillId="2" borderId="1" xfId="11" applyFont="1" applyFill="1" applyBorder="1" applyAlignment="1">
      <alignment vertical="center" wrapText="1"/>
    </xf>
    <xf numFmtId="166" fontId="9" fillId="2" borderId="2" xfId="11" applyFont="1" applyFill="1" applyBorder="1" applyAlignment="1">
      <alignment vertical="center" wrapText="1"/>
    </xf>
    <xf numFmtId="166" fontId="9" fillId="2" borderId="4" xfId="11" applyFont="1" applyFill="1" applyBorder="1" applyAlignment="1">
      <alignment horizontal="center" vertical="center" wrapText="1"/>
    </xf>
    <xf numFmtId="166" fontId="0" fillId="0" borderId="1" xfId="11" applyFont="1" applyBorder="1" applyAlignment="1">
      <alignment horizontal="left" vertical="top" wrapText="1"/>
    </xf>
    <xf numFmtId="167" fontId="0" fillId="0" borderId="0" xfId="0" applyNumberFormat="1" applyAlignment="1">
      <alignment horizontal="center" vertical="center"/>
    </xf>
    <xf numFmtId="3" fontId="0" fillId="0" borderId="2" xfId="0" applyNumberFormat="1" applyFont="1" applyBorder="1" applyAlignment="1">
      <alignment horizontal="center" vertical="center" wrapText="1"/>
    </xf>
    <xf numFmtId="176" fontId="0" fillId="2" borderId="1" xfId="11" applyNumberFormat="1" applyFont="1" applyFill="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Font="1" applyBorder="1" applyAlignment="1">
      <alignment horizontal="center" vertical="center" wrapText="1"/>
    </xf>
    <xf numFmtId="176" fontId="0" fillId="2" borderId="1" xfId="11" applyNumberFormat="1" applyFont="1" applyFill="1" applyBorder="1" applyAlignment="1">
      <alignment horizontal="center" vertical="center"/>
    </xf>
    <xf numFmtId="166" fontId="9" fillId="2" borderId="1" xfId="11" applyFont="1" applyFill="1" applyBorder="1" applyAlignment="1">
      <alignment horizontal="center" vertical="center" wrapText="1"/>
    </xf>
    <xf numFmtId="176" fontId="0" fillId="2" borderId="1" xfId="11" applyNumberFormat="1" applyFont="1" applyFill="1" applyBorder="1" applyAlignment="1">
      <alignment vertical="center"/>
    </xf>
    <xf numFmtId="164" fontId="0" fillId="2" borderId="1" xfId="4" applyFont="1" applyFill="1" applyBorder="1" applyAlignment="1">
      <alignment vertical="center"/>
    </xf>
    <xf numFmtId="166" fontId="11" fillId="2" borderId="1" xfId="11" applyFont="1" applyFill="1" applyBorder="1" applyAlignment="1">
      <alignment horizontal="left" vertical="center"/>
    </xf>
    <xf numFmtId="166" fontId="0" fillId="2" borderId="1" xfId="11" applyFont="1" applyFill="1" applyBorder="1" applyAlignment="1">
      <alignment horizontal="center" vertical="center"/>
    </xf>
    <xf numFmtId="166" fontId="0" fillId="2" borderId="1" xfId="11" applyFont="1" applyFill="1" applyBorder="1" applyAlignment="1">
      <alignment vertical="center"/>
    </xf>
    <xf numFmtId="166" fontId="0" fillId="2" borderId="1" xfId="11" applyFont="1" applyFill="1" applyBorder="1" applyAlignment="1">
      <alignment vertical="center" wrapText="1"/>
    </xf>
    <xf numFmtId="166" fontId="0" fillId="2" borderId="2" xfId="11" applyFont="1" applyFill="1" applyBorder="1" applyAlignment="1">
      <alignment horizontal="center" vertical="center"/>
    </xf>
    <xf numFmtId="166" fontId="0" fillId="2" borderId="4" xfId="11" applyFont="1" applyFill="1" applyBorder="1" applyAlignment="1">
      <alignment vertical="center"/>
    </xf>
    <xf numFmtId="166" fontId="0" fillId="2" borderId="2" xfId="11" applyFont="1" applyFill="1" applyBorder="1" applyAlignment="1">
      <alignment vertical="center" wrapText="1"/>
    </xf>
    <xf numFmtId="166" fontId="0" fillId="2" borderId="2" xfId="11" applyFont="1" applyFill="1" applyBorder="1" applyAlignment="1">
      <alignment vertical="center"/>
    </xf>
    <xf numFmtId="166" fontId="0" fillId="2" borderId="1" xfId="11" applyFont="1" applyFill="1" applyBorder="1" applyAlignment="1">
      <alignment horizontal="left" vertical="center"/>
    </xf>
    <xf numFmtId="166" fontId="0" fillId="2" borderId="2" xfId="11" applyFont="1" applyFill="1" applyBorder="1" applyAlignment="1">
      <alignment horizontal="left" vertical="center"/>
    </xf>
    <xf numFmtId="9" fontId="23" fillId="12" borderId="1" xfId="1" applyFont="1" applyFill="1" applyBorder="1" applyAlignment="1">
      <alignment horizontal="left" vertical="center"/>
    </xf>
    <xf numFmtId="9" fontId="0" fillId="12" borderId="1" xfId="1" applyFont="1" applyFill="1" applyBorder="1" applyAlignment="1">
      <alignment horizontal="left" vertical="center"/>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3" xfId="0" applyFont="1" applyFill="1" applyBorder="1" applyAlignment="1">
      <alignment horizontal="justify" vertical="center" wrapText="1"/>
    </xf>
    <xf numFmtId="9" fontId="2" fillId="0" borderId="2" xfId="0" applyNumberFormat="1" applyFont="1" applyFill="1" applyBorder="1" applyAlignment="1">
      <alignment horizontal="justify" vertical="center" wrapText="1"/>
    </xf>
    <xf numFmtId="9" fontId="2" fillId="0" borderId="4" xfId="0" applyNumberFormat="1" applyFont="1" applyFill="1" applyBorder="1" applyAlignment="1">
      <alignment horizontal="justify"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68" fontId="2" fillId="0" borderId="2" xfId="2" applyFont="1" applyFill="1" applyBorder="1" applyAlignment="1">
      <alignment horizontal="center" vertical="center" wrapText="1"/>
    </xf>
    <xf numFmtId="168" fontId="0" fillId="0" borderId="3" xfId="2" applyFont="1" applyBorder="1" applyAlignment="1">
      <alignment horizontal="center" vertical="center" wrapText="1"/>
    </xf>
    <xf numFmtId="168" fontId="0" fillId="0" borderId="4" xfId="2"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169" fontId="9" fillId="0" borderId="12" xfId="0" applyNumberFormat="1" applyFont="1" applyFill="1" applyBorder="1" applyAlignment="1">
      <alignment horizontal="center" vertical="center" wrapText="1"/>
    </xf>
    <xf numFmtId="169" fontId="9" fillId="0" borderId="3" xfId="0" applyNumberFormat="1" applyFont="1" applyFill="1" applyBorder="1" applyAlignment="1">
      <alignment horizontal="center" vertical="center" wrapText="1"/>
    </xf>
    <xf numFmtId="169" fontId="9" fillId="0" borderId="16"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6" xfId="0" applyFont="1" applyFill="1" applyBorder="1" applyAlignment="1">
      <alignment horizontal="center" vertical="center"/>
    </xf>
    <xf numFmtId="9" fontId="9" fillId="0" borderId="2"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5" fillId="6" borderId="9"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6" xfId="0" applyFont="1" applyFill="1" applyBorder="1" applyAlignment="1">
      <alignment horizontal="center" vertical="center" wrapText="1"/>
    </xf>
    <xf numFmtId="171" fontId="9" fillId="0" borderId="2" xfId="0" applyNumberFormat="1" applyFont="1" applyFill="1" applyBorder="1" applyAlignment="1">
      <alignment horizontal="center" vertical="center" wrapText="1"/>
    </xf>
    <xf numFmtId="171" fontId="9" fillId="0" borderId="3" xfId="0" applyNumberFormat="1" applyFont="1" applyFill="1" applyBorder="1" applyAlignment="1">
      <alignment horizontal="center" vertical="center" wrapText="1"/>
    </xf>
    <xf numFmtId="171" fontId="9" fillId="0" borderId="16" xfId="0" applyNumberFormat="1"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171" fontId="5" fillId="6" borderId="10" xfId="0" applyNumberFormat="1" applyFont="1" applyFill="1" applyBorder="1" applyAlignment="1">
      <alignment horizontal="center" vertical="center" wrapText="1"/>
    </xf>
    <xf numFmtId="171" fontId="5" fillId="6" borderId="11"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171"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justify" vertical="center" wrapText="1"/>
    </xf>
    <xf numFmtId="10" fontId="9" fillId="0" borderId="2" xfId="0" applyNumberFormat="1" applyFont="1" applyFill="1" applyBorder="1" applyAlignment="1">
      <alignment horizontal="center" vertical="center" wrapText="1"/>
    </xf>
    <xf numFmtId="10" fontId="9" fillId="0" borderId="4" xfId="0" applyNumberFormat="1" applyFont="1" applyFill="1" applyBorder="1" applyAlignment="1">
      <alignment horizontal="center" vertical="center" wrapText="1"/>
    </xf>
    <xf numFmtId="9" fontId="9" fillId="0" borderId="2" xfId="0" applyNumberFormat="1" applyFont="1" applyFill="1" applyBorder="1" applyAlignment="1">
      <alignment horizontal="justify" vertical="center" wrapText="1"/>
    </xf>
    <xf numFmtId="9" fontId="9" fillId="0" borderId="3" xfId="0" applyNumberFormat="1" applyFont="1" applyFill="1" applyBorder="1" applyAlignment="1">
      <alignment horizontal="justify" vertical="center" wrapText="1"/>
    </xf>
    <xf numFmtId="9" fontId="9" fillId="0" borderId="4" xfId="0" applyNumberFormat="1" applyFont="1" applyFill="1" applyBorder="1" applyAlignment="1">
      <alignment horizontal="justify" vertical="center" wrapText="1"/>
    </xf>
    <xf numFmtId="9" fontId="9" fillId="0" borderId="2" xfId="0" applyNumberFormat="1" applyFont="1" applyFill="1" applyBorder="1" applyAlignment="1">
      <alignment horizontal="center" vertical="center"/>
    </xf>
    <xf numFmtId="9" fontId="9" fillId="0" borderId="3" xfId="0" applyNumberFormat="1" applyFont="1" applyFill="1" applyBorder="1" applyAlignment="1">
      <alignment horizontal="center" vertical="center"/>
    </xf>
    <xf numFmtId="9" fontId="9" fillId="0" borderId="4"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1" fontId="9" fillId="0" borderId="2" xfId="0" applyNumberFormat="1" applyFont="1" applyFill="1" applyBorder="1" applyAlignment="1">
      <alignment horizontal="center" vertical="center"/>
    </xf>
    <xf numFmtId="1" fontId="9" fillId="0" borderId="3"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171" fontId="9" fillId="0" borderId="4"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0" borderId="2" xfId="5" applyFont="1" applyFill="1" applyBorder="1" applyAlignment="1">
      <alignment horizontal="center" vertical="center" wrapText="1"/>
    </xf>
    <xf numFmtId="0" fontId="13" fillId="0" borderId="4" xfId="5" applyFont="1" applyFill="1" applyBorder="1" applyAlignment="1">
      <alignment horizontal="center" vertical="center" wrapText="1"/>
    </xf>
    <xf numFmtId="0" fontId="9" fillId="0" borderId="2" xfId="0" applyFont="1" applyFill="1" applyBorder="1" applyAlignment="1">
      <alignment horizontal="justify" vertical="top" wrapText="1"/>
    </xf>
    <xf numFmtId="0" fontId="9" fillId="0" borderId="4" xfId="0" applyFont="1" applyFill="1" applyBorder="1" applyAlignment="1">
      <alignment horizontal="justify"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0" borderId="12" xfId="0" applyFont="1" applyFill="1" applyBorder="1" applyAlignment="1">
      <alignment horizontal="justify" vertical="center" wrapText="1"/>
    </xf>
    <xf numFmtId="9" fontId="9" fillId="0" borderId="1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1" fontId="9" fillId="0" borderId="12" xfId="0" applyNumberFormat="1" applyFont="1" applyFill="1" applyBorder="1" applyAlignment="1">
      <alignment horizontal="center" vertical="center" wrapText="1"/>
    </xf>
    <xf numFmtId="168" fontId="9" fillId="0" borderId="12" xfId="2" applyFont="1" applyFill="1" applyBorder="1" applyAlignment="1">
      <alignment horizontal="center" vertical="center" wrapText="1"/>
    </xf>
    <xf numFmtId="168" fontId="9" fillId="0" borderId="3" xfId="2" applyFont="1" applyFill="1" applyBorder="1" applyAlignment="1">
      <alignment horizontal="center" vertical="center" wrapText="1"/>
    </xf>
    <xf numFmtId="168" fontId="9" fillId="0" borderId="16" xfId="2"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171" fontId="8" fillId="6" borderId="10" xfId="0" applyNumberFormat="1" applyFont="1" applyFill="1" applyBorder="1" applyAlignment="1">
      <alignment horizontal="center" vertical="center" wrapText="1"/>
    </xf>
    <xf numFmtId="171" fontId="8" fillId="6" borderId="11" xfId="0" applyNumberFormat="1" applyFont="1" applyFill="1" applyBorder="1" applyAlignment="1">
      <alignment horizontal="center" vertical="center" wrapText="1"/>
    </xf>
    <xf numFmtId="171" fontId="9" fillId="0" borderId="2" xfId="0" applyNumberFormat="1" applyFont="1" applyFill="1" applyBorder="1" applyAlignment="1">
      <alignment horizontal="center" vertical="center"/>
    </xf>
    <xf numFmtId="171" fontId="9" fillId="0" borderId="4" xfId="0" applyNumberFormat="1" applyFont="1" applyFill="1" applyBorder="1" applyAlignment="1">
      <alignment horizontal="center" vertical="center"/>
    </xf>
    <xf numFmtId="171" fontId="9" fillId="0" borderId="12" xfId="0" applyNumberFormat="1" applyFont="1" applyFill="1" applyBorder="1" applyAlignment="1">
      <alignment horizontal="center" vertical="center"/>
    </xf>
    <xf numFmtId="171" fontId="9" fillId="0" borderId="3" xfId="0" applyNumberFormat="1" applyFont="1" applyFill="1" applyBorder="1" applyAlignment="1">
      <alignment horizontal="center" vertical="center"/>
    </xf>
    <xf numFmtId="0" fontId="9" fillId="0" borderId="17"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7" xfId="0" applyNumberFormat="1" applyFont="1" applyFill="1" applyBorder="1" applyAlignment="1">
      <alignment horizontal="center" vertical="center" wrapText="1"/>
    </xf>
    <xf numFmtId="0" fontId="16" fillId="0" borderId="12" xfId="0" applyFont="1" applyFill="1" applyBorder="1" applyAlignment="1">
      <alignment horizontal="center" vertical="center" textRotation="90" wrapText="1"/>
    </xf>
    <xf numFmtId="0" fontId="16" fillId="0" borderId="3" xfId="0" applyFont="1" applyFill="1" applyBorder="1" applyAlignment="1">
      <alignment horizontal="center" vertical="center" textRotation="90" wrapText="1"/>
    </xf>
    <xf numFmtId="0" fontId="16" fillId="0" borderId="16" xfId="0" applyFont="1" applyFill="1" applyBorder="1" applyAlignment="1">
      <alignment horizontal="center" vertical="center" textRotation="90" wrapText="1"/>
    </xf>
    <xf numFmtId="0" fontId="9" fillId="0" borderId="3" xfId="0" applyFont="1" applyFill="1" applyBorder="1" applyAlignment="1">
      <alignment horizontal="center" vertical="center" textRotation="90" wrapText="1"/>
    </xf>
    <xf numFmtId="0" fontId="9" fillId="0" borderId="16" xfId="0" applyFont="1" applyFill="1" applyBorder="1" applyAlignment="1">
      <alignment horizontal="center" vertical="center" textRotation="90" wrapText="1"/>
    </xf>
    <xf numFmtId="170" fontId="9" fillId="0" borderId="12" xfId="0" applyNumberFormat="1" applyFont="1" applyFill="1" applyBorder="1" applyAlignment="1">
      <alignment horizontal="center" vertical="center" wrapText="1"/>
    </xf>
    <xf numFmtId="170" fontId="9" fillId="0" borderId="3" xfId="0" applyNumberFormat="1" applyFont="1" applyFill="1" applyBorder="1" applyAlignment="1">
      <alignment horizontal="center" vertical="center" wrapText="1"/>
    </xf>
    <xf numFmtId="170" fontId="9" fillId="0" borderId="4" xfId="0" applyNumberFormat="1" applyFont="1" applyFill="1" applyBorder="1" applyAlignment="1">
      <alignment horizontal="center" vertical="center" wrapText="1"/>
    </xf>
    <xf numFmtId="170" fontId="9" fillId="0" borderId="3" xfId="0" applyNumberFormat="1" applyFont="1" applyFill="1" applyBorder="1" applyAlignment="1">
      <alignment horizontal="center" vertical="center"/>
    </xf>
    <xf numFmtId="170" fontId="9" fillId="0" borderId="4" xfId="0" applyNumberFormat="1" applyFont="1" applyFill="1" applyBorder="1" applyAlignment="1">
      <alignment horizontal="center" vertical="center"/>
    </xf>
    <xf numFmtId="171" fontId="9" fillId="0" borderId="16" xfId="0" applyNumberFormat="1" applyFont="1" applyFill="1" applyBorder="1" applyAlignment="1">
      <alignment horizontal="center" vertical="center"/>
    </xf>
    <xf numFmtId="10" fontId="9" fillId="0" borderId="3"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xf>
    <xf numFmtId="10" fontId="9" fillId="0" borderId="4"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0" fontId="9" fillId="0" borderId="2" xfId="1" applyNumberFormat="1" applyFont="1" applyFill="1" applyBorder="1" applyAlignment="1">
      <alignment horizontal="justify" vertical="center" wrapText="1"/>
    </xf>
    <xf numFmtId="10" fontId="9" fillId="0" borderId="4" xfId="1" applyNumberFormat="1" applyFont="1" applyFill="1" applyBorder="1" applyAlignment="1">
      <alignment horizontal="justify" vertical="center" wrapText="1"/>
    </xf>
    <xf numFmtId="3" fontId="9" fillId="0" borderId="2"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9" fontId="9" fillId="0" borderId="2" xfId="1" applyNumberFormat="1" applyFont="1" applyFill="1" applyBorder="1" applyAlignment="1">
      <alignment horizontal="center" vertical="center"/>
    </xf>
    <xf numFmtId="9" fontId="9" fillId="0" borderId="4" xfId="1" applyNumberFormat="1" applyFont="1" applyFill="1" applyBorder="1" applyAlignment="1">
      <alignment horizontal="center" vertical="center"/>
    </xf>
    <xf numFmtId="3"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2" xfId="0" applyFont="1" applyFill="1" applyBorder="1" applyAlignment="1">
      <alignment horizontal="center" vertical="center"/>
    </xf>
    <xf numFmtId="9" fontId="9" fillId="0" borderId="12" xfId="0" applyNumberFormat="1" applyFont="1" applyFill="1" applyBorder="1" applyAlignment="1">
      <alignment horizontal="center" vertical="center" wrapText="1"/>
    </xf>
    <xf numFmtId="3" fontId="11" fillId="0" borderId="2" xfId="9" applyNumberFormat="1" applyFont="1" applyFill="1" applyBorder="1" applyAlignment="1">
      <alignment horizontal="center" vertical="center"/>
    </xf>
    <xf numFmtId="0" fontId="11" fillId="0" borderId="3" xfId="9" applyNumberFormat="1" applyFont="1" applyFill="1" applyBorder="1" applyAlignment="1">
      <alignment horizontal="center" vertical="center"/>
    </xf>
    <xf numFmtId="0" fontId="11" fillId="0" borderId="16" xfId="9" applyNumberFormat="1" applyFont="1" applyFill="1" applyBorder="1" applyAlignment="1">
      <alignment horizontal="center" vertical="center"/>
    </xf>
    <xf numFmtId="0" fontId="11" fillId="0" borderId="4" xfId="9" applyNumberFormat="1" applyFont="1" applyFill="1" applyBorder="1" applyAlignment="1">
      <alignment horizontal="center" vertical="center"/>
    </xf>
    <xf numFmtId="171" fontId="18" fillId="0" borderId="1" xfId="0" applyNumberFormat="1" applyFont="1" applyFill="1" applyBorder="1" applyAlignment="1">
      <alignment horizontal="center" vertical="center" wrapText="1"/>
    </xf>
    <xf numFmtId="171" fontId="18" fillId="0" borderId="2" xfId="0" applyNumberFormat="1" applyFont="1" applyFill="1" applyBorder="1" applyAlignment="1">
      <alignment horizontal="center" vertical="center" wrapText="1"/>
    </xf>
    <xf numFmtId="171" fontId="18" fillId="0" borderId="3" xfId="0" applyNumberFormat="1" applyFont="1" applyFill="1" applyBorder="1" applyAlignment="1">
      <alignment horizontal="center" vertical="center" wrapText="1"/>
    </xf>
    <xf numFmtId="171" fontId="18"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8" fillId="0" borderId="2" xfId="5" applyFont="1" applyFill="1" applyBorder="1" applyAlignment="1">
      <alignment horizontal="center" vertical="center" wrapText="1"/>
    </xf>
    <xf numFmtId="0" fontId="18" fillId="0" borderId="4" xfId="5" applyFont="1" applyFill="1" applyBorder="1" applyAlignment="1">
      <alignment horizontal="center" vertical="center" wrapText="1"/>
    </xf>
    <xf numFmtId="0" fontId="0" fillId="0" borderId="2" xfId="0" applyBorder="1" applyAlignment="1">
      <alignment horizontal="center" vertical="center" wrapText="1"/>
    </xf>
    <xf numFmtId="0" fontId="5" fillId="6" borderId="1" xfId="0" applyFont="1" applyFill="1"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1" xfId="11" applyNumberFormat="1" applyFont="1" applyBorder="1" applyAlignment="1">
      <alignment horizontal="center" vertical="center"/>
    </xf>
    <xf numFmtId="9" fontId="9"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1" xfId="1" applyFont="1" applyBorder="1" applyAlignment="1">
      <alignment horizontal="center" vertical="center"/>
    </xf>
    <xf numFmtId="3" fontId="0" fillId="0" borderId="1" xfId="0" applyNumberFormat="1" applyBorder="1" applyAlignment="1">
      <alignment horizontal="center" vertical="center" wrapText="1"/>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9" fontId="0" fillId="0" borderId="2" xfId="1" applyFont="1" applyBorder="1" applyAlignment="1">
      <alignment horizontal="center" vertical="center"/>
    </xf>
    <xf numFmtId="9" fontId="0" fillId="0" borderId="4" xfId="1" applyFont="1" applyBorder="1" applyAlignment="1">
      <alignment horizontal="center" vertical="center"/>
    </xf>
    <xf numFmtId="0" fontId="9" fillId="0" borderId="0"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4" xfId="0" applyFont="1" applyFill="1" applyBorder="1" applyAlignment="1">
      <alignment horizontal="left" vertical="center" wrapText="1"/>
    </xf>
    <xf numFmtId="9" fontId="0" fillId="0" borderId="21" xfId="0" applyNumberFormat="1" applyFont="1" applyFill="1" applyBorder="1" applyAlignment="1">
      <alignment horizontal="left" vertical="center" wrapText="1"/>
    </xf>
    <xf numFmtId="9" fontId="0" fillId="0" borderId="19" xfId="0" applyNumberFormat="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 xfId="0" applyFont="1" applyBorder="1" applyAlignment="1">
      <alignment horizontal="center" vertical="center"/>
    </xf>
    <xf numFmtId="9" fontId="0" fillId="0" borderId="3" xfId="1" applyFont="1" applyBorder="1" applyAlignment="1">
      <alignment horizontal="center" vertical="center"/>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ont="1" applyFill="1" applyBorder="1" applyAlignment="1">
      <alignment horizontal="center" vertical="center" wrapText="1"/>
    </xf>
    <xf numFmtId="0" fontId="21"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10" fontId="0" fillId="0" borderId="2" xfId="0" applyNumberFormat="1" applyFont="1" applyFill="1" applyBorder="1" applyAlignment="1">
      <alignment horizontal="center" vertical="center" wrapText="1"/>
    </xf>
    <xf numFmtId="10" fontId="0" fillId="0" borderId="3" xfId="0" applyNumberFormat="1" applyFont="1" applyFill="1" applyBorder="1" applyAlignment="1">
      <alignment horizontal="center" vertical="center" wrapText="1"/>
    </xf>
    <xf numFmtId="10" fontId="0" fillId="0" borderId="4"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9" fontId="0" fillId="8" borderId="1" xfId="1" applyFont="1" applyFill="1" applyBorder="1" applyAlignment="1">
      <alignment horizontal="center" vertical="center"/>
    </xf>
    <xf numFmtId="10" fontId="0" fillId="0" borderId="1" xfId="1" applyNumberFormat="1" applyFont="1" applyFill="1" applyBorder="1" applyAlignment="1">
      <alignment horizontal="center" vertical="center"/>
    </xf>
    <xf numFmtId="10" fontId="0" fillId="0" borderId="1" xfId="0" applyNumberFormat="1" applyFont="1" applyBorder="1" applyAlignment="1">
      <alignment horizontal="center" vertical="center"/>
    </xf>
    <xf numFmtId="0" fontId="0" fillId="0" borderId="3" xfId="0" applyFont="1" applyFill="1" applyBorder="1" applyAlignment="1">
      <alignment horizontal="left" vertical="top" wrapText="1"/>
    </xf>
    <xf numFmtId="9" fontId="0" fillId="0" borderId="2" xfId="1" applyFont="1" applyFill="1" applyBorder="1" applyAlignment="1">
      <alignment horizontal="center" vertical="center"/>
    </xf>
    <xf numFmtId="9" fontId="0" fillId="0" borderId="4" xfId="1"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9" fontId="0" fillId="0" borderId="2"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3" xfId="1" applyFont="1" applyFill="1" applyBorder="1" applyAlignment="1">
      <alignment horizontal="center" vertical="center"/>
    </xf>
    <xf numFmtId="0" fontId="20" fillId="0" borderId="4" xfId="0" applyFont="1" applyFill="1" applyBorder="1" applyAlignment="1">
      <alignment horizontal="center" vertical="center" wrapText="1"/>
    </xf>
    <xf numFmtId="176" fontId="0" fillId="0" borderId="2" xfId="11" applyNumberFormat="1" applyFont="1" applyBorder="1" applyAlignment="1">
      <alignment horizontal="center" vertical="center"/>
    </xf>
    <xf numFmtId="176" fontId="0" fillId="0" borderId="3" xfId="11" applyNumberFormat="1" applyFont="1" applyBorder="1" applyAlignment="1">
      <alignment horizontal="center" vertical="center"/>
    </xf>
    <xf numFmtId="176" fontId="0" fillId="0" borderId="4" xfId="11" applyNumberFormat="1" applyFont="1" applyBorder="1" applyAlignment="1">
      <alignment horizontal="center" vertical="center"/>
    </xf>
    <xf numFmtId="176" fontId="0" fillId="0" borderId="2" xfId="11" applyNumberFormat="1" applyFont="1" applyBorder="1" applyAlignment="1">
      <alignment horizontal="center" vertical="center" wrapText="1"/>
    </xf>
    <xf numFmtId="176" fontId="0" fillId="0" borderId="3" xfId="11"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top" wrapText="1"/>
    </xf>
    <xf numFmtId="0" fontId="0" fillId="0" borderId="1" xfId="0" applyNumberFormat="1" applyFont="1" applyBorder="1" applyAlignment="1">
      <alignment horizontal="center" vertical="center"/>
    </xf>
    <xf numFmtId="0" fontId="0" fillId="0" borderId="1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3" xfId="0" applyFont="1" applyBorder="1" applyAlignment="1">
      <alignment horizontal="center" vertical="center"/>
    </xf>
    <xf numFmtId="9" fontId="0" fillId="0" borderId="13" xfId="1" applyFont="1" applyBorder="1" applyAlignment="1">
      <alignment horizontal="center" vertical="center"/>
    </xf>
    <xf numFmtId="176" fontId="0" fillId="0" borderId="13" xfId="11" applyNumberFormat="1" applyFont="1" applyBorder="1" applyAlignment="1">
      <alignment horizontal="center" vertical="center"/>
    </xf>
    <xf numFmtId="176" fontId="0" fillId="0" borderId="4" xfId="11" applyNumberFormat="1" applyFont="1" applyBorder="1" applyAlignment="1">
      <alignment horizontal="center" vertical="center" wrapText="1"/>
    </xf>
    <xf numFmtId="176" fontId="0" fillId="0" borderId="1" xfId="11" applyNumberFormat="1" applyFont="1" applyFill="1" applyBorder="1" applyAlignment="1">
      <alignment horizontal="center" vertical="center"/>
    </xf>
    <xf numFmtId="176" fontId="0" fillId="0" borderId="2" xfId="11" applyNumberFormat="1" applyFont="1" applyFill="1" applyBorder="1" applyAlignment="1">
      <alignment horizontal="center" vertical="center" wrapText="1"/>
    </xf>
    <xf numFmtId="176" fontId="0" fillId="0" borderId="4" xfId="11" applyNumberFormat="1" applyFont="1" applyFill="1" applyBorder="1" applyAlignment="1">
      <alignment horizontal="center" vertical="center" wrapText="1"/>
    </xf>
    <xf numFmtId="176" fontId="0" fillId="0" borderId="1" xfId="11" applyNumberFormat="1" applyFont="1" applyFill="1" applyBorder="1" applyAlignment="1">
      <alignment horizontal="center" vertical="center" wrapText="1"/>
    </xf>
    <xf numFmtId="3" fontId="0" fillId="0" borderId="1" xfId="0" applyNumberFormat="1" applyFont="1" applyBorder="1" applyAlignment="1">
      <alignment horizontal="center" vertical="center"/>
    </xf>
    <xf numFmtId="3" fontId="0" fillId="0" borderId="2"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left" vertical="center" wrapText="1"/>
    </xf>
    <xf numFmtId="9" fontId="0" fillId="0" borderId="4" xfId="0" applyNumberFormat="1" applyFont="1" applyFill="1" applyBorder="1" applyAlignment="1">
      <alignment horizontal="left" vertical="center" wrapText="1"/>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176" fontId="0" fillId="2" borderId="1" xfId="11" applyNumberFormat="1" applyFont="1" applyFill="1" applyBorder="1" applyAlignment="1">
      <alignment horizontal="center" vertical="center"/>
    </xf>
    <xf numFmtId="176" fontId="0" fillId="2" borderId="2" xfId="11" applyNumberFormat="1" applyFont="1" applyFill="1" applyBorder="1" applyAlignment="1">
      <alignment horizontal="center" vertical="center"/>
    </xf>
    <xf numFmtId="176" fontId="0" fillId="2" borderId="3" xfId="11" applyNumberFormat="1" applyFont="1" applyFill="1" applyBorder="1" applyAlignment="1">
      <alignment horizontal="center" vertical="center"/>
    </xf>
    <xf numFmtId="176" fontId="0" fillId="2" borderId="4" xfId="11" applyNumberFormat="1" applyFont="1" applyFill="1" applyBorder="1" applyAlignment="1">
      <alignment horizontal="center" vertical="center"/>
    </xf>
    <xf numFmtId="176" fontId="0" fillId="0" borderId="1" xfId="11" applyNumberFormat="1" applyFont="1" applyBorder="1" applyAlignment="1">
      <alignment horizontal="center" vertical="center" wrapText="1"/>
    </xf>
    <xf numFmtId="3" fontId="0" fillId="0" borderId="4" xfId="0" applyNumberFormat="1" applyFont="1" applyBorder="1" applyAlignment="1">
      <alignment horizontal="center" vertical="center"/>
    </xf>
    <xf numFmtId="167" fontId="19" fillId="2" borderId="1" xfId="1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8" fillId="0" borderId="29" xfId="0" applyFont="1" applyFill="1" applyBorder="1" applyAlignment="1">
      <alignment horizontal="left" vertical="center" textRotation="90" wrapText="1"/>
    </xf>
    <xf numFmtId="0" fontId="8" fillId="0" borderId="31" xfId="0" applyFont="1" applyFill="1" applyBorder="1" applyAlignment="1">
      <alignment horizontal="left" vertical="center" textRotation="90" wrapText="1"/>
    </xf>
    <xf numFmtId="0" fontId="8" fillId="0" borderId="33" xfId="0" applyFont="1" applyFill="1" applyBorder="1" applyAlignment="1">
      <alignment horizontal="left" vertical="center" textRotation="90" wrapText="1"/>
    </xf>
    <xf numFmtId="0" fontId="0" fillId="0" borderId="3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5" fillId="6" borderId="16" xfId="0"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9" fontId="0" fillId="0" borderId="4" xfId="0" applyNumberFormat="1"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3" xfId="0" applyFont="1" applyFill="1" applyBorder="1" applyAlignment="1">
      <alignment horizontal="left" vertical="center" wrapText="1"/>
    </xf>
    <xf numFmtId="9" fontId="0" fillId="0" borderId="3" xfId="0" applyNumberFormat="1" applyFont="1" applyFill="1" applyBorder="1" applyAlignment="1">
      <alignment horizontal="left" vertical="center" wrapText="1"/>
    </xf>
    <xf numFmtId="0" fontId="0" fillId="0" borderId="19" xfId="0" applyFont="1" applyFill="1" applyBorder="1" applyAlignment="1">
      <alignment horizontal="left" vertical="center" wrapText="1"/>
    </xf>
    <xf numFmtId="10" fontId="0" fillId="0" borderId="2" xfId="1" applyNumberFormat="1" applyFont="1" applyFill="1" applyBorder="1" applyAlignment="1">
      <alignment horizontal="left" vertical="center" wrapText="1"/>
    </xf>
    <xf numFmtId="10" fontId="0" fillId="0" borderId="3" xfId="1" applyNumberFormat="1" applyFont="1" applyFill="1" applyBorder="1" applyAlignment="1">
      <alignment horizontal="left" vertical="center" wrapText="1"/>
    </xf>
    <xf numFmtId="0" fontId="0" fillId="0" borderId="2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3" xfId="0" applyFont="1" applyFill="1" applyBorder="1" applyAlignment="1">
      <alignment horizontal="left" vertical="center"/>
    </xf>
    <xf numFmtId="0" fontId="0" fillId="0" borderId="1" xfId="0" applyFont="1" applyFill="1" applyBorder="1" applyAlignment="1">
      <alignment horizontal="left" vertical="center"/>
    </xf>
    <xf numFmtId="0" fontId="0" fillId="0" borderId="1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6"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8" fillId="0" borderId="12" xfId="0" applyFont="1" applyFill="1" applyBorder="1" applyAlignment="1">
      <alignment horizontal="left" vertical="center" textRotation="90" wrapText="1"/>
    </xf>
    <xf numFmtId="0" fontId="0" fillId="0" borderId="3" xfId="0" applyFont="1" applyFill="1" applyBorder="1" applyAlignment="1">
      <alignment horizontal="left" vertical="center" textRotation="90" wrapText="1"/>
    </xf>
    <xf numFmtId="0" fontId="0" fillId="0" borderId="1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2" xfId="0" applyFont="1" applyFill="1" applyBorder="1" applyAlignment="1">
      <alignment horizontal="left" vertical="center"/>
    </xf>
    <xf numFmtId="0" fontId="0" fillId="0" borderId="16" xfId="0" applyFont="1" applyFill="1" applyBorder="1" applyAlignment="1">
      <alignment horizontal="left" vertical="center"/>
    </xf>
    <xf numFmtId="0" fontId="5" fillId="6" borderId="23"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8" fillId="0" borderId="12"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16" xfId="0" applyFont="1" applyFill="1" applyBorder="1" applyAlignment="1">
      <alignment horizontal="center" vertical="center" textRotation="90"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170" fontId="9" fillId="0" borderId="12" xfId="0" applyNumberFormat="1" applyFont="1" applyFill="1" applyBorder="1" applyAlignment="1">
      <alignment horizontal="center" vertical="center"/>
    </xf>
    <xf numFmtId="9" fontId="18" fillId="0" borderId="2" xfId="0" applyNumberFormat="1" applyFont="1" applyFill="1" applyBorder="1" applyAlignment="1">
      <alignment horizontal="center" vertical="center"/>
    </xf>
    <xf numFmtId="9" fontId="18" fillId="0" borderId="4"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9" fontId="0" fillId="0" borderId="4" xfId="0" applyNumberFormat="1" applyFont="1" applyBorder="1" applyAlignment="1">
      <alignment horizontal="center" vertical="center"/>
    </xf>
    <xf numFmtId="9" fontId="0" fillId="0" borderId="1" xfId="1"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9" fontId="0" fillId="0" borderId="2" xfId="1" applyFont="1" applyBorder="1" applyAlignment="1">
      <alignment horizontal="left" vertical="center"/>
    </xf>
    <xf numFmtId="9" fontId="0" fillId="0" borderId="3" xfId="1" applyFont="1" applyBorder="1" applyAlignment="1">
      <alignment horizontal="left" vertical="center"/>
    </xf>
    <xf numFmtId="166" fontId="0" fillId="2" borderId="1" xfId="11" applyFont="1" applyFill="1" applyBorder="1" applyAlignment="1">
      <alignment horizontal="center" vertical="center"/>
    </xf>
    <xf numFmtId="166" fontId="0" fillId="2" borderId="2" xfId="11" applyFont="1" applyFill="1" applyBorder="1" applyAlignment="1">
      <alignment horizontal="center" vertical="center" wrapText="1"/>
    </xf>
    <xf numFmtId="166" fontId="0" fillId="2" borderId="4" xfId="11" applyFont="1" applyFill="1" applyBorder="1" applyAlignment="1">
      <alignment horizontal="center" vertical="center"/>
    </xf>
    <xf numFmtId="0" fontId="9" fillId="0" borderId="13" xfId="0" applyFont="1" applyFill="1" applyBorder="1" applyAlignment="1">
      <alignment horizontal="center" vertical="center" wrapText="1"/>
    </xf>
    <xf numFmtId="166" fontId="9" fillId="2" borderId="2" xfId="11" applyFont="1" applyFill="1" applyBorder="1" applyAlignment="1">
      <alignment horizontal="center" vertical="center" wrapText="1"/>
    </xf>
    <xf numFmtId="166" fontId="9" fillId="2" borderId="4" xfId="11" applyFont="1" applyFill="1" applyBorder="1" applyAlignment="1">
      <alignment horizontal="center" vertical="center" wrapText="1"/>
    </xf>
    <xf numFmtId="166" fontId="9" fillId="2" borderId="1" xfId="11" applyFont="1" applyFill="1" applyBorder="1" applyAlignment="1">
      <alignment horizontal="center" vertical="center" wrapText="1"/>
    </xf>
    <xf numFmtId="9" fontId="0" fillId="0" borderId="1" xfId="0" applyNumberFormat="1" applyFont="1" applyBorder="1" applyAlignment="1">
      <alignment horizontal="left" vertical="center"/>
    </xf>
    <xf numFmtId="0" fontId="0" fillId="0" borderId="1" xfId="0" applyFont="1" applyBorder="1" applyAlignment="1">
      <alignment horizontal="left" vertical="center"/>
    </xf>
    <xf numFmtId="9" fontId="0" fillId="0" borderId="1" xfId="1" applyFont="1" applyBorder="1" applyAlignment="1">
      <alignment horizontal="left" vertical="center"/>
    </xf>
    <xf numFmtId="165" fontId="0" fillId="0" borderId="1" xfId="3" applyFont="1" applyBorder="1" applyAlignment="1">
      <alignment horizontal="center" vertical="center"/>
    </xf>
    <xf numFmtId="3" fontId="0" fillId="2" borderId="2" xfId="0" applyNumberFormat="1" applyFont="1" applyFill="1" applyBorder="1" applyAlignment="1">
      <alignment horizontal="center" vertical="center"/>
    </xf>
    <xf numFmtId="3" fontId="0" fillId="2" borderId="3" xfId="0" applyNumberFormat="1" applyFont="1" applyFill="1" applyBorder="1" applyAlignment="1">
      <alignment horizontal="center" vertical="center"/>
    </xf>
    <xf numFmtId="3" fontId="0" fillId="2" borderId="4" xfId="0" applyNumberFormat="1" applyFont="1" applyFill="1" applyBorder="1" applyAlignment="1">
      <alignment horizontal="center" vertical="center"/>
    </xf>
    <xf numFmtId="9" fontId="9" fillId="0" borderId="2" xfId="3" applyNumberFormat="1" applyFont="1" applyFill="1" applyBorder="1" applyAlignment="1">
      <alignment horizontal="center" vertical="center"/>
    </xf>
    <xf numFmtId="165" fontId="9" fillId="0" borderId="3" xfId="3" applyFont="1" applyFill="1" applyBorder="1" applyAlignment="1">
      <alignment horizontal="center" vertical="center"/>
    </xf>
    <xf numFmtId="165" fontId="9" fillId="0" borderId="16" xfId="3" applyFont="1" applyFill="1" applyBorder="1" applyAlignment="1">
      <alignment horizontal="center" vertical="center"/>
    </xf>
    <xf numFmtId="166" fontId="5" fillId="6" borderId="2" xfId="11" applyFont="1" applyFill="1" applyBorder="1" applyAlignment="1">
      <alignment horizontal="center" vertical="center" wrapText="1"/>
    </xf>
    <xf numFmtId="166" fontId="5" fillId="6" borderId="4" xfId="11" applyFont="1" applyFill="1" applyBorder="1" applyAlignment="1">
      <alignment horizontal="center" vertical="center" wrapText="1"/>
    </xf>
    <xf numFmtId="166" fontId="0" fillId="0" borderId="2" xfId="11" applyFont="1" applyBorder="1" applyAlignment="1">
      <alignment horizontal="center" vertical="center" wrapText="1"/>
    </xf>
    <xf numFmtId="166" fontId="0" fillId="0" borderId="4" xfId="11" applyFont="1" applyBorder="1" applyAlignment="1">
      <alignment horizontal="center" vertical="center" wrapText="1"/>
    </xf>
    <xf numFmtId="166" fontId="17" fillId="0" borderId="2" xfId="11" applyFont="1" applyFill="1" applyBorder="1" applyAlignment="1">
      <alignment horizontal="center" vertical="center" wrapText="1"/>
    </xf>
    <xf numFmtId="166" fontId="17" fillId="0" borderId="4" xfId="11" applyFont="1" applyFill="1" applyBorder="1" applyAlignment="1">
      <alignment horizontal="center" vertical="center" wrapText="1"/>
    </xf>
    <xf numFmtId="166" fontId="0" fillId="0" borderId="1" xfId="11" applyFont="1" applyFill="1" applyBorder="1" applyAlignment="1">
      <alignment horizontal="center" vertical="center" wrapText="1"/>
    </xf>
    <xf numFmtId="166" fontId="0" fillId="0" borderId="2" xfId="11" applyFont="1" applyFill="1" applyBorder="1" applyAlignment="1">
      <alignment horizontal="center" vertical="center" wrapText="1"/>
    </xf>
    <xf numFmtId="166" fontId="0" fillId="0" borderId="4" xfId="11" applyFont="1" applyFill="1" applyBorder="1" applyAlignment="1">
      <alignment horizontal="center" vertical="center" wrapText="1"/>
    </xf>
    <xf numFmtId="164" fontId="0" fillId="2" borderId="2" xfId="4" applyFont="1" applyFill="1" applyBorder="1" applyAlignment="1">
      <alignment horizontal="center" vertical="center"/>
    </xf>
    <xf numFmtId="164" fontId="0" fillId="2" borderId="3" xfId="4" applyFont="1" applyFill="1" applyBorder="1" applyAlignment="1">
      <alignment horizontal="center" vertical="center"/>
    </xf>
    <xf numFmtId="164" fontId="0" fillId="2" borderId="4" xfId="4" applyFont="1" applyFill="1" applyBorder="1" applyAlignment="1">
      <alignment horizontal="center" vertical="center"/>
    </xf>
    <xf numFmtId="177" fontId="9" fillId="2" borderId="1" xfId="0" applyNumberFormat="1" applyFont="1" applyFill="1" applyBorder="1" applyAlignment="1">
      <alignment horizontal="center" vertical="center" wrapText="1"/>
    </xf>
    <xf numFmtId="166" fontId="19" fillId="2" borderId="2" xfId="11" applyFont="1" applyFill="1" applyBorder="1" applyAlignment="1">
      <alignment horizontal="center" vertical="center" wrapText="1"/>
    </xf>
    <xf numFmtId="166" fontId="19" fillId="2" borderId="3" xfId="11" applyFont="1" applyFill="1" applyBorder="1" applyAlignment="1">
      <alignment horizontal="center" vertical="center" wrapText="1"/>
    </xf>
    <xf numFmtId="166" fontId="19" fillId="2" borderId="4" xfId="11" applyFont="1" applyFill="1" applyBorder="1" applyAlignment="1">
      <alignment horizontal="center" vertical="center" wrapText="1"/>
    </xf>
    <xf numFmtId="171" fontId="9" fillId="2" borderId="2" xfId="0" applyNumberFormat="1" applyFont="1" applyFill="1" applyBorder="1" applyAlignment="1">
      <alignment horizontal="center" vertical="center" wrapText="1"/>
    </xf>
    <xf numFmtId="171" fontId="9" fillId="2" borderId="3" xfId="0" applyNumberFormat="1" applyFont="1" applyFill="1" applyBorder="1" applyAlignment="1">
      <alignment horizontal="center" vertical="center" wrapText="1"/>
    </xf>
    <xf numFmtId="171" fontId="9" fillId="2" borderId="4" xfId="0" applyNumberFormat="1" applyFont="1" applyFill="1" applyBorder="1" applyAlignment="1">
      <alignment horizontal="center" vertical="center" wrapText="1"/>
    </xf>
    <xf numFmtId="166" fontId="18" fillId="0" borderId="1" xfId="11" applyFont="1" applyFill="1" applyBorder="1" applyAlignment="1">
      <alignment vertical="center" wrapText="1"/>
    </xf>
    <xf numFmtId="170" fontId="22" fillId="0" borderId="2" xfId="0" applyNumberFormat="1" applyFont="1" applyFill="1" applyBorder="1" applyAlignment="1">
      <alignment horizontal="justify" vertical="center" wrapText="1"/>
    </xf>
    <xf numFmtId="170" fontId="22" fillId="0" borderId="4" xfId="0" applyNumberFormat="1" applyFont="1" applyFill="1" applyBorder="1" applyAlignment="1">
      <alignment horizontal="justify" vertical="center" wrapText="1"/>
    </xf>
    <xf numFmtId="170" fontId="22" fillId="0" borderId="3" xfId="0" applyNumberFormat="1" applyFont="1" applyFill="1" applyBorder="1" applyAlignment="1">
      <alignment horizontal="justify" vertical="center" wrapText="1"/>
    </xf>
    <xf numFmtId="9" fontId="22" fillId="0" borderId="1" xfId="0" applyNumberFormat="1" applyFont="1" applyFill="1" applyBorder="1" applyAlignment="1">
      <alignment horizontal="justify" vertical="top" wrapText="1"/>
    </xf>
    <xf numFmtId="0" fontId="22" fillId="0" borderId="2" xfId="0" applyFont="1" applyFill="1" applyBorder="1" applyAlignment="1">
      <alignment horizontal="justify" vertical="center" wrapText="1"/>
    </xf>
    <xf numFmtId="0" fontId="22" fillId="0" borderId="4" xfId="0" applyFont="1" applyFill="1" applyBorder="1" applyAlignment="1">
      <alignment horizontal="justify" vertical="center" wrapText="1"/>
    </xf>
    <xf numFmtId="10" fontId="22" fillId="0" borderId="2" xfId="0" applyNumberFormat="1" applyFont="1" applyFill="1" applyBorder="1" applyAlignment="1">
      <alignment horizontal="justify" vertical="center" wrapText="1"/>
    </xf>
    <xf numFmtId="10" fontId="22" fillId="0" borderId="4" xfId="0" applyNumberFormat="1" applyFont="1" applyFill="1" applyBorder="1" applyAlignment="1">
      <alignment horizontal="justify" vertical="center" wrapText="1"/>
    </xf>
    <xf numFmtId="0" fontId="19" fillId="2" borderId="1" xfId="0" applyFont="1" applyFill="1" applyBorder="1" applyAlignment="1">
      <alignment horizontal="justify" vertical="center" wrapText="1"/>
    </xf>
    <xf numFmtId="9" fontId="22" fillId="0" borderId="6" xfId="0" applyNumberFormat="1" applyFont="1" applyFill="1" applyBorder="1" applyAlignment="1">
      <alignment horizontal="justify" vertical="center" wrapText="1"/>
    </xf>
    <xf numFmtId="0" fontId="22" fillId="0" borderId="1" xfId="0" applyFont="1" applyFill="1" applyBorder="1" applyAlignment="1">
      <alignment horizontal="justify" vertical="top" wrapText="1"/>
    </xf>
    <xf numFmtId="0" fontId="22" fillId="0" borderId="4" xfId="0" applyFont="1" applyFill="1" applyBorder="1" applyAlignment="1">
      <alignment horizontal="justify" vertical="top" wrapText="1"/>
    </xf>
    <xf numFmtId="0" fontId="19" fillId="0" borderId="6" xfId="0" applyFont="1" applyFill="1" applyBorder="1" applyAlignment="1">
      <alignment horizontal="justify" vertical="center" wrapText="1"/>
    </xf>
    <xf numFmtId="0" fontId="22" fillId="0" borderId="1" xfId="0" applyFont="1" applyFill="1" applyBorder="1" applyAlignment="1">
      <alignment horizontal="justify" vertical="center" wrapText="1"/>
    </xf>
    <xf numFmtId="1" fontId="22" fillId="0" borderId="2" xfId="0" applyNumberFormat="1" applyFont="1" applyFill="1" applyBorder="1" applyAlignment="1">
      <alignment horizontal="justify" vertical="center" wrapText="1"/>
    </xf>
    <xf numFmtId="9" fontId="22" fillId="2" borderId="1" xfId="0" applyNumberFormat="1" applyFont="1" applyFill="1" applyBorder="1" applyAlignment="1">
      <alignment horizontal="justify" vertical="center" wrapText="1"/>
    </xf>
    <xf numFmtId="9" fontId="19" fillId="0" borderId="6" xfId="1"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9" fontId="22" fillId="0" borderId="2" xfId="0" applyNumberFormat="1" applyFont="1" applyFill="1" applyBorder="1" applyAlignment="1">
      <alignment horizontal="justify" vertical="center" wrapText="1"/>
    </xf>
    <xf numFmtId="9" fontId="22" fillId="0" borderId="4" xfId="0" applyNumberFormat="1"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22" fillId="0" borderId="4" xfId="0" applyFont="1" applyFill="1" applyBorder="1" applyAlignment="1">
      <alignment horizontal="justify" vertical="center" wrapText="1"/>
    </xf>
    <xf numFmtId="1" fontId="22" fillId="0" borderId="6" xfId="0" applyNumberFormat="1" applyFont="1" applyFill="1" applyBorder="1" applyAlignment="1">
      <alignment horizontal="justify" vertical="center" wrapText="1"/>
    </xf>
    <xf numFmtId="1" fontId="22" fillId="0" borderId="1" xfId="0" applyNumberFormat="1"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22" fillId="0" borderId="12" xfId="0" applyFont="1" applyFill="1" applyBorder="1" applyAlignment="1">
      <alignment horizontal="justify" vertical="center" wrapText="1"/>
    </xf>
    <xf numFmtId="0" fontId="22" fillId="0" borderId="3" xfId="0" applyFont="1" applyFill="1" applyBorder="1" applyAlignment="1">
      <alignment horizontal="justify" vertical="center" wrapText="1"/>
    </xf>
    <xf numFmtId="0" fontId="22" fillId="0" borderId="17" xfId="0" applyFont="1" applyFill="1" applyBorder="1" applyAlignment="1">
      <alignment horizontal="justify" vertical="center" wrapText="1"/>
    </xf>
    <xf numFmtId="9" fontId="19" fillId="0" borderId="1" xfId="0" applyNumberFormat="1" applyFont="1" applyFill="1" applyBorder="1" applyAlignment="1">
      <alignment horizontal="justify" vertical="center" wrapText="1"/>
    </xf>
    <xf numFmtId="9" fontId="22" fillId="2" borderId="2" xfId="0" applyNumberFormat="1" applyFont="1" applyFill="1" applyBorder="1" applyAlignment="1">
      <alignment horizontal="justify" vertical="center" wrapText="1"/>
    </xf>
    <xf numFmtId="9" fontId="22" fillId="2" borderId="3" xfId="0" applyNumberFormat="1" applyFont="1" applyFill="1" applyBorder="1" applyAlignment="1">
      <alignment horizontal="justify" vertical="center" wrapText="1"/>
    </xf>
    <xf numFmtId="9" fontId="22" fillId="2" borderId="4" xfId="0" applyNumberFormat="1" applyFont="1" applyFill="1" applyBorder="1" applyAlignment="1">
      <alignment horizontal="justify" vertical="center" wrapText="1"/>
    </xf>
    <xf numFmtId="9" fontId="22" fillId="0" borderId="21" xfId="0" applyNumberFormat="1" applyFont="1" applyFill="1" applyBorder="1" applyAlignment="1">
      <alignment horizontal="justify" vertical="center" wrapText="1"/>
    </xf>
    <xf numFmtId="9" fontId="22" fillId="0" borderId="19" xfId="0" applyNumberFormat="1" applyFont="1" applyFill="1" applyBorder="1" applyAlignment="1">
      <alignment horizontal="justify" vertical="center" wrapText="1"/>
    </xf>
    <xf numFmtId="0" fontId="0" fillId="0" borderId="0" xfId="0" applyAlignment="1">
      <alignment horizontal="justify"/>
    </xf>
  </cellXfs>
  <cellStyles count="12">
    <cellStyle name="Millares" xfId="2" builtinId="3"/>
    <cellStyle name="Millares [0]" xfId="3" builtinId="6"/>
    <cellStyle name="Millares 2" xfId="8" xr:uid="{00000000-0005-0000-0000-000002000000}"/>
    <cellStyle name="Millares 2 2" xfId="10" xr:uid="{00000000-0005-0000-0000-000003000000}"/>
    <cellStyle name="Millares 3" xfId="6" xr:uid="{00000000-0005-0000-0000-000004000000}"/>
    <cellStyle name="Moneda" xfId="11" builtinId="4"/>
    <cellStyle name="Moneda [0]" xfId="4" builtinId="7"/>
    <cellStyle name="Moneda [0] 2 2" xfId="7" xr:uid="{00000000-0005-0000-0000-000007000000}"/>
    <cellStyle name="Normal" xfId="0" builtinId="0"/>
    <cellStyle name="Normal 2" xfId="5" xr:uid="{00000000-0005-0000-0000-000009000000}"/>
    <cellStyle name="Normal 2 2 2" xfId="9" xr:uid="{00000000-0005-0000-0000-00000A000000}"/>
    <cellStyle name="Porcentaje" xfId="1" builtinId="5"/>
  </cellStyles>
  <dxfs count="175">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CCFF"/>
      <color rgb="FFFF99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6/Downloads/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9"/>
  <sheetViews>
    <sheetView tabSelected="1" zoomScale="50" zoomScaleNormal="50" workbookViewId="0">
      <selection sqref="A1:Q1"/>
    </sheetView>
  </sheetViews>
  <sheetFormatPr baseColWidth="10" defaultRowHeight="15"/>
  <cols>
    <col min="1" max="1" width="39" style="1" customWidth="1"/>
    <col min="2" max="2" width="11" style="1" customWidth="1"/>
    <col min="3" max="3" width="39" style="1" customWidth="1"/>
    <col min="4" max="4" width="8.7109375" style="1" customWidth="1"/>
    <col min="5" max="5" width="48.28515625" style="1" customWidth="1"/>
    <col min="6" max="6" width="31.7109375" style="1" customWidth="1"/>
    <col min="7" max="7" width="30.85546875" style="1" customWidth="1"/>
    <col min="8" max="8" width="27.140625" style="1" customWidth="1"/>
    <col min="9" max="9" width="36.5703125" style="1" customWidth="1"/>
    <col min="10" max="10" width="31.7109375" style="1" hidden="1" customWidth="1"/>
    <col min="11" max="11" width="13.5703125" style="1" customWidth="1"/>
    <col min="12" max="13" width="12.42578125" style="1" customWidth="1"/>
    <col min="14" max="16" width="25.42578125" style="1" customWidth="1"/>
    <col min="17" max="17" width="72.140625" style="1" customWidth="1"/>
    <col min="18" max="16384" width="11.42578125" style="1"/>
  </cols>
  <sheetData>
    <row r="1" spans="1:17" ht="36.75" customHeight="1">
      <c r="A1" s="334" t="s">
        <v>372</v>
      </c>
      <c r="B1" s="335"/>
      <c r="C1" s="335"/>
      <c r="D1" s="335"/>
      <c r="E1" s="335"/>
      <c r="F1" s="335"/>
      <c r="G1" s="335"/>
      <c r="H1" s="335"/>
      <c r="I1" s="335"/>
      <c r="J1" s="335"/>
      <c r="K1" s="335"/>
      <c r="L1" s="335"/>
      <c r="M1" s="335"/>
      <c r="N1" s="335"/>
      <c r="O1" s="335"/>
      <c r="P1" s="335"/>
      <c r="Q1" s="335"/>
    </row>
    <row r="2" spans="1:17" ht="54.75" customHeight="1">
      <c r="A2" s="339" t="s">
        <v>329</v>
      </c>
      <c r="B2" s="339" t="s">
        <v>146</v>
      </c>
      <c r="C2" s="339" t="s">
        <v>330</v>
      </c>
      <c r="D2" s="339" t="s">
        <v>146</v>
      </c>
      <c r="E2" s="339" t="s">
        <v>331</v>
      </c>
      <c r="F2" s="339" t="s">
        <v>136</v>
      </c>
      <c r="G2" s="339" t="s">
        <v>138</v>
      </c>
      <c r="H2" s="339" t="s">
        <v>139</v>
      </c>
      <c r="I2" s="339" t="s">
        <v>137</v>
      </c>
      <c r="J2" s="21"/>
      <c r="K2" s="347" t="s">
        <v>333</v>
      </c>
      <c r="L2" s="347" t="s">
        <v>332</v>
      </c>
      <c r="M2" s="347" t="s">
        <v>373</v>
      </c>
      <c r="N2" s="339" t="s">
        <v>336</v>
      </c>
      <c r="O2" s="339" t="s">
        <v>327</v>
      </c>
      <c r="P2" s="339" t="s">
        <v>334</v>
      </c>
      <c r="Q2" s="339" t="s">
        <v>335</v>
      </c>
    </row>
    <row r="3" spans="1:17" ht="29.25" customHeight="1">
      <c r="A3" s="340"/>
      <c r="B3" s="340"/>
      <c r="C3" s="340"/>
      <c r="D3" s="340"/>
      <c r="E3" s="340"/>
      <c r="F3" s="340"/>
      <c r="G3" s="340"/>
      <c r="H3" s="340"/>
      <c r="I3" s="340"/>
      <c r="J3" s="22">
        <v>2018</v>
      </c>
      <c r="K3" s="347"/>
      <c r="L3" s="347"/>
      <c r="M3" s="347"/>
      <c r="N3" s="340"/>
      <c r="O3" s="340"/>
      <c r="P3" s="340"/>
      <c r="Q3" s="340"/>
    </row>
    <row r="4" spans="1:17" ht="111.75" customHeight="1">
      <c r="A4" s="336" t="s">
        <v>0</v>
      </c>
      <c r="B4" s="336" t="s">
        <v>147</v>
      </c>
      <c r="C4" s="336" t="s">
        <v>261</v>
      </c>
      <c r="D4" s="336" t="s">
        <v>268</v>
      </c>
      <c r="E4" s="350" t="s">
        <v>259</v>
      </c>
      <c r="F4" s="6" t="s">
        <v>5</v>
      </c>
      <c r="G4" s="6" t="s">
        <v>6</v>
      </c>
      <c r="H4" s="6" t="s">
        <v>141</v>
      </c>
      <c r="I4" s="17" t="s">
        <v>317</v>
      </c>
      <c r="J4" s="17">
        <v>7</v>
      </c>
      <c r="K4" s="17">
        <v>12</v>
      </c>
      <c r="L4" s="17"/>
      <c r="M4" s="17">
        <v>3</v>
      </c>
      <c r="N4" s="341"/>
      <c r="O4" s="341" t="s">
        <v>319</v>
      </c>
      <c r="P4" s="341"/>
      <c r="Q4" s="6" t="s">
        <v>320</v>
      </c>
    </row>
    <row r="5" spans="1:17" ht="125.25" customHeight="1">
      <c r="A5" s="343"/>
      <c r="B5" s="343"/>
      <c r="C5" s="343"/>
      <c r="D5" s="343"/>
      <c r="E5" s="352"/>
      <c r="F5" s="6" t="s">
        <v>140</v>
      </c>
      <c r="G5" s="6" t="s">
        <v>143</v>
      </c>
      <c r="H5" s="6" t="s">
        <v>142</v>
      </c>
      <c r="I5" s="17">
        <v>0</v>
      </c>
      <c r="J5" s="17">
        <v>6</v>
      </c>
      <c r="K5" s="17">
        <v>12</v>
      </c>
      <c r="L5" s="17"/>
      <c r="M5" s="17">
        <v>0</v>
      </c>
      <c r="N5" s="342"/>
      <c r="O5" s="342"/>
      <c r="P5" s="342"/>
      <c r="Q5" s="6" t="s">
        <v>321</v>
      </c>
    </row>
    <row r="6" spans="1:17" ht="89.25" customHeight="1">
      <c r="A6" s="343"/>
      <c r="B6" s="343"/>
      <c r="C6" s="343"/>
      <c r="D6" s="344"/>
      <c r="E6" s="351"/>
      <c r="F6" s="6" t="s">
        <v>182</v>
      </c>
      <c r="G6" s="6" t="s">
        <v>183</v>
      </c>
      <c r="H6" s="6" t="s">
        <v>184</v>
      </c>
      <c r="I6" s="17" t="s">
        <v>181</v>
      </c>
      <c r="J6" s="4">
        <v>1</v>
      </c>
      <c r="K6" s="4">
        <v>1</v>
      </c>
      <c r="L6" s="4"/>
      <c r="M6" s="4">
        <v>0.01</v>
      </c>
      <c r="N6" s="342"/>
      <c r="O6" s="342"/>
      <c r="P6" s="342"/>
      <c r="Q6" s="6" t="s">
        <v>322</v>
      </c>
    </row>
    <row r="7" spans="1:17" ht="174.75" customHeight="1">
      <c r="A7" s="343"/>
      <c r="B7" s="343"/>
      <c r="C7" s="343"/>
      <c r="D7" s="336" t="s">
        <v>269</v>
      </c>
      <c r="E7" s="336" t="s">
        <v>260</v>
      </c>
      <c r="F7" s="6" t="s">
        <v>179</v>
      </c>
      <c r="G7" s="20" t="s">
        <v>144</v>
      </c>
      <c r="H7" s="6" t="s">
        <v>180</v>
      </c>
      <c r="I7" s="17">
        <v>0</v>
      </c>
      <c r="J7" s="17">
        <v>1</v>
      </c>
      <c r="K7" s="17">
        <v>1</v>
      </c>
      <c r="L7" s="17"/>
      <c r="M7" s="17">
        <v>1</v>
      </c>
      <c r="N7" s="342"/>
      <c r="O7" s="342"/>
      <c r="P7" s="342"/>
      <c r="Q7" s="6" t="s">
        <v>323</v>
      </c>
    </row>
    <row r="8" spans="1:17" ht="82.5" customHeight="1">
      <c r="A8" s="343"/>
      <c r="B8" s="343"/>
      <c r="C8" s="343"/>
      <c r="D8" s="344"/>
      <c r="E8" s="343"/>
      <c r="F8" s="336" t="s">
        <v>7</v>
      </c>
      <c r="G8" s="336" t="s">
        <v>9</v>
      </c>
      <c r="H8" s="336" t="s">
        <v>141</v>
      </c>
      <c r="I8" s="336" t="s">
        <v>8</v>
      </c>
      <c r="J8" s="17">
        <v>6</v>
      </c>
      <c r="K8" s="336">
        <v>12</v>
      </c>
      <c r="L8" s="336"/>
      <c r="M8" s="336">
        <v>3</v>
      </c>
      <c r="N8" s="342"/>
      <c r="O8" s="342"/>
      <c r="P8" s="342"/>
      <c r="Q8" s="350" t="s">
        <v>324</v>
      </c>
    </row>
    <row r="9" spans="1:17" ht="49.5" customHeight="1">
      <c r="A9" s="344"/>
      <c r="B9" s="344"/>
      <c r="C9" s="344"/>
      <c r="D9" s="16"/>
      <c r="E9" s="344"/>
      <c r="F9" s="344"/>
      <c r="G9" s="344"/>
      <c r="H9" s="344"/>
      <c r="I9" s="344"/>
      <c r="J9" s="17"/>
      <c r="K9" s="344"/>
      <c r="L9" s="344"/>
      <c r="M9" s="344"/>
      <c r="N9" s="338"/>
      <c r="O9" s="338"/>
      <c r="P9" s="338"/>
      <c r="Q9" s="351"/>
    </row>
    <row r="10" spans="1:17" ht="148.5" customHeight="1">
      <c r="A10" s="336" t="s">
        <v>1</v>
      </c>
      <c r="B10" s="336" t="s">
        <v>262</v>
      </c>
      <c r="C10" s="336" t="s">
        <v>122</v>
      </c>
      <c r="D10" s="17" t="s">
        <v>271</v>
      </c>
      <c r="E10" s="6" t="s">
        <v>152</v>
      </c>
      <c r="F10" s="6" t="s">
        <v>10</v>
      </c>
      <c r="G10" s="6" t="s">
        <v>123</v>
      </c>
      <c r="H10" s="6" t="s">
        <v>185</v>
      </c>
      <c r="I10" s="17" t="s">
        <v>11</v>
      </c>
      <c r="J10" s="17">
        <v>15</v>
      </c>
      <c r="K10" s="17" t="s">
        <v>12</v>
      </c>
      <c r="L10" s="24" t="s">
        <v>318</v>
      </c>
      <c r="M10" s="24">
        <v>0</v>
      </c>
      <c r="N10" s="336"/>
      <c r="O10" s="336"/>
      <c r="P10" s="336"/>
      <c r="Q10" s="6"/>
    </row>
    <row r="11" spans="1:17" ht="165" customHeight="1">
      <c r="A11" s="343"/>
      <c r="B11" s="343"/>
      <c r="C11" s="343"/>
      <c r="D11" s="17" t="s">
        <v>272</v>
      </c>
      <c r="E11" s="6" t="s">
        <v>151</v>
      </c>
      <c r="F11" s="6" t="s">
        <v>186</v>
      </c>
      <c r="G11" s="6" t="s">
        <v>188</v>
      </c>
      <c r="H11" s="6" t="s">
        <v>189</v>
      </c>
      <c r="I11" s="17" t="s">
        <v>187</v>
      </c>
      <c r="J11" s="17">
        <v>1200</v>
      </c>
      <c r="K11" s="17">
        <f>100*10*3</f>
        <v>3000</v>
      </c>
      <c r="L11" s="17"/>
      <c r="M11" s="17" t="s">
        <v>318</v>
      </c>
      <c r="N11" s="337"/>
      <c r="O11" s="337"/>
      <c r="P11" s="337"/>
      <c r="Q11" s="6"/>
    </row>
    <row r="12" spans="1:17" ht="162" customHeight="1">
      <c r="A12" s="343"/>
      <c r="B12" s="343"/>
      <c r="C12" s="343"/>
      <c r="D12" s="17" t="s">
        <v>273</v>
      </c>
      <c r="E12" s="6" t="s">
        <v>148</v>
      </c>
      <c r="F12" s="6" t="s">
        <v>190</v>
      </c>
      <c r="G12" s="6" t="s">
        <v>191</v>
      </c>
      <c r="H12" s="6" t="s">
        <v>192</v>
      </c>
      <c r="I12" s="17" t="s">
        <v>187</v>
      </c>
      <c r="J12" s="4">
        <v>0.3</v>
      </c>
      <c r="K12" s="4">
        <v>0.6</v>
      </c>
      <c r="L12" s="4"/>
      <c r="M12" s="4" t="s">
        <v>318</v>
      </c>
      <c r="N12" s="337"/>
      <c r="O12" s="337"/>
      <c r="P12" s="337"/>
      <c r="Q12" s="19"/>
    </row>
    <row r="13" spans="1:17" ht="82.5">
      <c r="A13" s="343"/>
      <c r="B13" s="343"/>
      <c r="C13" s="343"/>
      <c r="D13" s="17" t="s">
        <v>274</v>
      </c>
      <c r="E13" s="6" t="s">
        <v>149</v>
      </c>
      <c r="F13" s="6" t="s">
        <v>195</v>
      </c>
      <c r="G13" s="6" t="s">
        <v>196</v>
      </c>
      <c r="H13" s="6" t="s">
        <v>197</v>
      </c>
      <c r="I13" s="17" t="s">
        <v>187</v>
      </c>
      <c r="J13" s="17" t="s">
        <v>193</v>
      </c>
      <c r="K13" s="17" t="s">
        <v>194</v>
      </c>
      <c r="L13" s="17"/>
      <c r="M13" s="17" t="s">
        <v>318</v>
      </c>
      <c r="N13" s="337"/>
      <c r="O13" s="337"/>
      <c r="P13" s="337"/>
      <c r="Q13" s="19"/>
    </row>
    <row r="14" spans="1:17" ht="82.5">
      <c r="A14" s="343"/>
      <c r="B14" s="343"/>
      <c r="C14" s="343"/>
      <c r="D14" s="17" t="s">
        <v>275</v>
      </c>
      <c r="E14" s="6" t="s">
        <v>154</v>
      </c>
      <c r="F14" s="6" t="s">
        <v>198</v>
      </c>
      <c r="G14" s="6" t="s">
        <v>196</v>
      </c>
      <c r="H14" s="6" t="s">
        <v>197</v>
      </c>
      <c r="I14" s="17" t="s">
        <v>187</v>
      </c>
      <c r="J14" s="17" t="s">
        <v>193</v>
      </c>
      <c r="K14" s="17" t="s">
        <v>194</v>
      </c>
      <c r="L14" s="17"/>
      <c r="M14" s="17" t="s">
        <v>318</v>
      </c>
      <c r="N14" s="337"/>
      <c r="O14" s="337"/>
      <c r="P14" s="337"/>
      <c r="Q14" s="19"/>
    </row>
    <row r="15" spans="1:17" ht="54" customHeight="1">
      <c r="A15" s="343"/>
      <c r="B15" s="343"/>
      <c r="C15" s="343"/>
      <c r="D15" s="336" t="s">
        <v>276</v>
      </c>
      <c r="E15" s="345" t="s">
        <v>155</v>
      </c>
      <c r="F15" s="6" t="s">
        <v>13</v>
      </c>
      <c r="G15" s="6" t="s">
        <v>17</v>
      </c>
      <c r="H15" s="6" t="s">
        <v>135</v>
      </c>
      <c r="I15" s="17" t="s">
        <v>18</v>
      </c>
      <c r="J15" s="17">
        <v>3</v>
      </c>
      <c r="K15" s="17" t="s">
        <v>15</v>
      </c>
      <c r="L15" s="17"/>
      <c r="M15" s="17" t="s">
        <v>318</v>
      </c>
      <c r="N15" s="337"/>
      <c r="O15" s="337"/>
      <c r="P15" s="337"/>
      <c r="Q15" s="19"/>
    </row>
    <row r="16" spans="1:17" ht="41.25" customHeight="1">
      <c r="A16" s="343"/>
      <c r="B16" s="343"/>
      <c r="C16" s="343"/>
      <c r="D16" s="344"/>
      <c r="E16" s="346"/>
      <c r="F16" s="6" t="s">
        <v>14</v>
      </c>
      <c r="G16" s="6" t="s">
        <v>17</v>
      </c>
      <c r="H16" s="6" t="s">
        <v>205</v>
      </c>
      <c r="I16" s="17" t="s">
        <v>19</v>
      </c>
      <c r="J16" s="17">
        <v>7</v>
      </c>
      <c r="K16" s="17" t="s">
        <v>16</v>
      </c>
      <c r="L16" s="17"/>
      <c r="M16" s="17" t="s">
        <v>318</v>
      </c>
      <c r="N16" s="337"/>
      <c r="O16" s="337"/>
      <c r="P16" s="337"/>
      <c r="Q16" s="19"/>
    </row>
    <row r="17" spans="1:17" ht="82.5">
      <c r="A17" s="343"/>
      <c r="B17" s="343"/>
      <c r="C17" s="343"/>
      <c r="D17" s="17" t="s">
        <v>277</v>
      </c>
      <c r="E17" s="6" t="s">
        <v>157</v>
      </c>
      <c r="F17" s="6" t="s">
        <v>199</v>
      </c>
      <c r="G17" s="6" t="s">
        <v>200</v>
      </c>
      <c r="H17" s="6" t="s">
        <v>204</v>
      </c>
      <c r="I17" s="17" t="s">
        <v>187</v>
      </c>
      <c r="J17" s="4">
        <v>0.05</v>
      </c>
      <c r="K17" s="4">
        <v>0.1</v>
      </c>
      <c r="L17" s="4"/>
      <c r="M17" s="4" t="s">
        <v>318</v>
      </c>
      <c r="N17" s="337"/>
      <c r="O17" s="337"/>
      <c r="P17" s="337"/>
      <c r="Q17" s="19"/>
    </row>
    <row r="18" spans="1:17" ht="125.25" customHeight="1">
      <c r="A18" s="343"/>
      <c r="B18" s="343"/>
      <c r="C18" s="343"/>
      <c r="D18" s="17" t="s">
        <v>278</v>
      </c>
      <c r="E18" s="6" t="s">
        <v>145</v>
      </c>
      <c r="F18" s="6" t="s">
        <v>201</v>
      </c>
      <c r="G18" s="6" t="s">
        <v>202</v>
      </c>
      <c r="H18" s="6" t="s">
        <v>203</v>
      </c>
      <c r="I18" s="17" t="s">
        <v>187</v>
      </c>
      <c r="J18" s="4">
        <v>0.2</v>
      </c>
      <c r="K18" s="4">
        <v>0.6</v>
      </c>
      <c r="L18" s="4"/>
      <c r="M18" s="4" t="s">
        <v>318</v>
      </c>
      <c r="N18" s="337"/>
      <c r="O18" s="337"/>
      <c r="P18" s="337"/>
      <c r="Q18" s="19"/>
    </row>
    <row r="19" spans="1:17" ht="49.5" customHeight="1">
      <c r="A19" s="344"/>
      <c r="B19" s="344"/>
      <c r="C19" s="344"/>
      <c r="D19" s="17" t="s">
        <v>279</v>
      </c>
      <c r="E19" s="5" t="s">
        <v>206</v>
      </c>
      <c r="F19" s="6" t="s">
        <v>207</v>
      </c>
      <c r="G19" s="6" t="s">
        <v>208</v>
      </c>
      <c r="H19" s="6" t="s">
        <v>209</v>
      </c>
      <c r="I19" s="17">
        <v>1</v>
      </c>
      <c r="J19" s="17">
        <v>3</v>
      </c>
      <c r="K19" s="17">
        <v>5</v>
      </c>
      <c r="L19" s="17"/>
      <c r="M19" s="17" t="s">
        <v>318</v>
      </c>
      <c r="N19" s="338"/>
      <c r="O19" s="338"/>
      <c r="P19" s="338"/>
      <c r="Q19" s="6"/>
    </row>
    <row r="20" spans="1:17" ht="66" customHeight="1">
      <c r="A20" s="336" t="s">
        <v>1</v>
      </c>
      <c r="B20" s="336" t="s">
        <v>263</v>
      </c>
      <c r="C20" s="336" t="s">
        <v>124</v>
      </c>
      <c r="D20" s="336" t="s">
        <v>280</v>
      </c>
      <c r="E20" s="357" t="s">
        <v>158</v>
      </c>
      <c r="F20" s="6" t="s">
        <v>20</v>
      </c>
      <c r="G20" s="6" t="s">
        <v>96</v>
      </c>
      <c r="H20" s="6" t="s">
        <v>210</v>
      </c>
      <c r="I20" s="12" t="s">
        <v>22</v>
      </c>
      <c r="J20" s="17" t="s">
        <v>79</v>
      </c>
      <c r="K20" s="17" t="s">
        <v>80</v>
      </c>
      <c r="L20" s="17"/>
      <c r="M20" s="17" t="s">
        <v>318</v>
      </c>
      <c r="N20" s="336"/>
      <c r="O20" s="336"/>
      <c r="P20" s="336"/>
      <c r="Q20" s="350"/>
    </row>
    <row r="21" spans="1:17" ht="58.5" customHeight="1">
      <c r="A21" s="343"/>
      <c r="B21" s="343"/>
      <c r="C21" s="343"/>
      <c r="D21" s="344"/>
      <c r="E21" s="357"/>
      <c r="F21" s="6" t="s">
        <v>21</v>
      </c>
      <c r="G21" s="6" t="s">
        <v>96</v>
      </c>
      <c r="H21" s="6" t="s">
        <v>210</v>
      </c>
      <c r="I21" s="12" t="s">
        <v>23</v>
      </c>
      <c r="J21" s="17" t="s">
        <v>81</v>
      </c>
      <c r="K21" s="17" t="s">
        <v>82</v>
      </c>
      <c r="L21" s="17"/>
      <c r="M21" s="17" t="s">
        <v>318</v>
      </c>
      <c r="N21" s="337"/>
      <c r="O21" s="337"/>
      <c r="P21" s="337"/>
      <c r="Q21" s="351"/>
    </row>
    <row r="22" spans="1:17" ht="49.5">
      <c r="A22" s="343"/>
      <c r="B22" s="343"/>
      <c r="C22" s="343"/>
      <c r="D22" s="336" t="s">
        <v>281</v>
      </c>
      <c r="E22" s="11" t="s">
        <v>160</v>
      </c>
      <c r="F22" s="6" t="s">
        <v>211</v>
      </c>
      <c r="G22" s="6" t="s">
        <v>96</v>
      </c>
      <c r="H22" s="6" t="s">
        <v>210</v>
      </c>
      <c r="I22" s="17">
        <v>4</v>
      </c>
      <c r="J22" s="17">
        <v>6</v>
      </c>
      <c r="K22" s="17">
        <v>8</v>
      </c>
      <c r="L22" s="17"/>
      <c r="M22" s="17" t="s">
        <v>318</v>
      </c>
      <c r="N22" s="337"/>
      <c r="O22" s="337"/>
      <c r="P22" s="337"/>
      <c r="Q22" s="6"/>
    </row>
    <row r="23" spans="1:17" ht="66">
      <c r="A23" s="343"/>
      <c r="B23" s="343"/>
      <c r="C23" s="343"/>
      <c r="D23" s="344"/>
      <c r="E23" s="6" t="s">
        <v>212</v>
      </c>
      <c r="F23" s="6" t="s">
        <v>24</v>
      </c>
      <c r="G23" s="6" t="s">
        <v>97</v>
      </c>
      <c r="H23" s="6" t="s">
        <v>116</v>
      </c>
      <c r="I23" s="13" t="s">
        <v>25</v>
      </c>
      <c r="J23" s="17" t="s">
        <v>83</v>
      </c>
      <c r="K23" s="17" t="s">
        <v>81</v>
      </c>
      <c r="L23" s="17"/>
      <c r="M23" s="17" t="s">
        <v>318</v>
      </c>
      <c r="N23" s="337"/>
      <c r="O23" s="337"/>
      <c r="P23" s="337"/>
      <c r="Q23" s="6"/>
    </row>
    <row r="24" spans="1:17" ht="138" customHeight="1">
      <c r="A24" s="343"/>
      <c r="B24" s="343"/>
      <c r="C24" s="343"/>
      <c r="D24" s="336" t="s">
        <v>282</v>
      </c>
      <c r="E24" s="11" t="s">
        <v>159</v>
      </c>
      <c r="F24" s="6" t="s">
        <v>30</v>
      </c>
      <c r="G24" s="6" t="s">
        <v>97</v>
      </c>
      <c r="H24" s="6" t="s">
        <v>116</v>
      </c>
      <c r="I24" s="13" t="s">
        <v>31</v>
      </c>
      <c r="J24" s="17" t="s">
        <v>84</v>
      </c>
      <c r="K24" s="17" t="s">
        <v>85</v>
      </c>
      <c r="L24" s="17"/>
      <c r="M24" s="17" t="s">
        <v>318</v>
      </c>
      <c r="N24" s="337"/>
      <c r="O24" s="337"/>
      <c r="P24" s="337"/>
      <c r="Q24" s="6"/>
    </row>
    <row r="25" spans="1:17" ht="66">
      <c r="A25" s="343"/>
      <c r="B25" s="343"/>
      <c r="C25" s="343"/>
      <c r="D25" s="344"/>
      <c r="E25" s="11" t="s">
        <v>161</v>
      </c>
      <c r="F25" s="6" t="s">
        <v>26</v>
      </c>
      <c r="G25" s="6" t="s">
        <v>97</v>
      </c>
      <c r="H25" s="6" t="s">
        <v>116</v>
      </c>
      <c r="I25" s="13" t="s">
        <v>27</v>
      </c>
      <c r="J25" s="17" t="s">
        <v>86</v>
      </c>
      <c r="K25" s="17" t="s">
        <v>87</v>
      </c>
      <c r="L25" s="17"/>
      <c r="M25" s="17" t="s">
        <v>318</v>
      </c>
      <c r="N25" s="337"/>
      <c r="O25" s="337"/>
      <c r="P25" s="337"/>
      <c r="Q25" s="6"/>
    </row>
    <row r="26" spans="1:17" ht="88.5" customHeight="1">
      <c r="A26" s="343"/>
      <c r="B26" s="344"/>
      <c r="C26" s="344"/>
      <c r="D26" s="17" t="s">
        <v>283</v>
      </c>
      <c r="E26" s="11" t="s">
        <v>162</v>
      </c>
      <c r="F26" s="6" t="s">
        <v>28</v>
      </c>
      <c r="G26" s="6" t="s">
        <v>97</v>
      </c>
      <c r="H26" s="6" t="s">
        <v>116</v>
      </c>
      <c r="I26" s="13" t="s">
        <v>29</v>
      </c>
      <c r="J26" s="17" t="s">
        <v>88</v>
      </c>
      <c r="K26" s="17" t="s">
        <v>89</v>
      </c>
      <c r="L26" s="17"/>
      <c r="M26" s="17" t="s">
        <v>318</v>
      </c>
      <c r="N26" s="338"/>
      <c r="O26" s="338"/>
      <c r="P26" s="338"/>
      <c r="Q26" s="19"/>
    </row>
    <row r="27" spans="1:17" ht="93" customHeight="1">
      <c r="A27" s="336" t="s">
        <v>1</v>
      </c>
      <c r="B27" s="336" t="s">
        <v>264</v>
      </c>
      <c r="C27" s="336" t="s">
        <v>213</v>
      </c>
      <c r="D27" s="17" t="s">
        <v>284</v>
      </c>
      <c r="E27" s="11" t="s">
        <v>167</v>
      </c>
      <c r="F27" s="6" t="s">
        <v>217</v>
      </c>
      <c r="G27" s="6" t="s">
        <v>215</v>
      </c>
      <c r="H27" s="3" t="s">
        <v>216</v>
      </c>
      <c r="I27" s="13" t="s">
        <v>214</v>
      </c>
      <c r="J27" s="17">
        <v>0.5</v>
      </c>
      <c r="K27" s="17">
        <v>1</v>
      </c>
      <c r="L27" s="17"/>
      <c r="M27" s="17" t="s">
        <v>318</v>
      </c>
      <c r="N27" s="336"/>
      <c r="O27" s="336"/>
      <c r="P27" s="336"/>
      <c r="Q27" s="350"/>
    </row>
    <row r="28" spans="1:17" ht="212.25" customHeight="1">
      <c r="A28" s="343"/>
      <c r="B28" s="343"/>
      <c r="C28" s="343"/>
      <c r="D28" s="17" t="s">
        <v>285</v>
      </c>
      <c r="E28" s="11" t="s">
        <v>169</v>
      </c>
      <c r="F28" s="6" t="s">
        <v>32</v>
      </c>
      <c r="G28" s="6" t="s">
        <v>98</v>
      </c>
      <c r="H28" s="6" t="s">
        <v>117</v>
      </c>
      <c r="I28" s="17" t="s">
        <v>49</v>
      </c>
      <c r="J28" s="4">
        <v>1</v>
      </c>
      <c r="K28" s="4">
        <v>1</v>
      </c>
      <c r="L28" s="17"/>
      <c r="M28" s="17" t="s">
        <v>318</v>
      </c>
      <c r="N28" s="337"/>
      <c r="O28" s="337"/>
      <c r="P28" s="337"/>
      <c r="Q28" s="351"/>
    </row>
    <row r="29" spans="1:17" ht="107.25" customHeight="1">
      <c r="A29" s="343"/>
      <c r="B29" s="343"/>
      <c r="C29" s="343"/>
      <c r="D29" s="17" t="s">
        <v>286</v>
      </c>
      <c r="E29" s="11" t="s">
        <v>163</v>
      </c>
      <c r="F29" s="6" t="s">
        <v>218</v>
      </c>
      <c r="G29" s="6" t="s">
        <v>221</v>
      </c>
      <c r="H29" s="6" t="s">
        <v>222</v>
      </c>
      <c r="I29" s="17" t="s">
        <v>187</v>
      </c>
      <c r="J29" s="17" t="s">
        <v>219</v>
      </c>
      <c r="K29" s="17" t="s">
        <v>220</v>
      </c>
      <c r="L29" s="17"/>
      <c r="M29" s="17" t="s">
        <v>318</v>
      </c>
      <c r="N29" s="337"/>
      <c r="O29" s="337"/>
      <c r="P29" s="337"/>
      <c r="Q29" s="350"/>
    </row>
    <row r="30" spans="1:17" ht="129" customHeight="1">
      <c r="A30" s="343"/>
      <c r="B30" s="343"/>
      <c r="C30" s="343"/>
      <c r="D30" s="17" t="s">
        <v>287</v>
      </c>
      <c r="E30" s="6" t="s">
        <v>223</v>
      </c>
      <c r="F30" s="6" t="s">
        <v>224</v>
      </c>
      <c r="G30" s="6" t="s">
        <v>98</v>
      </c>
      <c r="H30" s="6" t="s">
        <v>225</v>
      </c>
      <c r="I30" s="17" t="s">
        <v>187</v>
      </c>
      <c r="J30" s="17">
        <v>12</v>
      </c>
      <c r="K30" s="17">
        <v>12</v>
      </c>
      <c r="L30" s="17"/>
      <c r="M30" s="17" t="s">
        <v>318</v>
      </c>
      <c r="N30" s="337"/>
      <c r="O30" s="337"/>
      <c r="P30" s="337"/>
      <c r="Q30" s="351"/>
    </row>
    <row r="31" spans="1:17" ht="89.25" customHeight="1">
      <c r="A31" s="343"/>
      <c r="B31" s="343"/>
      <c r="C31" s="343"/>
      <c r="D31" s="17" t="s">
        <v>288</v>
      </c>
      <c r="E31" s="18" t="s">
        <v>227</v>
      </c>
      <c r="F31" s="6" t="s">
        <v>226</v>
      </c>
      <c r="G31" s="6" t="s">
        <v>98</v>
      </c>
      <c r="H31" s="6" t="s">
        <v>225</v>
      </c>
      <c r="I31" s="17" t="s">
        <v>187</v>
      </c>
      <c r="J31" s="4">
        <v>1</v>
      </c>
      <c r="K31" s="4">
        <v>1</v>
      </c>
      <c r="L31" s="17"/>
      <c r="M31" s="17" t="s">
        <v>318</v>
      </c>
      <c r="N31" s="337"/>
      <c r="O31" s="337"/>
      <c r="P31" s="337"/>
      <c r="Q31" s="19"/>
    </row>
    <row r="32" spans="1:17" ht="39.75" customHeight="1">
      <c r="A32" s="343"/>
      <c r="B32" s="343"/>
      <c r="C32" s="343"/>
      <c r="D32" s="336" t="s">
        <v>289</v>
      </c>
      <c r="E32" s="345" t="s">
        <v>236</v>
      </c>
      <c r="F32" s="6" t="s">
        <v>228</v>
      </c>
      <c r="G32" s="6" t="s">
        <v>229</v>
      </c>
      <c r="H32" s="6" t="s">
        <v>230</v>
      </c>
      <c r="I32" s="17">
        <v>1</v>
      </c>
      <c r="J32" s="17">
        <v>12</v>
      </c>
      <c r="K32" s="17">
        <v>12</v>
      </c>
      <c r="L32" s="17"/>
      <c r="M32" s="17" t="s">
        <v>318</v>
      </c>
      <c r="N32" s="337"/>
      <c r="O32" s="337"/>
      <c r="P32" s="337"/>
      <c r="Q32" s="350"/>
    </row>
    <row r="33" spans="1:17" ht="60.75" customHeight="1">
      <c r="A33" s="343"/>
      <c r="B33" s="343"/>
      <c r="C33" s="343"/>
      <c r="D33" s="344"/>
      <c r="E33" s="346"/>
      <c r="F33" s="6" t="s">
        <v>43</v>
      </c>
      <c r="G33" s="6" t="s">
        <v>99</v>
      </c>
      <c r="H33" s="6" t="s">
        <v>118</v>
      </c>
      <c r="I33" s="17" t="s">
        <v>45</v>
      </c>
      <c r="J33" s="17" t="s">
        <v>42</v>
      </c>
      <c r="K33" s="17" t="s">
        <v>42</v>
      </c>
      <c r="L33" s="17"/>
      <c r="M33" s="17" t="s">
        <v>318</v>
      </c>
      <c r="N33" s="337"/>
      <c r="O33" s="337"/>
      <c r="P33" s="337"/>
      <c r="Q33" s="352"/>
    </row>
    <row r="34" spans="1:17" ht="99">
      <c r="A34" s="343"/>
      <c r="B34" s="343"/>
      <c r="C34" s="343"/>
      <c r="D34" s="17" t="s">
        <v>290</v>
      </c>
      <c r="E34" s="6" t="s">
        <v>235</v>
      </c>
      <c r="F34" s="6" t="s">
        <v>33</v>
      </c>
      <c r="G34" s="6" t="s">
        <v>99</v>
      </c>
      <c r="H34" s="6" t="s">
        <v>118</v>
      </c>
      <c r="I34" s="17" t="s">
        <v>44</v>
      </c>
      <c r="J34" s="17" t="s">
        <v>42</v>
      </c>
      <c r="K34" s="17" t="s">
        <v>42</v>
      </c>
      <c r="L34" s="17"/>
      <c r="M34" s="17" t="s">
        <v>318</v>
      </c>
      <c r="N34" s="337"/>
      <c r="O34" s="337"/>
      <c r="P34" s="337"/>
      <c r="Q34" s="351"/>
    </row>
    <row r="35" spans="1:17" ht="115.5">
      <c r="A35" s="343"/>
      <c r="B35" s="343"/>
      <c r="C35" s="343"/>
      <c r="D35" s="17" t="s">
        <v>291</v>
      </c>
      <c r="E35" s="6" t="s">
        <v>231</v>
      </c>
      <c r="F35" s="6" t="s">
        <v>232</v>
      </c>
      <c r="G35" s="6" t="s">
        <v>99</v>
      </c>
      <c r="H35" s="6" t="s">
        <v>125</v>
      </c>
      <c r="I35" s="17" t="s">
        <v>48</v>
      </c>
      <c r="J35" s="17" t="s">
        <v>42</v>
      </c>
      <c r="K35" s="17" t="s">
        <v>42</v>
      </c>
      <c r="L35" s="17"/>
      <c r="M35" s="17" t="s">
        <v>318</v>
      </c>
      <c r="N35" s="337"/>
      <c r="O35" s="337"/>
      <c r="P35" s="337"/>
      <c r="Q35" s="6"/>
    </row>
    <row r="36" spans="1:17" ht="82.5">
      <c r="A36" s="343"/>
      <c r="B36" s="343"/>
      <c r="C36" s="343"/>
      <c r="D36" s="17" t="s">
        <v>292</v>
      </c>
      <c r="E36" s="6" t="s">
        <v>233</v>
      </c>
      <c r="F36" s="6" t="s">
        <v>34</v>
      </c>
      <c r="G36" s="6" t="s">
        <v>99</v>
      </c>
      <c r="H36" s="6" t="s">
        <v>234</v>
      </c>
      <c r="I36" s="17" t="s">
        <v>47</v>
      </c>
      <c r="J36" s="17" t="s">
        <v>42</v>
      </c>
      <c r="K36" s="17" t="s">
        <v>42</v>
      </c>
      <c r="L36" s="17"/>
      <c r="M36" s="17" t="s">
        <v>318</v>
      </c>
      <c r="N36" s="337"/>
      <c r="O36" s="337"/>
      <c r="P36" s="337"/>
      <c r="Q36" s="6"/>
    </row>
    <row r="37" spans="1:17" ht="49.5">
      <c r="A37" s="343"/>
      <c r="B37" s="343"/>
      <c r="C37" s="343"/>
      <c r="D37" s="336" t="s">
        <v>293</v>
      </c>
      <c r="E37" s="345" t="s">
        <v>170</v>
      </c>
      <c r="F37" s="6" t="s">
        <v>237</v>
      </c>
      <c r="G37" s="6" t="s">
        <v>239</v>
      </c>
      <c r="H37" s="6" t="s">
        <v>238</v>
      </c>
      <c r="I37" s="17" t="s">
        <v>187</v>
      </c>
      <c r="J37" s="4">
        <v>1</v>
      </c>
      <c r="K37" s="4">
        <v>1</v>
      </c>
      <c r="L37" s="17"/>
      <c r="M37" s="17" t="s">
        <v>318</v>
      </c>
      <c r="N37" s="337"/>
      <c r="O37" s="337"/>
      <c r="P37" s="337"/>
      <c r="Q37" s="353"/>
    </row>
    <row r="38" spans="1:17" ht="99">
      <c r="A38" s="343"/>
      <c r="B38" s="343"/>
      <c r="C38" s="343"/>
      <c r="D38" s="344"/>
      <c r="E38" s="346"/>
      <c r="F38" s="6" t="s">
        <v>127</v>
      </c>
      <c r="G38" s="6" t="s">
        <v>99</v>
      </c>
      <c r="H38" s="6" t="s">
        <v>118</v>
      </c>
      <c r="I38" s="17" t="s">
        <v>46</v>
      </c>
      <c r="J38" s="17" t="s">
        <v>42</v>
      </c>
      <c r="K38" s="17" t="s">
        <v>42</v>
      </c>
      <c r="L38" s="17"/>
      <c r="M38" s="17" t="s">
        <v>318</v>
      </c>
      <c r="N38" s="337"/>
      <c r="O38" s="337"/>
      <c r="P38" s="337"/>
      <c r="Q38" s="354"/>
    </row>
    <row r="39" spans="1:17" ht="84.75" customHeight="1">
      <c r="A39" s="343"/>
      <c r="B39" s="343"/>
      <c r="C39" s="343"/>
      <c r="D39" s="17" t="s">
        <v>294</v>
      </c>
      <c r="E39" s="7" t="s">
        <v>168</v>
      </c>
      <c r="F39" s="6" t="s">
        <v>240</v>
      </c>
      <c r="G39" s="6" t="s">
        <v>241</v>
      </c>
      <c r="H39" s="6" t="s">
        <v>242</v>
      </c>
      <c r="I39" s="17" t="s">
        <v>187</v>
      </c>
      <c r="J39" s="17" t="s">
        <v>243</v>
      </c>
      <c r="K39" s="17" t="s">
        <v>244</v>
      </c>
      <c r="L39" s="17"/>
      <c r="M39" s="17" t="s">
        <v>318</v>
      </c>
      <c r="N39" s="337"/>
      <c r="O39" s="337"/>
      <c r="P39" s="337"/>
      <c r="Q39" s="6"/>
    </row>
    <row r="40" spans="1:17" ht="273.75" customHeight="1">
      <c r="A40" s="344"/>
      <c r="B40" s="344"/>
      <c r="C40" s="344"/>
      <c r="D40" s="17" t="s">
        <v>295</v>
      </c>
      <c r="E40" s="7" t="s">
        <v>171</v>
      </c>
      <c r="F40" s="6" t="s">
        <v>245</v>
      </c>
      <c r="G40" s="6" t="s">
        <v>246</v>
      </c>
      <c r="H40" s="6" t="s">
        <v>247</v>
      </c>
      <c r="I40" s="17" t="s">
        <v>187</v>
      </c>
      <c r="J40" s="4">
        <v>1</v>
      </c>
      <c r="K40" s="4">
        <v>1</v>
      </c>
      <c r="L40" s="17"/>
      <c r="M40" s="17" t="s">
        <v>318</v>
      </c>
      <c r="N40" s="337"/>
      <c r="O40" s="337"/>
      <c r="P40" s="337"/>
      <c r="Q40" s="19"/>
    </row>
    <row r="41" spans="1:17" ht="54" customHeight="1">
      <c r="A41" s="336" t="s">
        <v>1</v>
      </c>
      <c r="B41" s="336" t="s">
        <v>265</v>
      </c>
      <c r="C41" s="336" t="s">
        <v>213</v>
      </c>
      <c r="D41" s="336" t="s">
        <v>296</v>
      </c>
      <c r="E41" s="355" t="s">
        <v>248</v>
      </c>
      <c r="F41" s="6" t="s">
        <v>126</v>
      </c>
      <c r="G41" s="6" t="s">
        <v>100</v>
      </c>
      <c r="H41" s="6" t="s">
        <v>108</v>
      </c>
      <c r="I41" s="17" t="s">
        <v>37</v>
      </c>
      <c r="J41" s="17" t="s">
        <v>90</v>
      </c>
      <c r="K41" s="17" t="s">
        <v>90</v>
      </c>
      <c r="L41" s="17"/>
      <c r="M41" s="17" t="s">
        <v>318</v>
      </c>
      <c r="N41" s="337"/>
      <c r="O41" s="337"/>
      <c r="P41" s="337"/>
      <c r="Q41" s="350"/>
    </row>
    <row r="42" spans="1:17" ht="66" customHeight="1">
      <c r="A42" s="343"/>
      <c r="B42" s="343"/>
      <c r="C42" s="343"/>
      <c r="D42" s="344"/>
      <c r="E42" s="356"/>
      <c r="F42" s="6" t="s">
        <v>35</v>
      </c>
      <c r="G42" s="6" t="s">
        <v>100</v>
      </c>
      <c r="H42" s="6" t="s">
        <v>118</v>
      </c>
      <c r="I42" s="17" t="s">
        <v>36</v>
      </c>
      <c r="J42" s="17" t="s">
        <v>90</v>
      </c>
      <c r="K42" s="17" t="s">
        <v>90</v>
      </c>
      <c r="L42" s="17"/>
      <c r="M42" s="17" t="s">
        <v>318</v>
      </c>
      <c r="N42" s="337"/>
      <c r="O42" s="337"/>
      <c r="P42" s="337"/>
      <c r="Q42" s="351"/>
    </row>
    <row r="43" spans="1:17" ht="82.5">
      <c r="A43" s="343"/>
      <c r="B43" s="344"/>
      <c r="C43" s="343"/>
      <c r="D43" s="17" t="s">
        <v>297</v>
      </c>
      <c r="E43" s="9" t="s">
        <v>249</v>
      </c>
      <c r="F43" s="6" t="s">
        <v>38</v>
      </c>
      <c r="G43" s="6" t="s">
        <v>101</v>
      </c>
      <c r="H43" s="6" t="s">
        <v>119</v>
      </c>
      <c r="I43" s="17" t="s">
        <v>39</v>
      </c>
      <c r="J43" s="17" t="s">
        <v>40</v>
      </c>
      <c r="K43" s="17" t="s">
        <v>41</v>
      </c>
      <c r="L43" s="17"/>
      <c r="M43" s="17" t="s">
        <v>318</v>
      </c>
      <c r="N43" s="337"/>
      <c r="O43" s="337"/>
      <c r="P43" s="337"/>
      <c r="Q43" s="6"/>
    </row>
    <row r="44" spans="1:17" ht="66" customHeight="1">
      <c r="A44" s="343"/>
      <c r="B44" s="336" t="s">
        <v>266</v>
      </c>
      <c r="C44" s="336" t="s">
        <v>128</v>
      </c>
      <c r="D44" s="17" t="s">
        <v>298</v>
      </c>
      <c r="E44" s="6" t="s">
        <v>175</v>
      </c>
      <c r="F44" s="6" t="s">
        <v>53</v>
      </c>
      <c r="G44" s="6" t="s">
        <v>102</v>
      </c>
      <c r="H44" s="6" t="s">
        <v>120</v>
      </c>
      <c r="I44" s="17" t="s">
        <v>50</v>
      </c>
      <c r="J44" s="17" t="s">
        <v>51</v>
      </c>
      <c r="K44" s="17" t="s">
        <v>52</v>
      </c>
      <c r="L44" s="17"/>
      <c r="M44" s="17" t="s">
        <v>318</v>
      </c>
      <c r="N44" s="337"/>
      <c r="O44" s="337"/>
      <c r="P44" s="337"/>
      <c r="Q44" s="350"/>
    </row>
    <row r="45" spans="1:17" ht="15" customHeight="1">
      <c r="A45" s="343"/>
      <c r="B45" s="343"/>
      <c r="C45" s="343"/>
      <c r="D45" s="336" t="s">
        <v>299</v>
      </c>
      <c r="E45" s="348" t="s">
        <v>172</v>
      </c>
      <c r="F45" s="6" t="s">
        <v>54</v>
      </c>
      <c r="G45" s="6" t="s">
        <v>102</v>
      </c>
      <c r="H45" s="6" t="s">
        <v>120</v>
      </c>
      <c r="I45" s="14" t="s">
        <v>50</v>
      </c>
      <c r="J45" s="17" t="s">
        <v>51</v>
      </c>
      <c r="K45" s="17" t="s">
        <v>52</v>
      </c>
      <c r="L45" s="17"/>
      <c r="M45" s="17" t="s">
        <v>318</v>
      </c>
      <c r="N45" s="337"/>
      <c r="O45" s="337"/>
      <c r="P45" s="337"/>
      <c r="Q45" s="352"/>
    </row>
    <row r="46" spans="1:17" ht="15" customHeight="1">
      <c r="A46" s="343"/>
      <c r="B46" s="343"/>
      <c r="C46" s="343"/>
      <c r="D46" s="344"/>
      <c r="E46" s="349"/>
      <c r="F46" s="6" t="s">
        <v>55</v>
      </c>
      <c r="G46" s="6" t="s">
        <v>102</v>
      </c>
      <c r="H46" s="6" t="s">
        <v>120</v>
      </c>
      <c r="I46" s="14" t="s">
        <v>50</v>
      </c>
      <c r="J46" s="17" t="s">
        <v>51</v>
      </c>
      <c r="K46" s="17" t="s">
        <v>52</v>
      </c>
      <c r="L46" s="17"/>
      <c r="M46" s="17" t="s">
        <v>318</v>
      </c>
      <c r="N46" s="337"/>
      <c r="O46" s="337"/>
      <c r="P46" s="337"/>
      <c r="Q46" s="352"/>
    </row>
    <row r="47" spans="1:17" ht="66">
      <c r="A47" s="343"/>
      <c r="B47" s="343"/>
      <c r="C47" s="343"/>
      <c r="D47" s="336" t="s">
        <v>300</v>
      </c>
      <c r="E47" s="348" t="s">
        <v>174</v>
      </c>
      <c r="F47" s="6" t="s">
        <v>129</v>
      </c>
      <c r="G47" s="6" t="s">
        <v>103</v>
      </c>
      <c r="H47" s="6" t="s">
        <v>250</v>
      </c>
      <c r="I47" s="14" t="s">
        <v>50</v>
      </c>
      <c r="J47" s="17" t="s">
        <v>91</v>
      </c>
      <c r="K47" s="17" t="s">
        <v>92</v>
      </c>
      <c r="L47" s="17"/>
      <c r="M47" s="17" t="s">
        <v>318</v>
      </c>
      <c r="N47" s="337"/>
      <c r="O47" s="337"/>
      <c r="P47" s="337"/>
      <c r="Q47" s="352"/>
    </row>
    <row r="48" spans="1:17" ht="15" customHeight="1">
      <c r="A48" s="343"/>
      <c r="B48" s="343"/>
      <c r="C48" s="343"/>
      <c r="D48" s="344"/>
      <c r="E48" s="349"/>
      <c r="F48" s="6" t="s">
        <v>56</v>
      </c>
      <c r="G48" s="6" t="s">
        <v>103</v>
      </c>
      <c r="H48" s="6" t="s">
        <v>250</v>
      </c>
      <c r="I48" s="14" t="s">
        <v>50</v>
      </c>
      <c r="J48" s="17" t="s">
        <v>91</v>
      </c>
      <c r="K48" s="17" t="s">
        <v>92</v>
      </c>
      <c r="L48" s="17"/>
      <c r="M48" s="17" t="s">
        <v>318</v>
      </c>
      <c r="N48" s="337"/>
      <c r="O48" s="337"/>
      <c r="P48" s="337"/>
      <c r="Q48" s="352"/>
    </row>
    <row r="49" spans="1:17" ht="45">
      <c r="A49" s="343"/>
      <c r="B49" s="343"/>
      <c r="C49" s="343"/>
      <c r="D49" s="17" t="s">
        <v>301</v>
      </c>
      <c r="E49" s="9" t="s">
        <v>251</v>
      </c>
      <c r="F49" s="8" t="s">
        <v>252</v>
      </c>
      <c r="G49" s="6" t="s">
        <v>255</v>
      </c>
      <c r="H49" s="6" t="s">
        <v>254</v>
      </c>
      <c r="I49" s="14">
        <v>0</v>
      </c>
      <c r="J49" s="17">
        <v>5</v>
      </c>
      <c r="K49" s="17">
        <v>8</v>
      </c>
      <c r="L49" s="17"/>
      <c r="M49" s="17" t="s">
        <v>318</v>
      </c>
      <c r="N49" s="337"/>
      <c r="O49" s="337"/>
      <c r="P49" s="337"/>
      <c r="Q49" s="351"/>
    </row>
    <row r="50" spans="1:17" ht="75">
      <c r="A50" s="343"/>
      <c r="B50" s="344"/>
      <c r="C50" s="343"/>
      <c r="D50" s="15" t="s">
        <v>302</v>
      </c>
      <c r="E50" s="9" t="s">
        <v>173</v>
      </c>
      <c r="F50" s="8" t="s">
        <v>253</v>
      </c>
      <c r="G50" s="8" t="s">
        <v>256</v>
      </c>
      <c r="H50" s="8" t="s">
        <v>257</v>
      </c>
      <c r="I50" s="14" t="s">
        <v>50</v>
      </c>
      <c r="J50" s="17">
        <v>15</v>
      </c>
      <c r="K50" s="17">
        <v>30</v>
      </c>
      <c r="L50" s="17"/>
      <c r="M50" s="17" t="s">
        <v>318</v>
      </c>
      <c r="N50" s="338"/>
      <c r="O50" s="338"/>
      <c r="P50" s="338"/>
      <c r="Q50" s="6"/>
    </row>
    <row r="51" spans="1:17" ht="162" customHeight="1">
      <c r="A51" s="343"/>
      <c r="B51" s="336" t="s">
        <v>267</v>
      </c>
      <c r="C51" s="336" t="s">
        <v>130</v>
      </c>
      <c r="D51" s="17" t="s">
        <v>303</v>
      </c>
      <c r="E51" s="10" t="s">
        <v>258</v>
      </c>
      <c r="F51" s="6" t="s">
        <v>131</v>
      </c>
      <c r="G51" s="6" t="s">
        <v>104</v>
      </c>
      <c r="H51" s="6" t="s">
        <v>109</v>
      </c>
      <c r="I51" s="14" t="s">
        <v>50</v>
      </c>
      <c r="J51" s="17" t="s">
        <v>94</v>
      </c>
      <c r="K51" s="17" t="s">
        <v>95</v>
      </c>
      <c r="L51" s="17"/>
      <c r="M51" s="17" t="s">
        <v>318</v>
      </c>
      <c r="N51" s="336"/>
      <c r="O51" s="336"/>
      <c r="P51" s="336"/>
      <c r="Q51" s="6"/>
    </row>
    <row r="52" spans="1:17" ht="96.75" customHeight="1">
      <c r="A52" s="343"/>
      <c r="B52" s="343"/>
      <c r="C52" s="343"/>
      <c r="D52" s="336" t="s">
        <v>304</v>
      </c>
      <c r="E52" s="345" t="s">
        <v>178</v>
      </c>
      <c r="F52" s="6" t="s">
        <v>93</v>
      </c>
      <c r="G52" s="6" t="s">
        <v>104</v>
      </c>
      <c r="H52" s="6" t="s">
        <v>109</v>
      </c>
      <c r="I52" s="14" t="s">
        <v>50</v>
      </c>
      <c r="J52" s="17" t="s">
        <v>94</v>
      </c>
      <c r="K52" s="17" t="s">
        <v>95</v>
      </c>
      <c r="L52" s="17"/>
      <c r="M52" s="17" t="s">
        <v>318</v>
      </c>
      <c r="N52" s="337"/>
      <c r="O52" s="337"/>
      <c r="P52" s="337"/>
      <c r="Q52" s="350"/>
    </row>
    <row r="53" spans="1:17" ht="87" customHeight="1">
      <c r="A53" s="343"/>
      <c r="B53" s="343"/>
      <c r="C53" s="343"/>
      <c r="D53" s="344"/>
      <c r="E53" s="346"/>
      <c r="F53" s="6" t="s">
        <v>132</v>
      </c>
      <c r="G53" s="6" t="s">
        <v>104</v>
      </c>
      <c r="H53" s="6" t="s">
        <v>109</v>
      </c>
      <c r="I53" s="14" t="s">
        <v>50</v>
      </c>
      <c r="J53" s="17" t="s">
        <v>94</v>
      </c>
      <c r="K53" s="17" t="s">
        <v>95</v>
      </c>
      <c r="L53" s="17"/>
      <c r="M53" s="17" t="s">
        <v>318</v>
      </c>
      <c r="N53" s="337"/>
      <c r="O53" s="337"/>
      <c r="P53" s="337"/>
      <c r="Q53" s="352"/>
    </row>
    <row r="54" spans="1:17" ht="154.5" customHeight="1">
      <c r="A54" s="344"/>
      <c r="B54" s="344"/>
      <c r="C54" s="343"/>
      <c r="D54" s="17" t="s">
        <v>305</v>
      </c>
      <c r="E54" s="6" t="s">
        <v>177</v>
      </c>
      <c r="F54" s="6" t="s">
        <v>176</v>
      </c>
      <c r="G54" s="6" t="s">
        <v>104</v>
      </c>
      <c r="H54" s="6" t="s">
        <v>109</v>
      </c>
      <c r="I54" s="14">
        <v>6</v>
      </c>
      <c r="J54" s="17">
        <v>30</v>
      </c>
      <c r="K54" s="17">
        <v>60</v>
      </c>
      <c r="L54" s="17"/>
      <c r="M54" s="17" t="s">
        <v>318</v>
      </c>
      <c r="N54" s="338"/>
      <c r="O54" s="338"/>
      <c r="P54" s="338"/>
      <c r="Q54" s="351"/>
    </row>
    <row r="55" spans="1:17" ht="149.25" customHeight="1">
      <c r="A55" s="336" t="s">
        <v>2</v>
      </c>
      <c r="B55" s="336" t="s">
        <v>150</v>
      </c>
      <c r="C55" s="6" t="s">
        <v>58</v>
      </c>
      <c r="D55" s="17" t="s">
        <v>306</v>
      </c>
      <c r="E55" s="6" t="s">
        <v>133</v>
      </c>
      <c r="F55" s="6" t="s">
        <v>59</v>
      </c>
      <c r="G55" s="6" t="s">
        <v>105</v>
      </c>
      <c r="H55" s="6" t="s">
        <v>110</v>
      </c>
      <c r="I55" s="14">
        <v>0</v>
      </c>
      <c r="J55" s="17">
        <v>40</v>
      </c>
      <c r="K55" s="17">
        <v>100</v>
      </c>
      <c r="L55" s="17"/>
      <c r="M55" s="17">
        <v>100</v>
      </c>
      <c r="N55" s="336"/>
      <c r="O55" s="336"/>
      <c r="P55" s="336"/>
      <c r="Q55" s="6" t="s">
        <v>325</v>
      </c>
    </row>
    <row r="56" spans="1:17" ht="129" customHeight="1">
      <c r="A56" s="343"/>
      <c r="B56" s="343"/>
      <c r="C56" s="6" t="s">
        <v>60</v>
      </c>
      <c r="D56" s="17" t="s">
        <v>307</v>
      </c>
      <c r="E56" s="6" t="s">
        <v>61</v>
      </c>
      <c r="F56" s="6" t="s">
        <v>62</v>
      </c>
      <c r="G56" s="6" t="s">
        <v>105</v>
      </c>
      <c r="H56" s="6" t="s">
        <v>111</v>
      </c>
      <c r="I56" s="14">
        <v>0</v>
      </c>
      <c r="J56" s="17">
        <v>4</v>
      </c>
      <c r="K56" s="17">
        <v>10</v>
      </c>
      <c r="L56" s="17"/>
      <c r="M56" s="17" t="s">
        <v>318</v>
      </c>
      <c r="N56" s="337"/>
      <c r="O56" s="337"/>
      <c r="P56" s="337"/>
      <c r="Q56" s="350"/>
    </row>
    <row r="57" spans="1:17" ht="46.5" customHeight="1">
      <c r="A57" s="343"/>
      <c r="B57" s="343"/>
      <c r="C57" s="345" t="s">
        <v>57</v>
      </c>
      <c r="D57" s="17" t="s">
        <v>308</v>
      </c>
      <c r="E57" s="6" t="s">
        <v>165</v>
      </c>
      <c r="F57" s="345" t="s">
        <v>63</v>
      </c>
      <c r="G57" s="336" t="s">
        <v>105</v>
      </c>
      <c r="H57" s="345" t="s">
        <v>111</v>
      </c>
      <c r="I57" s="358">
        <v>0</v>
      </c>
      <c r="J57" s="336">
        <v>4</v>
      </c>
      <c r="K57" s="336">
        <v>10</v>
      </c>
      <c r="L57" s="17"/>
      <c r="M57" s="17" t="s">
        <v>318</v>
      </c>
      <c r="N57" s="337"/>
      <c r="O57" s="337"/>
      <c r="P57" s="337"/>
      <c r="Q57" s="352"/>
    </row>
    <row r="58" spans="1:17" ht="72.75" customHeight="1">
      <c r="A58" s="344"/>
      <c r="B58" s="344"/>
      <c r="C58" s="346"/>
      <c r="D58" s="17" t="s">
        <v>309</v>
      </c>
      <c r="E58" s="6" t="s">
        <v>166</v>
      </c>
      <c r="F58" s="346"/>
      <c r="G58" s="344"/>
      <c r="H58" s="346"/>
      <c r="I58" s="359"/>
      <c r="J58" s="344"/>
      <c r="K58" s="344"/>
      <c r="L58" s="17"/>
      <c r="M58" s="17" t="s">
        <v>318</v>
      </c>
      <c r="N58" s="338"/>
      <c r="O58" s="338"/>
      <c r="P58" s="338"/>
      <c r="Q58" s="351"/>
    </row>
    <row r="59" spans="1:17" ht="57.75" customHeight="1">
      <c r="A59" s="336" t="s">
        <v>3</v>
      </c>
      <c r="B59" s="336" t="s">
        <v>153</v>
      </c>
      <c r="C59" s="336" t="s">
        <v>134</v>
      </c>
      <c r="D59" s="17" t="s">
        <v>310</v>
      </c>
      <c r="E59" s="6" t="s">
        <v>64</v>
      </c>
      <c r="F59" s="6" t="s">
        <v>65</v>
      </c>
      <c r="G59" s="6" t="s">
        <v>105</v>
      </c>
      <c r="H59" s="6" t="s">
        <v>112</v>
      </c>
      <c r="I59" s="14">
        <v>0</v>
      </c>
      <c r="J59" s="17">
        <v>1</v>
      </c>
      <c r="K59" s="17">
        <v>1</v>
      </c>
      <c r="L59" s="17"/>
      <c r="M59" s="17" t="s">
        <v>318</v>
      </c>
      <c r="N59" s="336"/>
      <c r="O59" s="336"/>
      <c r="P59" s="336"/>
      <c r="Q59" s="350"/>
    </row>
    <row r="60" spans="1:17" ht="46.5" customHeight="1">
      <c r="A60" s="343"/>
      <c r="B60" s="343"/>
      <c r="C60" s="343"/>
      <c r="D60" s="17" t="s">
        <v>311</v>
      </c>
      <c r="E60" s="6" t="s">
        <v>66</v>
      </c>
      <c r="F60" s="6" t="s">
        <v>68</v>
      </c>
      <c r="G60" s="6" t="s">
        <v>105</v>
      </c>
      <c r="H60" s="6" t="s">
        <v>113</v>
      </c>
      <c r="I60" s="14">
        <v>0</v>
      </c>
      <c r="J60" s="4">
        <v>1</v>
      </c>
      <c r="K60" s="4">
        <v>1</v>
      </c>
      <c r="L60" s="17"/>
      <c r="M60" s="17" t="s">
        <v>318</v>
      </c>
      <c r="N60" s="337"/>
      <c r="O60" s="337"/>
      <c r="P60" s="337"/>
      <c r="Q60" s="352"/>
    </row>
    <row r="61" spans="1:17" ht="88.5" customHeight="1">
      <c r="A61" s="344"/>
      <c r="B61" s="344"/>
      <c r="C61" s="344"/>
      <c r="D61" s="17" t="s">
        <v>312</v>
      </c>
      <c r="E61" s="6" t="s">
        <v>67</v>
      </c>
      <c r="F61" s="6" t="s">
        <v>69</v>
      </c>
      <c r="G61" s="6" t="s">
        <v>9</v>
      </c>
      <c r="H61" s="6" t="s">
        <v>114</v>
      </c>
      <c r="I61" s="14">
        <v>0</v>
      </c>
      <c r="J61" s="17">
        <v>5</v>
      </c>
      <c r="K61" s="17">
        <v>10</v>
      </c>
      <c r="L61" s="17"/>
      <c r="M61" s="17" t="s">
        <v>318</v>
      </c>
      <c r="N61" s="338"/>
      <c r="O61" s="338"/>
      <c r="P61" s="338"/>
      <c r="Q61" s="351"/>
    </row>
    <row r="62" spans="1:17" ht="59.25" customHeight="1">
      <c r="A62" s="336" t="s">
        <v>4</v>
      </c>
      <c r="B62" s="336" t="s">
        <v>164</v>
      </c>
      <c r="C62" s="336" t="s">
        <v>70</v>
      </c>
      <c r="D62" s="17" t="s">
        <v>313</v>
      </c>
      <c r="E62" s="6" t="s">
        <v>71</v>
      </c>
      <c r="F62" s="6" t="s">
        <v>72</v>
      </c>
      <c r="G62" s="6" t="s">
        <v>105</v>
      </c>
      <c r="H62" s="6" t="s">
        <v>115</v>
      </c>
      <c r="I62" s="17">
        <v>5</v>
      </c>
      <c r="J62" s="17">
        <v>12</v>
      </c>
      <c r="K62" s="17">
        <v>12</v>
      </c>
      <c r="L62" s="17"/>
      <c r="M62" s="17"/>
      <c r="N62" s="360"/>
      <c r="O62" s="360" t="s">
        <v>328</v>
      </c>
      <c r="P62" s="360"/>
      <c r="Q62" s="350" t="s">
        <v>326</v>
      </c>
    </row>
    <row r="63" spans="1:17" ht="61.5" customHeight="1">
      <c r="A63" s="343"/>
      <c r="B63" s="343"/>
      <c r="C63" s="343"/>
      <c r="D63" s="17" t="s">
        <v>314</v>
      </c>
      <c r="E63" s="6" t="s">
        <v>74</v>
      </c>
      <c r="F63" s="6" t="s">
        <v>78</v>
      </c>
      <c r="G63" s="6" t="s">
        <v>106</v>
      </c>
      <c r="H63" s="6" t="s">
        <v>121</v>
      </c>
      <c r="I63" s="17">
        <v>2</v>
      </c>
      <c r="J63" s="17">
        <v>13</v>
      </c>
      <c r="K63" s="17">
        <v>13</v>
      </c>
      <c r="L63" s="17"/>
      <c r="M63" s="17"/>
      <c r="N63" s="361"/>
      <c r="O63" s="361"/>
      <c r="P63" s="361"/>
      <c r="Q63" s="352"/>
    </row>
    <row r="64" spans="1:17" ht="89.25" customHeight="1">
      <c r="A64" s="343"/>
      <c r="B64" s="343"/>
      <c r="C64" s="343"/>
      <c r="D64" s="17" t="s">
        <v>315</v>
      </c>
      <c r="E64" s="6" t="s">
        <v>75</v>
      </c>
      <c r="F64" s="6" t="s">
        <v>76</v>
      </c>
      <c r="G64" s="6" t="s">
        <v>107</v>
      </c>
      <c r="H64" s="6" t="s">
        <v>121</v>
      </c>
      <c r="I64" s="17">
        <v>12</v>
      </c>
      <c r="J64" s="17">
        <v>13</v>
      </c>
      <c r="K64" s="17">
        <v>13</v>
      </c>
      <c r="L64" s="17"/>
      <c r="M64" s="17"/>
      <c r="N64" s="361"/>
      <c r="O64" s="361"/>
      <c r="P64" s="361"/>
      <c r="Q64" s="352"/>
    </row>
    <row r="65" spans="1:17" ht="33">
      <c r="A65" s="344"/>
      <c r="B65" s="344"/>
      <c r="C65" s="344"/>
      <c r="D65" s="17" t="s">
        <v>316</v>
      </c>
      <c r="E65" s="6" t="s">
        <v>73</v>
      </c>
      <c r="F65" s="6" t="s">
        <v>77</v>
      </c>
      <c r="G65" s="6" t="s">
        <v>107</v>
      </c>
      <c r="H65" s="6" t="s">
        <v>121</v>
      </c>
      <c r="I65" s="17">
        <v>0</v>
      </c>
      <c r="J65" s="17">
        <v>13</v>
      </c>
      <c r="K65" s="17">
        <v>13</v>
      </c>
      <c r="L65" s="17"/>
      <c r="M65" s="17"/>
      <c r="N65" s="362"/>
      <c r="O65" s="362"/>
      <c r="P65" s="362"/>
      <c r="Q65" s="351"/>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sheetData>
  <mergeCells count="116">
    <mergeCell ref="M8:M9"/>
    <mergeCell ref="Q52:Q54"/>
    <mergeCell ref="Q56:Q58"/>
    <mergeCell ref="Q59:Q61"/>
    <mergeCell ref="Q62:Q65"/>
    <mergeCell ref="P51:P54"/>
    <mergeCell ref="P55:P58"/>
    <mergeCell ref="P59:P61"/>
    <mergeCell ref="P10:P19"/>
    <mergeCell ref="N4:N9"/>
    <mergeCell ref="N10:N19"/>
    <mergeCell ref="Q8:Q9"/>
    <mergeCell ref="N59:N61"/>
    <mergeCell ref="N62:N65"/>
    <mergeCell ref="P62:P65"/>
    <mergeCell ref="O55:O58"/>
    <mergeCell ref="O59:O61"/>
    <mergeCell ref="O62:O65"/>
    <mergeCell ref="J57:J58"/>
    <mergeCell ref="K57:K58"/>
    <mergeCell ref="E52:E53"/>
    <mergeCell ref="C57:C58"/>
    <mergeCell ref="F57:F58"/>
    <mergeCell ref="I57:I58"/>
    <mergeCell ref="D52:D53"/>
    <mergeCell ref="C51:C54"/>
    <mergeCell ref="G57:G58"/>
    <mergeCell ref="H57:H58"/>
    <mergeCell ref="C62:C65"/>
    <mergeCell ref="D22:D23"/>
    <mergeCell ref="D24:D25"/>
    <mergeCell ref="C44:C50"/>
    <mergeCell ref="B62:B65"/>
    <mergeCell ref="A62:A65"/>
    <mergeCell ref="A59:A61"/>
    <mergeCell ref="D47:D48"/>
    <mergeCell ref="C20:C26"/>
    <mergeCell ref="D20:D21"/>
    <mergeCell ref="D45:D46"/>
    <mergeCell ref="C41:C43"/>
    <mergeCell ref="D41:D42"/>
    <mergeCell ref="C59:C61"/>
    <mergeCell ref="A20:A26"/>
    <mergeCell ref="A27:A40"/>
    <mergeCell ref="A41:A54"/>
    <mergeCell ref="B44:B50"/>
    <mergeCell ref="B51:B54"/>
    <mergeCell ref="A4:A9"/>
    <mergeCell ref="B4:B9"/>
    <mergeCell ref="A2:A3"/>
    <mergeCell ref="D2:D3"/>
    <mergeCell ref="E2:E3"/>
    <mergeCell ref="B59:B61"/>
    <mergeCell ref="B55:B58"/>
    <mergeCell ref="A55:A58"/>
    <mergeCell ref="B2:B3"/>
    <mergeCell ref="A10:A19"/>
    <mergeCell ref="E20:E21"/>
    <mergeCell ref="E37:E38"/>
    <mergeCell ref="F8:F9"/>
    <mergeCell ref="I8:I9"/>
    <mergeCell ref="F2:F3"/>
    <mergeCell ref="I2:I3"/>
    <mergeCell ref="E41:E42"/>
    <mergeCell ref="B10:B19"/>
    <mergeCell ref="B20:B26"/>
    <mergeCell ref="B27:B40"/>
    <mergeCell ref="B41:B43"/>
    <mergeCell ref="L8:L9"/>
    <mergeCell ref="G2:G3"/>
    <mergeCell ref="H2:H3"/>
    <mergeCell ref="G8:G9"/>
    <mergeCell ref="H8:H9"/>
    <mergeCell ref="K2:K3"/>
    <mergeCell ref="L2:L3"/>
    <mergeCell ref="Q2:Q3"/>
    <mergeCell ref="E45:E46"/>
    <mergeCell ref="Q20:Q21"/>
    <mergeCell ref="Q27:Q28"/>
    <mergeCell ref="Q29:Q30"/>
    <mergeCell ref="Q32:Q34"/>
    <mergeCell ref="Q37:Q38"/>
    <mergeCell ref="Q41:Q42"/>
    <mergeCell ref="Q44:Q49"/>
    <mergeCell ref="E47:E48"/>
    <mergeCell ref="P20:P26"/>
    <mergeCell ref="P27:P50"/>
    <mergeCell ref="N20:N26"/>
    <mergeCell ref="N27:N50"/>
    <mergeCell ref="E4:E6"/>
    <mergeCell ref="E15:E16"/>
    <mergeCell ref="E7:E9"/>
    <mergeCell ref="A1:Q1"/>
    <mergeCell ref="N51:N54"/>
    <mergeCell ref="N55:N58"/>
    <mergeCell ref="O2:O3"/>
    <mergeCell ref="O4:O9"/>
    <mergeCell ref="O10:O19"/>
    <mergeCell ref="O20:O26"/>
    <mergeCell ref="O27:O50"/>
    <mergeCell ref="O51:O54"/>
    <mergeCell ref="C27:C40"/>
    <mergeCell ref="D32:D33"/>
    <mergeCell ref="E32:E33"/>
    <mergeCell ref="D37:D38"/>
    <mergeCell ref="C2:C3"/>
    <mergeCell ref="M2:M3"/>
    <mergeCell ref="N2:N3"/>
    <mergeCell ref="P2:P3"/>
    <mergeCell ref="P4:P9"/>
    <mergeCell ref="D4:D6"/>
    <mergeCell ref="D7:D8"/>
    <mergeCell ref="C10:C19"/>
    <mergeCell ref="D15:D16"/>
    <mergeCell ref="C4:C9"/>
    <mergeCell ref="K8:K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9"/>
  <sheetViews>
    <sheetView zoomScale="55" zoomScaleNormal="55" workbookViewId="0">
      <selection activeCell="A2" sqref="A2:A3"/>
    </sheetView>
  </sheetViews>
  <sheetFormatPr baseColWidth="10" defaultRowHeight="15"/>
  <cols>
    <col min="1" max="1" width="39" style="1" customWidth="1"/>
    <col min="2" max="2" width="11" style="1" customWidth="1"/>
    <col min="3" max="3" width="39" style="1" customWidth="1"/>
    <col min="4" max="4" width="8.7109375" style="1" customWidth="1"/>
    <col min="5" max="5" width="48.28515625" style="1" customWidth="1"/>
    <col min="6" max="6" width="31.7109375" style="1" customWidth="1"/>
    <col min="7" max="7" width="30.85546875" style="1" customWidth="1"/>
    <col min="8" max="8" width="27.140625" style="1" customWidth="1"/>
    <col min="9" max="9" width="36.5703125" style="1" customWidth="1"/>
    <col min="10" max="10" width="31.7109375" style="1" hidden="1" customWidth="1"/>
    <col min="11" max="11" width="13.5703125" style="1" customWidth="1"/>
    <col min="12" max="15" width="12.42578125" style="1" customWidth="1"/>
    <col min="16" max="16" width="72.140625" style="1" customWidth="1"/>
  </cols>
  <sheetData>
    <row r="1" spans="1:16">
      <c r="A1"/>
      <c r="B1"/>
      <c r="C1"/>
      <c r="D1"/>
      <c r="E1"/>
      <c r="F1"/>
      <c r="G1"/>
      <c r="H1"/>
      <c r="I1"/>
      <c r="J1"/>
      <c r="K1"/>
      <c r="L1"/>
      <c r="M1"/>
      <c r="N1"/>
      <c r="O1"/>
      <c r="P1"/>
    </row>
    <row r="2" spans="1:16">
      <c r="A2" s="339" t="s">
        <v>329</v>
      </c>
      <c r="B2" s="339" t="s">
        <v>146</v>
      </c>
      <c r="C2" s="339" t="s">
        <v>330</v>
      </c>
      <c r="D2" s="339" t="s">
        <v>146</v>
      </c>
      <c r="E2" s="339" t="s">
        <v>331</v>
      </c>
      <c r="F2" s="339" t="s">
        <v>136</v>
      </c>
      <c r="G2" s="339" t="s">
        <v>138</v>
      </c>
      <c r="H2" s="339" t="s">
        <v>139</v>
      </c>
      <c r="I2" s="339" t="s">
        <v>137</v>
      </c>
      <c r="J2" s="21"/>
      <c r="K2" s="347" t="s">
        <v>333</v>
      </c>
      <c r="L2" s="347" t="s">
        <v>332</v>
      </c>
      <c r="M2" s="347" t="s">
        <v>373</v>
      </c>
      <c r="N2" s="347" t="s">
        <v>337</v>
      </c>
      <c r="O2" s="363" t="s">
        <v>338</v>
      </c>
      <c r="P2" s="339" t="s">
        <v>367</v>
      </c>
    </row>
    <row r="3" spans="1:16">
      <c r="A3" s="340"/>
      <c r="B3" s="340"/>
      <c r="C3" s="340"/>
      <c r="D3" s="340"/>
      <c r="E3" s="340"/>
      <c r="F3" s="340"/>
      <c r="G3" s="340"/>
      <c r="H3" s="340"/>
      <c r="I3" s="340"/>
      <c r="J3" s="22">
        <v>2018</v>
      </c>
      <c r="K3" s="347"/>
      <c r="L3" s="347"/>
      <c r="M3" s="347"/>
      <c r="N3" s="347"/>
      <c r="O3" s="364"/>
      <c r="P3" s="340"/>
    </row>
    <row r="4" spans="1:16" ht="66">
      <c r="A4" s="336" t="s">
        <v>0</v>
      </c>
      <c r="B4" s="336" t="s">
        <v>147</v>
      </c>
      <c r="C4" s="336" t="s">
        <v>261</v>
      </c>
      <c r="D4" s="336" t="s">
        <v>268</v>
      </c>
      <c r="E4" s="350" t="s">
        <v>259</v>
      </c>
      <c r="F4" s="6" t="s">
        <v>5</v>
      </c>
      <c r="G4" s="6" t="s">
        <v>6</v>
      </c>
      <c r="H4" s="6" t="s">
        <v>141</v>
      </c>
      <c r="I4" s="17" t="s">
        <v>317</v>
      </c>
      <c r="J4" s="17">
        <v>7</v>
      </c>
      <c r="K4" s="17">
        <v>12</v>
      </c>
      <c r="L4" s="17"/>
      <c r="M4" s="17">
        <v>3</v>
      </c>
      <c r="N4" s="17"/>
      <c r="O4" s="17">
        <v>3</v>
      </c>
      <c r="P4" s="17" t="s">
        <v>339</v>
      </c>
    </row>
    <row r="5" spans="1:16" ht="66">
      <c r="A5" s="343"/>
      <c r="B5" s="343"/>
      <c r="C5" s="343"/>
      <c r="D5" s="343"/>
      <c r="E5" s="352"/>
      <c r="F5" s="6" t="s">
        <v>140</v>
      </c>
      <c r="G5" s="6" t="s">
        <v>143</v>
      </c>
      <c r="H5" s="6" t="s">
        <v>142</v>
      </c>
      <c r="I5" s="17">
        <v>0</v>
      </c>
      <c r="J5" s="17">
        <v>6</v>
      </c>
      <c r="K5" s="17">
        <v>12</v>
      </c>
      <c r="L5" s="17"/>
      <c r="M5" s="17">
        <v>0</v>
      </c>
      <c r="N5" s="17"/>
      <c r="O5" s="17">
        <v>0</v>
      </c>
      <c r="P5" s="17" t="s">
        <v>340</v>
      </c>
    </row>
    <row r="6" spans="1:16" ht="82.5">
      <c r="A6" s="343"/>
      <c r="B6" s="343"/>
      <c r="C6" s="343"/>
      <c r="D6" s="344"/>
      <c r="E6" s="351"/>
      <c r="F6" s="6" t="s">
        <v>182</v>
      </c>
      <c r="G6" s="6" t="s">
        <v>183</v>
      </c>
      <c r="H6" s="6" t="s">
        <v>184</v>
      </c>
      <c r="I6" s="17" t="s">
        <v>181</v>
      </c>
      <c r="J6" s="4">
        <v>1</v>
      </c>
      <c r="K6" s="4">
        <v>1</v>
      </c>
      <c r="L6" s="4"/>
      <c r="M6" s="4">
        <v>0.01</v>
      </c>
      <c r="N6" s="4"/>
      <c r="O6" s="4">
        <v>0.05</v>
      </c>
      <c r="P6" s="17" t="s">
        <v>340</v>
      </c>
    </row>
    <row r="7" spans="1:16" ht="66">
      <c r="A7" s="343"/>
      <c r="B7" s="343"/>
      <c r="C7" s="343"/>
      <c r="D7" s="336" t="s">
        <v>269</v>
      </c>
      <c r="E7" s="336" t="s">
        <v>260</v>
      </c>
      <c r="F7" s="6" t="s">
        <v>179</v>
      </c>
      <c r="G7" s="28" t="s">
        <v>144</v>
      </c>
      <c r="H7" s="6" t="s">
        <v>180</v>
      </c>
      <c r="I7" s="17">
        <v>0</v>
      </c>
      <c r="J7" s="17">
        <v>1</v>
      </c>
      <c r="K7" s="17">
        <v>1</v>
      </c>
      <c r="L7" s="17"/>
      <c r="M7" s="17">
        <v>1</v>
      </c>
      <c r="N7" s="17"/>
      <c r="O7" s="17">
        <v>1</v>
      </c>
      <c r="P7" s="17" t="s">
        <v>341</v>
      </c>
    </row>
    <row r="8" spans="1:16" ht="49.5">
      <c r="A8" s="343"/>
      <c r="B8" s="343"/>
      <c r="C8" s="343"/>
      <c r="D8" s="344"/>
      <c r="E8" s="343"/>
      <c r="F8" s="336" t="s">
        <v>7</v>
      </c>
      <c r="G8" s="336" t="s">
        <v>9</v>
      </c>
      <c r="H8" s="336" t="s">
        <v>141</v>
      </c>
      <c r="I8" s="336" t="s">
        <v>8</v>
      </c>
      <c r="J8" s="17">
        <v>6</v>
      </c>
      <c r="K8" s="336">
        <v>12</v>
      </c>
      <c r="L8" s="336"/>
      <c r="M8" s="336">
        <v>3</v>
      </c>
      <c r="N8" s="336"/>
      <c r="O8" s="17">
        <v>2</v>
      </c>
      <c r="P8" s="17" t="s">
        <v>342</v>
      </c>
    </row>
    <row r="9" spans="1:16" ht="49.5">
      <c r="A9" s="344"/>
      <c r="B9" s="344"/>
      <c r="C9" s="344"/>
      <c r="D9" s="26"/>
      <c r="E9" s="344"/>
      <c r="F9" s="344"/>
      <c r="G9" s="344"/>
      <c r="H9" s="344"/>
      <c r="I9" s="344"/>
      <c r="J9" s="17"/>
      <c r="K9" s="344"/>
      <c r="L9" s="344"/>
      <c r="M9" s="344"/>
      <c r="N9" s="344"/>
      <c r="O9" s="4">
        <v>0.03</v>
      </c>
      <c r="P9" s="17" t="s">
        <v>343</v>
      </c>
    </row>
    <row r="10" spans="1:16" ht="148.5">
      <c r="A10" s="336" t="s">
        <v>1</v>
      </c>
      <c r="B10" s="336" t="s">
        <v>262</v>
      </c>
      <c r="C10" s="336" t="s">
        <v>122</v>
      </c>
      <c r="D10" s="17" t="s">
        <v>271</v>
      </c>
      <c r="E10" s="6" t="s">
        <v>152</v>
      </c>
      <c r="F10" s="6" t="s">
        <v>10</v>
      </c>
      <c r="G10" s="6" t="s">
        <v>123</v>
      </c>
      <c r="H10" s="6" t="s">
        <v>185</v>
      </c>
      <c r="I10" s="17" t="s">
        <v>11</v>
      </c>
      <c r="J10" s="17">
        <v>15</v>
      </c>
      <c r="K10" s="17" t="s">
        <v>12</v>
      </c>
      <c r="L10" s="17" t="s">
        <v>318</v>
      </c>
      <c r="M10" s="17">
        <v>0</v>
      </c>
      <c r="N10" s="17"/>
      <c r="O10" s="17"/>
      <c r="P10" s="17" t="s">
        <v>344</v>
      </c>
    </row>
    <row r="11" spans="1:16" ht="165">
      <c r="A11" s="343"/>
      <c r="B11" s="343"/>
      <c r="C11" s="343"/>
      <c r="D11" s="17" t="s">
        <v>272</v>
      </c>
      <c r="E11" s="6" t="s">
        <v>151</v>
      </c>
      <c r="F11" s="6" t="s">
        <v>186</v>
      </c>
      <c r="G11" s="6" t="s">
        <v>188</v>
      </c>
      <c r="H11" s="6" t="s">
        <v>189</v>
      </c>
      <c r="I11" s="17" t="s">
        <v>187</v>
      </c>
      <c r="J11" s="17">
        <v>1200</v>
      </c>
      <c r="K11" s="17">
        <f>100*10*3</f>
        <v>3000</v>
      </c>
      <c r="L11" s="17"/>
      <c r="M11" s="17" t="s">
        <v>318</v>
      </c>
      <c r="N11" s="17"/>
      <c r="O11" s="17" t="s">
        <v>187</v>
      </c>
      <c r="P11" s="17" t="s">
        <v>344</v>
      </c>
    </row>
    <row r="12" spans="1:16" ht="132">
      <c r="A12" s="343"/>
      <c r="B12" s="343"/>
      <c r="C12" s="343"/>
      <c r="D12" s="17" t="s">
        <v>273</v>
      </c>
      <c r="E12" s="6" t="s">
        <v>148</v>
      </c>
      <c r="F12" s="6" t="s">
        <v>190</v>
      </c>
      <c r="G12" s="6" t="s">
        <v>191</v>
      </c>
      <c r="H12" s="6" t="s">
        <v>192</v>
      </c>
      <c r="I12" s="17" t="s">
        <v>187</v>
      </c>
      <c r="J12" s="4">
        <v>0.3</v>
      </c>
      <c r="K12" s="4">
        <v>0.6</v>
      </c>
      <c r="L12" s="4"/>
      <c r="M12" s="4" t="s">
        <v>318</v>
      </c>
      <c r="N12" s="4"/>
      <c r="O12" s="4" t="s">
        <v>187</v>
      </c>
      <c r="P12" s="4" t="s">
        <v>345</v>
      </c>
    </row>
    <row r="13" spans="1:16" ht="82.5">
      <c r="A13" s="343"/>
      <c r="B13" s="343"/>
      <c r="C13" s="343"/>
      <c r="D13" s="17" t="s">
        <v>274</v>
      </c>
      <c r="E13" s="6" t="s">
        <v>149</v>
      </c>
      <c r="F13" s="6" t="s">
        <v>195</v>
      </c>
      <c r="G13" s="6" t="s">
        <v>196</v>
      </c>
      <c r="H13" s="6" t="s">
        <v>197</v>
      </c>
      <c r="I13" s="17" t="s">
        <v>187</v>
      </c>
      <c r="J13" s="17" t="s">
        <v>193</v>
      </c>
      <c r="K13" s="17" t="s">
        <v>194</v>
      </c>
      <c r="L13" s="17"/>
      <c r="M13" s="17" t="s">
        <v>318</v>
      </c>
      <c r="N13" s="17"/>
      <c r="O13" s="17" t="s">
        <v>187</v>
      </c>
      <c r="P13" s="4" t="s">
        <v>346</v>
      </c>
    </row>
    <row r="14" spans="1:16" ht="82.5">
      <c r="A14" s="343"/>
      <c r="B14" s="343"/>
      <c r="C14" s="343"/>
      <c r="D14" s="17" t="s">
        <v>275</v>
      </c>
      <c r="E14" s="6" t="s">
        <v>154</v>
      </c>
      <c r="F14" s="6" t="s">
        <v>198</v>
      </c>
      <c r="G14" s="6" t="s">
        <v>196</v>
      </c>
      <c r="H14" s="6" t="s">
        <v>197</v>
      </c>
      <c r="I14" s="17" t="s">
        <v>187</v>
      </c>
      <c r="J14" s="17" t="s">
        <v>193</v>
      </c>
      <c r="K14" s="17" t="s">
        <v>194</v>
      </c>
      <c r="L14" s="17"/>
      <c r="M14" s="17" t="s">
        <v>318</v>
      </c>
      <c r="N14" s="17"/>
      <c r="O14" s="17" t="s">
        <v>187</v>
      </c>
      <c r="P14" s="4" t="s">
        <v>346</v>
      </c>
    </row>
    <row r="15" spans="1:16" ht="165">
      <c r="A15" s="343"/>
      <c r="B15" s="343"/>
      <c r="C15" s="343"/>
      <c r="D15" s="336" t="s">
        <v>276</v>
      </c>
      <c r="E15" s="345" t="s">
        <v>155</v>
      </c>
      <c r="F15" s="6" t="s">
        <v>13</v>
      </c>
      <c r="G15" s="6" t="s">
        <v>17</v>
      </c>
      <c r="H15" s="6" t="s">
        <v>135</v>
      </c>
      <c r="I15" s="17" t="s">
        <v>18</v>
      </c>
      <c r="J15" s="17">
        <v>3</v>
      </c>
      <c r="K15" s="17" t="s">
        <v>15</v>
      </c>
      <c r="L15" s="17"/>
      <c r="M15" s="17" t="s">
        <v>318</v>
      </c>
      <c r="N15" s="17"/>
      <c r="O15" s="17" t="s">
        <v>187</v>
      </c>
      <c r="P15" s="4" t="s">
        <v>346</v>
      </c>
    </row>
    <row r="16" spans="1:16" ht="148.5">
      <c r="A16" s="343"/>
      <c r="B16" s="343"/>
      <c r="C16" s="343"/>
      <c r="D16" s="344"/>
      <c r="E16" s="346"/>
      <c r="F16" s="6" t="s">
        <v>14</v>
      </c>
      <c r="G16" s="6" t="s">
        <v>17</v>
      </c>
      <c r="H16" s="6" t="s">
        <v>205</v>
      </c>
      <c r="I16" s="17" t="s">
        <v>19</v>
      </c>
      <c r="J16" s="17">
        <v>7</v>
      </c>
      <c r="K16" s="17" t="s">
        <v>16</v>
      </c>
      <c r="L16" s="17"/>
      <c r="M16" s="17" t="s">
        <v>318</v>
      </c>
      <c r="N16" s="17"/>
      <c r="O16" s="17" t="s">
        <v>187</v>
      </c>
      <c r="P16" s="4" t="s">
        <v>346</v>
      </c>
    </row>
    <row r="17" spans="1:16" ht="82.5">
      <c r="A17" s="343"/>
      <c r="B17" s="343"/>
      <c r="C17" s="343"/>
      <c r="D17" s="17" t="s">
        <v>277</v>
      </c>
      <c r="E17" s="6" t="s">
        <v>157</v>
      </c>
      <c r="F17" s="6" t="s">
        <v>199</v>
      </c>
      <c r="G17" s="6" t="s">
        <v>200</v>
      </c>
      <c r="H17" s="6" t="s">
        <v>204</v>
      </c>
      <c r="I17" s="17" t="s">
        <v>187</v>
      </c>
      <c r="J17" s="4">
        <v>0.05</v>
      </c>
      <c r="K17" s="4">
        <v>0.1</v>
      </c>
      <c r="L17" s="4"/>
      <c r="M17" s="4" t="s">
        <v>318</v>
      </c>
      <c r="N17" s="4"/>
      <c r="O17" s="4">
        <v>0.01</v>
      </c>
      <c r="P17" s="4" t="s">
        <v>347</v>
      </c>
    </row>
    <row r="18" spans="1:16" ht="99">
      <c r="A18" s="343"/>
      <c r="B18" s="343"/>
      <c r="C18" s="343"/>
      <c r="D18" s="17" t="s">
        <v>278</v>
      </c>
      <c r="E18" s="6" t="s">
        <v>145</v>
      </c>
      <c r="F18" s="6" t="s">
        <v>201</v>
      </c>
      <c r="G18" s="6" t="s">
        <v>202</v>
      </c>
      <c r="H18" s="6" t="s">
        <v>203</v>
      </c>
      <c r="I18" s="17" t="s">
        <v>187</v>
      </c>
      <c r="J18" s="4">
        <v>0.2</v>
      </c>
      <c r="K18" s="4">
        <v>0.6</v>
      </c>
      <c r="L18" s="4"/>
      <c r="M18" s="4" t="s">
        <v>318</v>
      </c>
      <c r="N18" s="4"/>
      <c r="O18" s="4">
        <v>0.05</v>
      </c>
      <c r="P18" s="4" t="s">
        <v>346</v>
      </c>
    </row>
    <row r="19" spans="1:16" ht="49.5">
      <c r="A19" s="344"/>
      <c r="B19" s="344"/>
      <c r="C19" s="344"/>
      <c r="D19" s="17" t="s">
        <v>279</v>
      </c>
      <c r="E19" s="27" t="s">
        <v>206</v>
      </c>
      <c r="F19" s="6" t="s">
        <v>207</v>
      </c>
      <c r="G19" s="6" t="s">
        <v>208</v>
      </c>
      <c r="H19" s="6" t="s">
        <v>209</v>
      </c>
      <c r="I19" s="17">
        <v>1</v>
      </c>
      <c r="J19" s="17">
        <v>3</v>
      </c>
      <c r="K19" s="17">
        <v>5</v>
      </c>
      <c r="L19" s="17"/>
      <c r="M19" s="17" t="s">
        <v>318</v>
      </c>
      <c r="N19" s="17"/>
      <c r="O19" s="17">
        <v>1</v>
      </c>
      <c r="P19" s="17" t="s">
        <v>348</v>
      </c>
    </row>
    <row r="20" spans="1:16" ht="49.5">
      <c r="A20" s="336" t="s">
        <v>1</v>
      </c>
      <c r="B20" s="336" t="s">
        <v>263</v>
      </c>
      <c r="C20" s="336" t="s">
        <v>124</v>
      </c>
      <c r="D20" s="336" t="s">
        <v>280</v>
      </c>
      <c r="E20" s="357" t="s">
        <v>158</v>
      </c>
      <c r="F20" s="6" t="s">
        <v>20</v>
      </c>
      <c r="G20" s="6" t="s">
        <v>96</v>
      </c>
      <c r="H20" s="6" t="s">
        <v>210</v>
      </c>
      <c r="I20" s="12" t="s">
        <v>22</v>
      </c>
      <c r="J20" s="17" t="s">
        <v>79</v>
      </c>
      <c r="K20" s="17" t="s">
        <v>80</v>
      </c>
      <c r="L20" s="17"/>
      <c r="M20" s="17" t="s">
        <v>318</v>
      </c>
      <c r="N20" s="17"/>
      <c r="O20" s="17" t="s">
        <v>368</v>
      </c>
      <c r="P20" s="336" t="s">
        <v>349</v>
      </c>
    </row>
    <row r="21" spans="1:16" ht="49.5">
      <c r="A21" s="343"/>
      <c r="B21" s="343"/>
      <c r="C21" s="343"/>
      <c r="D21" s="344"/>
      <c r="E21" s="357"/>
      <c r="F21" s="6" t="s">
        <v>21</v>
      </c>
      <c r="G21" s="6" t="s">
        <v>96</v>
      </c>
      <c r="H21" s="6" t="s">
        <v>210</v>
      </c>
      <c r="I21" s="12" t="s">
        <v>23</v>
      </c>
      <c r="J21" s="17" t="s">
        <v>81</v>
      </c>
      <c r="K21" s="17" t="s">
        <v>82</v>
      </c>
      <c r="L21" s="17"/>
      <c r="M21" s="17" t="s">
        <v>318</v>
      </c>
      <c r="N21" s="17"/>
      <c r="O21" s="17" t="s">
        <v>368</v>
      </c>
      <c r="P21" s="344"/>
    </row>
    <row r="22" spans="1:16" ht="49.5">
      <c r="A22" s="343"/>
      <c r="B22" s="343"/>
      <c r="C22" s="343"/>
      <c r="D22" s="336" t="s">
        <v>281</v>
      </c>
      <c r="E22" s="11" t="s">
        <v>160</v>
      </c>
      <c r="F22" s="6" t="s">
        <v>211</v>
      </c>
      <c r="G22" s="6" t="s">
        <v>96</v>
      </c>
      <c r="H22" s="6" t="s">
        <v>210</v>
      </c>
      <c r="I22" s="17">
        <v>4</v>
      </c>
      <c r="J22" s="17">
        <v>6</v>
      </c>
      <c r="K22" s="17">
        <v>8</v>
      </c>
      <c r="L22" s="17"/>
      <c r="M22" s="17" t="s">
        <v>318</v>
      </c>
      <c r="N22" s="17"/>
      <c r="O22" s="17" t="s">
        <v>368</v>
      </c>
      <c r="P22" s="17" t="s">
        <v>350</v>
      </c>
    </row>
    <row r="23" spans="1:16" ht="66">
      <c r="A23" s="343"/>
      <c r="B23" s="343"/>
      <c r="C23" s="343"/>
      <c r="D23" s="344"/>
      <c r="E23" s="6" t="s">
        <v>212</v>
      </c>
      <c r="F23" s="6" t="s">
        <v>24</v>
      </c>
      <c r="G23" s="6" t="s">
        <v>97</v>
      </c>
      <c r="H23" s="6" t="s">
        <v>116</v>
      </c>
      <c r="I23" s="13" t="s">
        <v>25</v>
      </c>
      <c r="J23" s="17" t="s">
        <v>83</v>
      </c>
      <c r="K23" s="17" t="s">
        <v>81</v>
      </c>
      <c r="L23" s="17"/>
      <c r="M23" s="17" t="s">
        <v>318</v>
      </c>
      <c r="N23" s="17"/>
      <c r="O23" s="17" t="s">
        <v>368</v>
      </c>
      <c r="P23" s="17" t="s">
        <v>351</v>
      </c>
    </row>
    <row r="24" spans="1:16" ht="66">
      <c r="A24" s="343"/>
      <c r="B24" s="343"/>
      <c r="C24" s="343"/>
      <c r="D24" s="336" t="s">
        <v>282</v>
      </c>
      <c r="E24" s="11" t="s">
        <v>159</v>
      </c>
      <c r="F24" s="6" t="s">
        <v>30</v>
      </c>
      <c r="G24" s="6" t="s">
        <v>97</v>
      </c>
      <c r="H24" s="6" t="s">
        <v>116</v>
      </c>
      <c r="I24" s="13" t="s">
        <v>31</v>
      </c>
      <c r="J24" s="17" t="s">
        <v>84</v>
      </c>
      <c r="K24" s="17" t="s">
        <v>85</v>
      </c>
      <c r="L24" s="17"/>
      <c r="M24" s="17" t="s">
        <v>318</v>
      </c>
      <c r="N24" s="17"/>
      <c r="O24" s="17" t="s">
        <v>368</v>
      </c>
      <c r="P24" s="17" t="s">
        <v>352</v>
      </c>
    </row>
    <row r="25" spans="1:16" ht="66">
      <c r="A25" s="343"/>
      <c r="B25" s="343"/>
      <c r="C25" s="343"/>
      <c r="D25" s="344"/>
      <c r="E25" s="11" t="s">
        <v>161</v>
      </c>
      <c r="F25" s="6" t="s">
        <v>26</v>
      </c>
      <c r="G25" s="6" t="s">
        <v>97</v>
      </c>
      <c r="H25" s="6" t="s">
        <v>116</v>
      </c>
      <c r="I25" s="13" t="s">
        <v>27</v>
      </c>
      <c r="J25" s="17" t="s">
        <v>86</v>
      </c>
      <c r="K25" s="17" t="s">
        <v>87</v>
      </c>
      <c r="L25" s="17"/>
      <c r="M25" s="17" t="s">
        <v>318</v>
      </c>
      <c r="N25" s="17"/>
      <c r="O25" s="17" t="s">
        <v>368</v>
      </c>
      <c r="P25" s="17" t="s">
        <v>353</v>
      </c>
    </row>
    <row r="26" spans="1:16" ht="66">
      <c r="A26" s="343"/>
      <c r="B26" s="344"/>
      <c r="C26" s="344"/>
      <c r="D26" s="17" t="s">
        <v>283</v>
      </c>
      <c r="E26" s="11" t="s">
        <v>162</v>
      </c>
      <c r="F26" s="6" t="s">
        <v>28</v>
      </c>
      <c r="G26" s="6" t="s">
        <v>97</v>
      </c>
      <c r="H26" s="6" t="s">
        <v>116</v>
      </c>
      <c r="I26" s="13" t="s">
        <v>29</v>
      </c>
      <c r="J26" s="17" t="s">
        <v>88</v>
      </c>
      <c r="K26" s="17" t="s">
        <v>89</v>
      </c>
      <c r="L26" s="17"/>
      <c r="M26" s="17" t="s">
        <v>318</v>
      </c>
      <c r="N26" s="17"/>
      <c r="O26" s="17" t="s">
        <v>368</v>
      </c>
      <c r="P26" s="4" t="s">
        <v>346</v>
      </c>
    </row>
    <row r="27" spans="1:16" ht="66">
      <c r="A27" s="336" t="s">
        <v>1</v>
      </c>
      <c r="B27" s="336" t="s">
        <v>264</v>
      </c>
      <c r="C27" s="336" t="s">
        <v>213</v>
      </c>
      <c r="D27" s="17" t="s">
        <v>284</v>
      </c>
      <c r="E27" s="11" t="s">
        <v>167</v>
      </c>
      <c r="F27" s="6" t="s">
        <v>217</v>
      </c>
      <c r="G27" s="6" t="s">
        <v>215</v>
      </c>
      <c r="H27" s="3" t="s">
        <v>216</v>
      </c>
      <c r="I27" s="13" t="s">
        <v>214</v>
      </c>
      <c r="J27" s="17">
        <v>0.5</v>
      </c>
      <c r="K27" s="17">
        <v>1</v>
      </c>
      <c r="L27" s="17"/>
      <c r="M27" s="17" t="s">
        <v>318</v>
      </c>
      <c r="N27" s="17"/>
      <c r="O27" s="17" t="s">
        <v>368</v>
      </c>
      <c r="P27" s="336" t="s">
        <v>354</v>
      </c>
    </row>
    <row r="28" spans="1:16" ht="49.5">
      <c r="A28" s="343"/>
      <c r="B28" s="343"/>
      <c r="C28" s="343"/>
      <c r="D28" s="17" t="s">
        <v>285</v>
      </c>
      <c r="E28" s="11" t="s">
        <v>169</v>
      </c>
      <c r="F28" s="6" t="s">
        <v>32</v>
      </c>
      <c r="G28" s="6" t="s">
        <v>98</v>
      </c>
      <c r="H28" s="6" t="s">
        <v>117</v>
      </c>
      <c r="I28" s="17" t="s">
        <v>49</v>
      </c>
      <c r="J28" s="4">
        <v>1</v>
      </c>
      <c r="K28" s="4">
        <v>1</v>
      </c>
      <c r="L28" s="17"/>
      <c r="M28" s="17" t="s">
        <v>318</v>
      </c>
      <c r="N28" s="17"/>
      <c r="O28" s="17" t="s">
        <v>368</v>
      </c>
      <c r="P28" s="344"/>
    </row>
    <row r="29" spans="1:16" ht="66">
      <c r="A29" s="343"/>
      <c r="B29" s="343"/>
      <c r="C29" s="343"/>
      <c r="D29" s="17" t="s">
        <v>286</v>
      </c>
      <c r="E29" s="11" t="s">
        <v>163</v>
      </c>
      <c r="F29" s="6" t="s">
        <v>218</v>
      </c>
      <c r="G29" s="6" t="s">
        <v>221</v>
      </c>
      <c r="H29" s="6" t="s">
        <v>222</v>
      </c>
      <c r="I29" s="17" t="s">
        <v>187</v>
      </c>
      <c r="J29" s="17" t="s">
        <v>219</v>
      </c>
      <c r="K29" s="17" t="s">
        <v>220</v>
      </c>
      <c r="L29" s="17"/>
      <c r="M29" s="17" t="s">
        <v>318</v>
      </c>
      <c r="N29" s="17"/>
      <c r="O29" s="17" t="s">
        <v>368</v>
      </c>
      <c r="P29" s="336" t="s">
        <v>355</v>
      </c>
    </row>
    <row r="30" spans="1:16" ht="115.5">
      <c r="A30" s="343"/>
      <c r="B30" s="343"/>
      <c r="C30" s="343"/>
      <c r="D30" s="17" t="s">
        <v>287</v>
      </c>
      <c r="E30" s="6" t="s">
        <v>223</v>
      </c>
      <c r="F30" s="6" t="s">
        <v>224</v>
      </c>
      <c r="G30" s="6" t="s">
        <v>98</v>
      </c>
      <c r="H30" s="6" t="s">
        <v>225</v>
      </c>
      <c r="I30" s="17" t="s">
        <v>187</v>
      </c>
      <c r="J30" s="17">
        <v>12</v>
      </c>
      <c r="K30" s="17">
        <v>12</v>
      </c>
      <c r="L30" s="17"/>
      <c r="M30" s="17" t="s">
        <v>318</v>
      </c>
      <c r="N30" s="17"/>
      <c r="O30" s="17" t="s">
        <v>368</v>
      </c>
      <c r="P30" s="344"/>
    </row>
    <row r="31" spans="1:16" ht="49.5">
      <c r="A31" s="343"/>
      <c r="B31" s="343"/>
      <c r="C31" s="343"/>
      <c r="D31" s="17" t="s">
        <v>288</v>
      </c>
      <c r="E31" s="28" t="s">
        <v>227</v>
      </c>
      <c r="F31" s="6" t="s">
        <v>226</v>
      </c>
      <c r="G31" s="6" t="s">
        <v>98</v>
      </c>
      <c r="H31" s="6" t="s">
        <v>225</v>
      </c>
      <c r="I31" s="17" t="s">
        <v>187</v>
      </c>
      <c r="J31" s="4">
        <v>1</v>
      </c>
      <c r="K31" s="4">
        <v>1</v>
      </c>
      <c r="L31" s="17"/>
      <c r="M31" s="17" t="s">
        <v>318</v>
      </c>
      <c r="N31" s="17"/>
      <c r="O31" s="17" t="s">
        <v>368</v>
      </c>
      <c r="P31" s="4" t="s">
        <v>356</v>
      </c>
    </row>
    <row r="32" spans="1:16" ht="82.5">
      <c r="A32" s="343"/>
      <c r="B32" s="343"/>
      <c r="C32" s="343"/>
      <c r="D32" s="336" t="s">
        <v>289</v>
      </c>
      <c r="E32" s="345" t="s">
        <v>236</v>
      </c>
      <c r="F32" s="6" t="s">
        <v>228</v>
      </c>
      <c r="G32" s="6" t="s">
        <v>229</v>
      </c>
      <c r="H32" s="6" t="s">
        <v>230</v>
      </c>
      <c r="I32" s="17">
        <v>1</v>
      </c>
      <c r="J32" s="17">
        <v>12</v>
      </c>
      <c r="K32" s="17">
        <v>12</v>
      </c>
      <c r="L32" s="17"/>
      <c r="M32" s="17" t="s">
        <v>318</v>
      </c>
      <c r="N32" s="17"/>
      <c r="O32" s="17" t="s">
        <v>368</v>
      </c>
      <c r="P32" s="336" t="s">
        <v>357</v>
      </c>
    </row>
    <row r="33" spans="1:16" ht="99">
      <c r="A33" s="343"/>
      <c r="B33" s="343"/>
      <c r="C33" s="343"/>
      <c r="D33" s="344"/>
      <c r="E33" s="346"/>
      <c r="F33" s="6" t="s">
        <v>43</v>
      </c>
      <c r="G33" s="6" t="s">
        <v>99</v>
      </c>
      <c r="H33" s="6" t="s">
        <v>118</v>
      </c>
      <c r="I33" s="17" t="s">
        <v>45</v>
      </c>
      <c r="J33" s="17" t="s">
        <v>42</v>
      </c>
      <c r="K33" s="17" t="s">
        <v>42</v>
      </c>
      <c r="L33" s="17"/>
      <c r="M33" s="17" t="s">
        <v>318</v>
      </c>
      <c r="N33" s="17"/>
      <c r="O33" s="17" t="s">
        <v>368</v>
      </c>
      <c r="P33" s="343"/>
    </row>
    <row r="34" spans="1:16" ht="99">
      <c r="A34" s="343"/>
      <c r="B34" s="343"/>
      <c r="C34" s="343"/>
      <c r="D34" s="17" t="s">
        <v>290</v>
      </c>
      <c r="E34" s="6" t="s">
        <v>235</v>
      </c>
      <c r="F34" s="6" t="s">
        <v>33</v>
      </c>
      <c r="G34" s="6" t="s">
        <v>99</v>
      </c>
      <c r="H34" s="6" t="s">
        <v>118</v>
      </c>
      <c r="I34" s="17" t="s">
        <v>44</v>
      </c>
      <c r="J34" s="17" t="s">
        <v>42</v>
      </c>
      <c r="K34" s="17" t="s">
        <v>42</v>
      </c>
      <c r="L34" s="17"/>
      <c r="M34" s="17" t="s">
        <v>318</v>
      </c>
      <c r="N34" s="17"/>
      <c r="O34" s="17" t="s">
        <v>368</v>
      </c>
      <c r="P34" s="344"/>
    </row>
    <row r="35" spans="1:16" ht="115.5">
      <c r="A35" s="343"/>
      <c r="B35" s="343"/>
      <c r="C35" s="343"/>
      <c r="D35" s="17" t="s">
        <v>291</v>
      </c>
      <c r="E35" s="6" t="s">
        <v>231</v>
      </c>
      <c r="F35" s="6" t="s">
        <v>232</v>
      </c>
      <c r="G35" s="6" t="s">
        <v>99</v>
      </c>
      <c r="H35" s="6" t="s">
        <v>125</v>
      </c>
      <c r="I35" s="17" t="s">
        <v>48</v>
      </c>
      <c r="J35" s="17" t="s">
        <v>42</v>
      </c>
      <c r="K35" s="17" t="s">
        <v>42</v>
      </c>
      <c r="L35" s="17"/>
      <c r="M35" s="17" t="s">
        <v>318</v>
      </c>
      <c r="N35" s="17"/>
      <c r="O35" s="17" t="s">
        <v>368</v>
      </c>
      <c r="P35" s="17" t="s">
        <v>346</v>
      </c>
    </row>
    <row r="36" spans="1:16" ht="82.5">
      <c r="A36" s="343"/>
      <c r="B36" s="343"/>
      <c r="C36" s="343"/>
      <c r="D36" s="17" t="s">
        <v>292</v>
      </c>
      <c r="E36" s="6" t="s">
        <v>233</v>
      </c>
      <c r="F36" s="6" t="s">
        <v>34</v>
      </c>
      <c r="G36" s="6" t="s">
        <v>99</v>
      </c>
      <c r="H36" s="6" t="s">
        <v>234</v>
      </c>
      <c r="I36" s="17" t="s">
        <v>47</v>
      </c>
      <c r="J36" s="17" t="s">
        <v>42</v>
      </c>
      <c r="K36" s="17" t="s">
        <v>42</v>
      </c>
      <c r="L36" s="17"/>
      <c r="M36" s="17" t="s">
        <v>318</v>
      </c>
      <c r="N36" s="17"/>
      <c r="O36" s="17" t="s">
        <v>368</v>
      </c>
      <c r="P36" s="17" t="s">
        <v>356</v>
      </c>
    </row>
    <row r="37" spans="1:16" ht="49.5">
      <c r="A37" s="343"/>
      <c r="B37" s="343"/>
      <c r="C37" s="343"/>
      <c r="D37" s="336" t="s">
        <v>293</v>
      </c>
      <c r="E37" s="345" t="s">
        <v>170</v>
      </c>
      <c r="F37" s="6" t="s">
        <v>237</v>
      </c>
      <c r="G37" s="6" t="s">
        <v>239</v>
      </c>
      <c r="H37" s="6" t="s">
        <v>238</v>
      </c>
      <c r="I37" s="17" t="s">
        <v>187</v>
      </c>
      <c r="J37" s="4">
        <v>1</v>
      </c>
      <c r="K37" s="4">
        <v>1</v>
      </c>
      <c r="L37" s="17"/>
      <c r="M37" s="17" t="s">
        <v>318</v>
      </c>
      <c r="N37" s="17"/>
      <c r="O37" s="17" t="s">
        <v>368</v>
      </c>
      <c r="P37" s="365" t="s">
        <v>346</v>
      </c>
    </row>
    <row r="38" spans="1:16" ht="99">
      <c r="A38" s="343"/>
      <c r="B38" s="343"/>
      <c r="C38" s="343"/>
      <c r="D38" s="344"/>
      <c r="E38" s="346"/>
      <c r="F38" s="6" t="s">
        <v>127</v>
      </c>
      <c r="G38" s="6" t="s">
        <v>99</v>
      </c>
      <c r="H38" s="6" t="s">
        <v>118</v>
      </c>
      <c r="I38" s="17" t="s">
        <v>46</v>
      </c>
      <c r="J38" s="17" t="s">
        <v>42</v>
      </c>
      <c r="K38" s="17" t="s">
        <v>42</v>
      </c>
      <c r="L38" s="17"/>
      <c r="M38" s="17" t="s">
        <v>318</v>
      </c>
      <c r="N38" s="17"/>
      <c r="O38" s="17" t="s">
        <v>368</v>
      </c>
      <c r="P38" s="366"/>
    </row>
    <row r="39" spans="1:16" ht="49.5">
      <c r="A39" s="343"/>
      <c r="B39" s="343"/>
      <c r="C39" s="343"/>
      <c r="D39" s="17" t="s">
        <v>294</v>
      </c>
      <c r="E39" s="7" t="s">
        <v>168</v>
      </c>
      <c r="F39" s="6" t="s">
        <v>240</v>
      </c>
      <c r="G39" s="6" t="s">
        <v>241</v>
      </c>
      <c r="H39" s="6" t="s">
        <v>242</v>
      </c>
      <c r="I39" s="17" t="s">
        <v>187</v>
      </c>
      <c r="J39" s="17" t="s">
        <v>243</v>
      </c>
      <c r="K39" s="17" t="s">
        <v>244</v>
      </c>
      <c r="L39" s="17"/>
      <c r="M39" s="17" t="s">
        <v>318</v>
      </c>
      <c r="N39" s="17"/>
      <c r="O39" s="17" t="s">
        <v>368</v>
      </c>
      <c r="P39" s="17" t="s">
        <v>346</v>
      </c>
    </row>
    <row r="40" spans="1:16" ht="214.5">
      <c r="A40" s="344"/>
      <c r="B40" s="344"/>
      <c r="C40" s="344"/>
      <c r="D40" s="17" t="s">
        <v>295</v>
      </c>
      <c r="E40" s="7" t="s">
        <v>171</v>
      </c>
      <c r="F40" s="6" t="s">
        <v>245</v>
      </c>
      <c r="G40" s="6" t="s">
        <v>246</v>
      </c>
      <c r="H40" s="6" t="s">
        <v>247</v>
      </c>
      <c r="I40" s="17" t="s">
        <v>187</v>
      </c>
      <c r="J40" s="4">
        <v>1</v>
      </c>
      <c r="K40" s="4">
        <v>1</v>
      </c>
      <c r="L40" s="17"/>
      <c r="M40" s="17" t="s">
        <v>318</v>
      </c>
      <c r="N40" s="17"/>
      <c r="O40" s="17" t="s">
        <v>368</v>
      </c>
      <c r="P40" s="4" t="s">
        <v>354</v>
      </c>
    </row>
    <row r="41" spans="1:16" ht="82.5">
      <c r="A41" s="336" t="s">
        <v>1</v>
      </c>
      <c r="B41" s="336" t="s">
        <v>265</v>
      </c>
      <c r="C41" s="336" t="s">
        <v>213</v>
      </c>
      <c r="D41" s="336" t="s">
        <v>296</v>
      </c>
      <c r="E41" s="355" t="s">
        <v>248</v>
      </c>
      <c r="F41" s="6" t="s">
        <v>126</v>
      </c>
      <c r="G41" s="6" t="s">
        <v>100</v>
      </c>
      <c r="H41" s="6" t="s">
        <v>108</v>
      </c>
      <c r="I41" s="17" t="s">
        <v>37</v>
      </c>
      <c r="J41" s="17" t="s">
        <v>90</v>
      </c>
      <c r="K41" s="17" t="s">
        <v>90</v>
      </c>
      <c r="L41" s="17"/>
      <c r="M41" s="17" t="s">
        <v>318</v>
      </c>
      <c r="N41" s="17"/>
      <c r="O41" s="17" t="s">
        <v>368</v>
      </c>
      <c r="P41" s="336" t="s">
        <v>358</v>
      </c>
    </row>
    <row r="42" spans="1:16" ht="99">
      <c r="A42" s="343"/>
      <c r="B42" s="343"/>
      <c r="C42" s="343"/>
      <c r="D42" s="344"/>
      <c r="E42" s="356"/>
      <c r="F42" s="6" t="s">
        <v>35</v>
      </c>
      <c r="G42" s="6" t="s">
        <v>100</v>
      </c>
      <c r="H42" s="6" t="s">
        <v>118</v>
      </c>
      <c r="I42" s="17" t="s">
        <v>36</v>
      </c>
      <c r="J42" s="17" t="s">
        <v>90</v>
      </c>
      <c r="K42" s="17" t="s">
        <v>90</v>
      </c>
      <c r="L42" s="17"/>
      <c r="M42" s="17" t="s">
        <v>318</v>
      </c>
      <c r="N42" s="17"/>
      <c r="O42" s="17" t="s">
        <v>369</v>
      </c>
      <c r="P42" s="344"/>
    </row>
    <row r="43" spans="1:16" ht="82.5">
      <c r="A43" s="343"/>
      <c r="B43" s="344"/>
      <c r="C43" s="343"/>
      <c r="D43" s="17" t="s">
        <v>297</v>
      </c>
      <c r="E43" s="9" t="s">
        <v>249</v>
      </c>
      <c r="F43" s="6" t="s">
        <v>38</v>
      </c>
      <c r="G43" s="6" t="s">
        <v>101</v>
      </c>
      <c r="H43" s="6" t="s">
        <v>119</v>
      </c>
      <c r="I43" s="17" t="s">
        <v>39</v>
      </c>
      <c r="J43" s="17" t="s">
        <v>40</v>
      </c>
      <c r="K43" s="17" t="s">
        <v>41</v>
      </c>
      <c r="L43" s="17"/>
      <c r="M43" s="17" t="s">
        <v>318</v>
      </c>
      <c r="N43" s="17"/>
      <c r="O43" s="17" t="s">
        <v>187</v>
      </c>
      <c r="P43" s="17" t="s">
        <v>359</v>
      </c>
    </row>
    <row r="44" spans="1:16" ht="66">
      <c r="A44" s="343"/>
      <c r="B44" s="336" t="s">
        <v>266</v>
      </c>
      <c r="C44" s="336" t="s">
        <v>128</v>
      </c>
      <c r="D44" s="17" t="s">
        <v>298</v>
      </c>
      <c r="E44" s="6" t="s">
        <v>175</v>
      </c>
      <c r="F44" s="6" t="s">
        <v>53</v>
      </c>
      <c r="G44" s="6" t="s">
        <v>102</v>
      </c>
      <c r="H44" s="6" t="s">
        <v>120</v>
      </c>
      <c r="I44" s="17" t="s">
        <v>50</v>
      </c>
      <c r="J44" s="17" t="s">
        <v>51</v>
      </c>
      <c r="K44" s="17" t="s">
        <v>52</v>
      </c>
      <c r="L44" s="17"/>
      <c r="M44" s="17" t="s">
        <v>318</v>
      </c>
      <c r="N44" s="17"/>
      <c r="O44" s="17" t="s">
        <v>187</v>
      </c>
      <c r="P44" s="336" t="s">
        <v>355</v>
      </c>
    </row>
    <row r="45" spans="1:16" ht="66">
      <c r="A45" s="343"/>
      <c r="B45" s="343"/>
      <c r="C45" s="343"/>
      <c r="D45" s="336" t="s">
        <v>299</v>
      </c>
      <c r="E45" s="348" t="s">
        <v>172</v>
      </c>
      <c r="F45" s="6" t="s">
        <v>54</v>
      </c>
      <c r="G45" s="6" t="s">
        <v>102</v>
      </c>
      <c r="H45" s="6" t="s">
        <v>120</v>
      </c>
      <c r="I45" s="14" t="s">
        <v>50</v>
      </c>
      <c r="J45" s="17" t="s">
        <v>51</v>
      </c>
      <c r="K45" s="17" t="s">
        <v>52</v>
      </c>
      <c r="L45" s="17"/>
      <c r="M45" s="17" t="s">
        <v>318</v>
      </c>
      <c r="N45" s="17"/>
      <c r="O45" s="17" t="s">
        <v>187</v>
      </c>
      <c r="P45" s="343"/>
    </row>
    <row r="46" spans="1:16" ht="66">
      <c r="A46" s="343"/>
      <c r="B46" s="343"/>
      <c r="C46" s="343"/>
      <c r="D46" s="344"/>
      <c r="E46" s="349"/>
      <c r="F46" s="6" t="s">
        <v>55</v>
      </c>
      <c r="G46" s="6" t="s">
        <v>102</v>
      </c>
      <c r="H46" s="6" t="s">
        <v>120</v>
      </c>
      <c r="I46" s="14" t="s">
        <v>50</v>
      </c>
      <c r="J46" s="17" t="s">
        <v>51</v>
      </c>
      <c r="K46" s="17" t="s">
        <v>52</v>
      </c>
      <c r="L46" s="17"/>
      <c r="M46" s="17" t="s">
        <v>318</v>
      </c>
      <c r="N46" s="17"/>
      <c r="O46" s="17" t="s">
        <v>187</v>
      </c>
      <c r="P46" s="343"/>
    </row>
    <row r="47" spans="1:16" ht="66">
      <c r="A47" s="343"/>
      <c r="B47" s="343"/>
      <c r="C47" s="343"/>
      <c r="D47" s="336" t="s">
        <v>300</v>
      </c>
      <c r="E47" s="348" t="s">
        <v>174</v>
      </c>
      <c r="F47" s="6" t="s">
        <v>129</v>
      </c>
      <c r="G47" s="6" t="s">
        <v>103</v>
      </c>
      <c r="H47" s="6" t="s">
        <v>250</v>
      </c>
      <c r="I47" s="14" t="s">
        <v>50</v>
      </c>
      <c r="J47" s="17" t="s">
        <v>91</v>
      </c>
      <c r="K47" s="17" t="s">
        <v>92</v>
      </c>
      <c r="L47" s="17"/>
      <c r="M47" s="17" t="s">
        <v>318</v>
      </c>
      <c r="N47" s="17"/>
      <c r="O47" s="17" t="s">
        <v>187</v>
      </c>
      <c r="P47" s="343"/>
    </row>
    <row r="48" spans="1:16" ht="165">
      <c r="A48" s="343"/>
      <c r="B48" s="343"/>
      <c r="C48" s="343"/>
      <c r="D48" s="344"/>
      <c r="E48" s="349"/>
      <c r="F48" s="6" t="s">
        <v>56</v>
      </c>
      <c r="G48" s="6" t="s">
        <v>103</v>
      </c>
      <c r="H48" s="6" t="s">
        <v>250</v>
      </c>
      <c r="I48" s="14" t="s">
        <v>50</v>
      </c>
      <c r="J48" s="17" t="s">
        <v>91</v>
      </c>
      <c r="K48" s="17" t="s">
        <v>92</v>
      </c>
      <c r="L48" s="17"/>
      <c r="M48" s="17" t="s">
        <v>318</v>
      </c>
      <c r="N48" s="17"/>
      <c r="O48" s="17" t="s">
        <v>187</v>
      </c>
      <c r="P48" s="343"/>
    </row>
    <row r="49" spans="1:16" ht="45">
      <c r="A49" s="343"/>
      <c r="B49" s="343"/>
      <c r="C49" s="343"/>
      <c r="D49" s="17" t="s">
        <v>301</v>
      </c>
      <c r="E49" s="9" t="s">
        <v>251</v>
      </c>
      <c r="F49" s="8" t="s">
        <v>252</v>
      </c>
      <c r="G49" s="6" t="s">
        <v>255</v>
      </c>
      <c r="H49" s="6" t="s">
        <v>254</v>
      </c>
      <c r="I49" s="14">
        <v>0</v>
      </c>
      <c r="J49" s="17">
        <v>5</v>
      </c>
      <c r="K49" s="17">
        <v>8</v>
      </c>
      <c r="L49" s="17"/>
      <c r="M49" s="17" t="s">
        <v>318</v>
      </c>
      <c r="N49" s="17"/>
      <c r="O49" s="17">
        <v>2</v>
      </c>
      <c r="P49" s="344"/>
    </row>
    <row r="50" spans="1:16" ht="75">
      <c r="A50" s="343"/>
      <c r="B50" s="344"/>
      <c r="C50" s="343"/>
      <c r="D50" s="25" t="s">
        <v>302</v>
      </c>
      <c r="E50" s="9" t="s">
        <v>173</v>
      </c>
      <c r="F50" s="8" t="s">
        <v>253</v>
      </c>
      <c r="G50" s="8" t="s">
        <v>256</v>
      </c>
      <c r="H50" s="8" t="s">
        <v>257</v>
      </c>
      <c r="I50" s="14" t="s">
        <v>50</v>
      </c>
      <c r="J50" s="17">
        <v>15</v>
      </c>
      <c r="K50" s="17">
        <v>30</v>
      </c>
      <c r="L50" s="17"/>
      <c r="M50" s="17" t="s">
        <v>318</v>
      </c>
      <c r="N50" s="17"/>
      <c r="O50" s="17">
        <v>1</v>
      </c>
      <c r="P50" s="23" t="s">
        <v>360</v>
      </c>
    </row>
    <row r="51" spans="1:16" ht="66">
      <c r="A51" s="343"/>
      <c r="B51" s="336" t="s">
        <v>267</v>
      </c>
      <c r="C51" s="336" t="s">
        <v>130</v>
      </c>
      <c r="D51" s="17" t="s">
        <v>303</v>
      </c>
      <c r="E51" s="10" t="s">
        <v>258</v>
      </c>
      <c r="F51" s="6" t="s">
        <v>131</v>
      </c>
      <c r="G51" s="6" t="s">
        <v>104</v>
      </c>
      <c r="H51" s="6" t="s">
        <v>109</v>
      </c>
      <c r="I51" s="14" t="s">
        <v>50</v>
      </c>
      <c r="J51" s="17" t="s">
        <v>94</v>
      </c>
      <c r="K51" s="17" t="s">
        <v>95</v>
      </c>
      <c r="L51" s="17"/>
      <c r="M51" s="17" t="s">
        <v>318</v>
      </c>
      <c r="N51" s="17"/>
      <c r="O51" s="17" t="s">
        <v>187</v>
      </c>
      <c r="P51" s="17" t="s">
        <v>361</v>
      </c>
    </row>
    <row r="52" spans="1:16" ht="49.5">
      <c r="A52" s="343"/>
      <c r="B52" s="343"/>
      <c r="C52" s="343"/>
      <c r="D52" s="336" t="s">
        <v>304</v>
      </c>
      <c r="E52" s="345" t="s">
        <v>178</v>
      </c>
      <c r="F52" s="6" t="s">
        <v>93</v>
      </c>
      <c r="G52" s="6" t="s">
        <v>104</v>
      </c>
      <c r="H52" s="6" t="s">
        <v>109</v>
      </c>
      <c r="I52" s="14" t="s">
        <v>50</v>
      </c>
      <c r="J52" s="17" t="s">
        <v>94</v>
      </c>
      <c r="K52" s="17" t="s">
        <v>95</v>
      </c>
      <c r="L52" s="17"/>
      <c r="M52" s="17" t="s">
        <v>318</v>
      </c>
      <c r="N52" s="17"/>
      <c r="O52" s="17" t="s">
        <v>187</v>
      </c>
      <c r="P52" s="336" t="s">
        <v>362</v>
      </c>
    </row>
    <row r="53" spans="1:16" ht="33">
      <c r="A53" s="343"/>
      <c r="B53" s="343"/>
      <c r="C53" s="343"/>
      <c r="D53" s="344"/>
      <c r="E53" s="346"/>
      <c r="F53" s="6" t="s">
        <v>132</v>
      </c>
      <c r="G53" s="6" t="s">
        <v>104</v>
      </c>
      <c r="H53" s="6" t="s">
        <v>109</v>
      </c>
      <c r="I53" s="14" t="s">
        <v>50</v>
      </c>
      <c r="J53" s="17" t="s">
        <v>94</v>
      </c>
      <c r="K53" s="17" t="s">
        <v>95</v>
      </c>
      <c r="L53" s="17"/>
      <c r="M53" s="17" t="s">
        <v>318</v>
      </c>
      <c r="N53" s="17"/>
      <c r="O53" s="17" t="s">
        <v>187</v>
      </c>
      <c r="P53" s="343"/>
    </row>
    <row r="54" spans="1:16" ht="33">
      <c r="A54" s="344"/>
      <c r="B54" s="344"/>
      <c r="C54" s="343"/>
      <c r="D54" s="17" t="s">
        <v>305</v>
      </c>
      <c r="E54" s="6" t="s">
        <v>177</v>
      </c>
      <c r="F54" s="6" t="s">
        <v>176</v>
      </c>
      <c r="G54" s="6" t="s">
        <v>104</v>
      </c>
      <c r="H54" s="6" t="s">
        <v>109</v>
      </c>
      <c r="I54" s="14">
        <v>6</v>
      </c>
      <c r="J54" s="17">
        <v>30</v>
      </c>
      <c r="K54" s="17">
        <v>60</v>
      </c>
      <c r="L54" s="17"/>
      <c r="M54" s="17" t="s">
        <v>318</v>
      </c>
      <c r="N54" s="17"/>
      <c r="O54" s="17" t="s">
        <v>187</v>
      </c>
      <c r="P54" s="344"/>
    </row>
    <row r="55" spans="1:16" ht="115.5">
      <c r="A55" s="336" t="s">
        <v>2</v>
      </c>
      <c r="B55" s="336" t="s">
        <v>150</v>
      </c>
      <c r="C55" s="6" t="s">
        <v>58</v>
      </c>
      <c r="D55" s="17" t="s">
        <v>306</v>
      </c>
      <c r="E55" s="6" t="s">
        <v>133</v>
      </c>
      <c r="F55" s="6" t="s">
        <v>59</v>
      </c>
      <c r="G55" s="6" t="s">
        <v>105</v>
      </c>
      <c r="H55" s="6" t="s">
        <v>110</v>
      </c>
      <c r="I55" s="14">
        <v>0</v>
      </c>
      <c r="J55" s="17">
        <v>40</v>
      </c>
      <c r="K55" s="17">
        <v>100</v>
      </c>
      <c r="L55" s="17"/>
      <c r="M55" s="17">
        <v>100</v>
      </c>
      <c r="N55" s="17"/>
      <c r="O55" s="4">
        <v>0.1</v>
      </c>
      <c r="P55" s="17" t="s">
        <v>363</v>
      </c>
    </row>
    <row r="56" spans="1:16" ht="99">
      <c r="A56" s="343"/>
      <c r="B56" s="343"/>
      <c r="C56" s="6" t="s">
        <v>60</v>
      </c>
      <c r="D56" s="17" t="s">
        <v>307</v>
      </c>
      <c r="E56" s="6" t="s">
        <v>61</v>
      </c>
      <c r="F56" s="6" t="s">
        <v>62</v>
      </c>
      <c r="G56" s="6" t="s">
        <v>105</v>
      </c>
      <c r="H56" s="6" t="s">
        <v>111</v>
      </c>
      <c r="I56" s="14">
        <v>0</v>
      </c>
      <c r="J56" s="17">
        <v>4</v>
      </c>
      <c r="K56" s="17">
        <v>10</v>
      </c>
      <c r="L56" s="17"/>
      <c r="M56" s="17" t="s">
        <v>318</v>
      </c>
      <c r="N56" s="17"/>
      <c r="O56" s="17">
        <v>1</v>
      </c>
      <c r="P56" s="336" t="s">
        <v>364</v>
      </c>
    </row>
    <row r="57" spans="1:16" ht="33">
      <c r="A57" s="343"/>
      <c r="B57" s="343"/>
      <c r="C57" s="345" t="s">
        <v>57</v>
      </c>
      <c r="D57" s="17" t="s">
        <v>308</v>
      </c>
      <c r="E57" s="6" t="s">
        <v>165</v>
      </c>
      <c r="F57" s="345" t="s">
        <v>63</v>
      </c>
      <c r="G57" s="336" t="s">
        <v>105</v>
      </c>
      <c r="H57" s="345" t="s">
        <v>111</v>
      </c>
      <c r="I57" s="358">
        <v>0</v>
      </c>
      <c r="J57" s="336">
        <v>4</v>
      </c>
      <c r="K57" s="336">
        <v>10</v>
      </c>
      <c r="L57" s="17"/>
      <c r="M57" s="17" t="s">
        <v>318</v>
      </c>
      <c r="N57" s="17"/>
      <c r="O57" s="336">
        <v>1</v>
      </c>
      <c r="P57" s="343"/>
    </row>
    <row r="58" spans="1:16" ht="49.5">
      <c r="A58" s="344"/>
      <c r="B58" s="344"/>
      <c r="C58" s="346"/>
      <c r="D58" s="17" t="s">
        <v>309</v>
      </c>
      <c r="E58" s="6" t="s">
        <v>166</v>
      </c>
      <c r="F58" s="346"/>
      <c r="G58" s="344"/>
      <c r="H58" s="346"/>
      <c r="I58" s="359"/>
      <c r="J58" s="344"/>
      <c r="K58" s="344"/>
      <c r="L58" s="17"/>
      <c r="M58" s="17" t="s">
        <v>318</v>
      </c>
      <c r="N58" s="17"/>
      <c r="O58" s="344"/>
      <c r="P58" s="344"/>
    </row>
    <row r="59" spans="1:16" ht="33">
      <c r="A59" s="336" t="s">
        <v>3</v>
      </c>
      <c r="B59" s="336" t="s">
        <v>153</v>
      </c>
      <c r="C59" s="336" t="s">
        <v>134</v>
      </c>
      <c r="D59" s="17" t="s">
        <v>310</v>
      </c>
      <c r="E59" s="6" t="s">
        <v>64</v>
      </c>
      <c r="F59" s="6" t="s">
        <v>65</v>
      </c>
      <c r="G59" s="6" t="s">
        <v>105</v>
      </c>
      <c r="H59" s="6" t="s">
        <v>112</v>
      </c>
      <c r="I59" s="14">
        <v>0</v>
      </c>
      <c r="J59" s="17">
        <v>1</v>
      </c>
      <c r="K59" s="17">
        <v>1</v>
      </c>
      <c r="L59" s="17"/>
      <c r="M59" s="17" t="s">
        <v>318</v>
      </c>
      <c r="N59" s="17"/>
      <c r="O59" s="17">
        <v>0</v>
      </c>
      <c r="P59" s="336" t="s">
        <v>365</v>
      </c>
    </row>
    <row r="60" spans="1:16" ht="33">
      <c r="A60" s="343"/>
      <c r="B60" s="343"/>
      <c r="C60" s="343"/>
      <c r="D60" s="17" t="s">
        <v>311</v>
      </c>
      <c r="E60" s="6" t="s">
        <v>66</v>
      </c>
      <c r="F60" s="6" t="s">
        <v>68</v>
      </c>
      <c r="G60" s="6" t="s">
        <v>105</v>
      </c>
      <c r="H60" s="6" t="s">
        <v>113</v>
      </c>
      <c r="I60" s="14">
        <v>0</v>
      </c>
      <c r="J60" s="4">
        <v>1</v>
      </c>
      <c r="K60" s="4">
        <v>1</v>
      </c>
      <c r="L60" s="17"/>
      <c r="M60" s="17" t="s">
        <v>318</v>
      </c>
      <c r="N60" s="17"/>
      <c r="O60" s="4">
        <v>0.1</v>
      </c>
      <c r="P60" s="343"/>
    </row>
    <row r="61" spans="1:16" ht="49.5">
      <c r="A61" s="344"/>
      <c r="B61" s="344"/>
      <c r="C61" s="344"/>
      <c r="D61" s="17" t="s">
        <v>312</v>
      </c>
      <c r="E61" s="6" t="s">
        <v>67</v>
      </c>
      <c r="F61" s="6" t="s">
        <v>69</v>
      </c>
      <c r="G61" s="6" t="s">
        <v>9</v>
      </c>
      <c r="H61" s="6" t="s">
        <v>114</v>
      </c>
      <c r="I61" s="14">
        <v>0</v>
      </c>
      <c r="J61" s="17">
        <v>5</v>
      </c>
      <c r="K61" s="17">
        <v>10</v>
      </c>
      <c r="L61" s="17"/>
      <c r="M61" s="17" t="s">
        <v>318</v>
      </c>
      <c r="N61" s="17"/>
      <c r="O61" s="17">
        <v>1</v>
      </c>
      <c r="P61" s="344"/>
    </row>
    <row r="62" spans="1:16" ht="66">
      <c r="A62" s="336" t="s">
        <v>4</v>
      </c>
      <c r="B62" s="336" t="s">
        <v>164</v>
      </c>
      <c r="C62" s="336" t="s">
        <v>70</v>
      </c>
      <c r="D62" s="17" t="s">
        <v>313</v>
      </c>
      <c r="E62" s="6" t="s">
        <v>71</v>
      </c>
      <c r="F62" s="6" t="s">
        <v>72</v>
      </c>
      <c r="G62" s="6" t="s">
        <v>105</v>
      </c>
      <c r="H62" s="6" t="s">
        <v>115</v>
      </c>
      <c r="I62" s="17">
        <v>5</v>
      </c>
      <c r="J62" s="17">
        <v>12</v>
      </c>
      <c r="K62" s="17">
        <v>12</v>
      </c>
      <c r="L62" s="17"/>
      <c r="M62" s="17"/>
      <c r="N62" s="17"/>
      <c r="O62" s="17">
        <v>5</v>
      </c>
      <c r="P62" s="336" t="s">
        <v>366</v>
      </c>
    </row>
    <row r="63" spans="1:16" ht="66">
      <c r="A63" s="343"/>
      <c r="B63" s="343"/>
      <c r="C63" s="343"/>
      <c r="D63" s="17" t="s">
        <v>314</v>
      </c>
      <c r="E63" s="6" t="s">
        <v>74</v>
      </c>
      <c r="F63" s="6" t="s">
        <v>78</v>
      </c>
      <c r="G63" s="6" t="s">
        <v>106</v>
      </c>
      <c r="H63" s="6" t="s">
        <v>121</v>
      </c>
      <c r="I63" s="17">
        <v>2</v>
      </c>
      <c r="J63" s="17">
        <v>13</v>
      </c>
      <c r="K63" s="17">
        <v>13</v>
      </c>
      <c r="L63" s="17"/>
      <c r="M63" s="17"/>
      <c r="N63" s="17"/>
      <c r="O63" s="17">
        <v>0</v>
      </c>
      <c r="P63" s="343"/>
    </row>
    <row r="64" spans="1:16" ht="49.5">
      <c r="A64" s="343"/>
      <c r="B64" s="343"/>
      <c r="C64" s="343"/>
      <c r="D64" s="17" t="s">
        <v>315</v>
      </c>
      <c r="E64" s="6" t="s">
        <v>75</v>
      </c>
      <c r="F64" s="6" t="s">
        <v>76</v>
      </c>
      <c r="G64" s="6" t="s">
        <v>107</v>
      </c>
      <c r="H64" s="6" t="s">
        <v>121</v>
      </c>
      <c r="I64" s="17">
        <v>12</v>
      </c>
      <c r="J64" s="17">
        <v>13</v>
      </c>
      <c r="K64" s="17">
        <v>13</v>
      </c>
      <c r="L64" s="17"/>
      <c r="M64" s="17"/>
      <c r="N64" s="17"/>
      <c r="O64" s="17">
        <v>10</v>
      </c>
      <c r="P64" s="343"/>
    </row>
    <row r="65" spans="1:16" ht="33">
      <c r="A65" s="344"/>
      <c r="B65" s="344"/>
      <c r="C65" s="344"/>
      <c r="D65" s="17" t="s">
        <v>316</v>
      </c>
      <c r="E65" s="6" t="s">
        <v>73</v>
      </c>
      <c r="F65" s="6" t="s">
        <v>77</v>
      </c>
      <c r="G65" s="6" t="s">
        <v>107</v>
      </c>
      <c r="H65" s="6" t="s">
        <v>121</v>
      </c>
      <c r="I65" s="17">
        <v>0</v>
      </c>
      <c r="J65" s="17">
        <v>13</v>
      </c>
      <c r="K65" s="17">
        <v>13</v>
      </c>
      <c r="L65" s="17"/>
      <c r="M65" s="17"/>
      <c r="N65" s="17"/>
      <c r="O65" s="17">
        <v>1</v>
      </c>
      <c r="P65" s="344"/>
    </row>
    <row r="66" spans="1:16">
      <c r="A66" s="2"/>
      <c r="B66" s="2"/>
      <c r="C66" s="2"/>
      <c r="D66" s="2"/>
      <c r="E66" s="2"/>
      <c r="F66" s="2"/>
      <c r="G66" s="2"/>
      <c r="H66" s="2"/>
      <c r="I66" s="2"/>
      <c r="J66" s="2"/>
      <c r="K66" s="2"/>
      <c r="L66" s="2"/>
      <c r="M66" s="2"/>
      <c r="N66" s="2"/>
      <c r="O66" s="2"/>
      <c r="P66" s="2"/>
    </row>
    <row r="67" spans="1:16">
      <c r="A67" s="2"/>
      <c r="B67" s="2"/>
      <c r="C67" s="2"/>
      <c r="D67" s="2"/>
      <c r="E67" s="2"/>
      <c r="F67" s="2"/>
      <c r="G67" s="2"/>
      <c r="H67" s="2"/>
      <c r="I67" s="2"/>
      <c r="J67" s="2"/>
      <c r="K67" s="2"/>
      <c r="L67" s="2"/>
      <c r="M67" s="2"/>
      <c r="N67" s="2"/>
      <c r="O67" s="2"/>
      <c r="P67" s="2"/>
    </row>
    <row r="68" spans="1:16">
      <c r="A68" s="2"/>
      <c r="B68" s="2"/>
      <c r="C68" s="2"/>
      <c r="D68" s="2"/>
      <c r="E68" s="2"/>
      <c r="F68" s="2"/>
      <c r="G68" s="2"/>
      <c r="H68" s="2"/>
      <c r="I68" s="2"/>
      <c r="J68" s="2"/>
      <c r="K68" s="2"/>
      <c r="L68" s="2"/>
      <c r="M68" s="2"/>
      <c r="N68" s="2"/>
      <c r="O68" s="2"/>
      <c r="P68" s="2"/>
    </row>
    <row r="69" spans="1:16">
      <c r="A69" s="2"/>
      <c r="B69" s="2"/>
      <c r="C69" s="2"/>
      <c r="D69" s="2"/>
      <c r="E69" s="2"/>
      <c r="F69" s="2"/>
      <c r="G69" s="2"/>
      <c r="H69" s="2"/>
      <c r="I69" s="2"/>
      <c r="J69" s="2"/>
      <c r="K69" s="2"/>
      <c r="L69" s="2"/>
      <c r="M69" s="2"/>
      <c r="N69" s="2"/>
      <c r="O69" s="2"/>
      <c r="P69" s="2"/>
    </row>
    <row r="70" spans="1:16">
      <c r="A70" s="2"/>
      <c r="B70" s="2"/>
      <c r="C70" s="2"/>
      <c r="D70" s="2"/>
      <c r="E70" s="2"/>
      <c r="F70" s="2"/>
      <c r="G70" s="2"/>
      <c r="H70" s="2"/>
      <c r="I70" s="2"/>
      <c r="J70" s="2"/>
      <c r="K70" s="2"/>
      <c r="L70" s="2"/>
      <c r="M70" s="2"/>
      <c r="N70" s="2"/>
      <c r="O70" s="2"/>
      <c r="P70" s="2"/>
    </row>
    <row r="71" spans="1:16">
      <c r="A71" s="2"/>
      <c r="B71" s="2"/>
      <c r="C71" s="2"/>
      <c r="D71" s="2"/>
      <c r="E71" s="2"/>
      <c r="F71" s="2"/>
      <c r="G71" s="2"/>
      <c r="H71" s="2"/>
      <c r="I71" s="2"/>
      <c r="J71" s="2"/>
      <c r="K71" s="2"/>
      <c r="L71" s="2"/>
      <c r="M71" s="2"/>
      <c r="N71" s="2"/>
      <c r="O71" s="2"/>
      <c r="P71" s="2"/>
    </row>
    <row r="72" spans="1:16">
      <c r="A72" s="2"/>
      <c r="B72" s="2"/>
      <c r="C72" s="2"/>
      <c r="D72" s="2"/>
      <c r="E72" s="2"/>
      <c r="F72" s="2"/>
      <c r="G72" s="2"/>
      <c r="H72" s="2"/>
      <c r="I72" s="2"/>
      <c r="J72" s="2"/>
      <c r="K72" s="2"/>
      <c r="L72" s="2"/>
      <c r="M72" s="2"/>
      <c r="N72" s="2"/>
      <c r="O72" s="2"/>
      <c r="P72" s="2"/>
    </row>
    <row r="73" spans="1:16">
      <c r="A73" s="2"/>
      <c r="B73" s="2"/>
      <c r="C73" s="2"/>
      <c r="D73" s="2"/>
      <c r="E73" s="2"/>
      <c r="F73" s="2"/>
      <c r="G73" s="2"/>
      <c r="H73" s="2"/>
      <c r="I73" s="2"/>
      <c r="J73" s="2"/>
      <c r="K73" s="2"/>
      <c r="L73" s="2"/>
      <c r="M73" s="2"/>
      <c r="N73" s="2"/>
      <c r="O73" s="2"/>
      <c r="P73" s="2"/>
    </row>
    <row r="74" spans="1:16">
      <c r="A74" s="2"/>
      <c r="B74" s="2"/>
      <c r="C74" s="2"/>
      <c r="D74" s="2"/>
      <c r="E74" s="2"/>
      <c r="F74" s="2"/>
      <c r="G74" s="2"/>
      <c r="H74" s="2"/>
      <c r="I74" s="2"/>
      <c r="J74" s="2"/>
      <c r="K74" s="2"/>
      <c r="L74" s="2"/>
      <c r="M74" s="2"/>
      <c r="N74" s="2"/>
      <c r="O74" s="2"/>
      <c r="P74" s="2"/>
    </row>
    <row r="75" spans="1:16">
      <c r="A75" s="2"/>
      <c r="B75" s="2"/>
      <c r="C75" s="2"/>
      <c r="D75" s="2"/>
      <c r="E75" s="2"/>
      <c r="F75" s="2"/>
      <c r="G75" s="2"/>
      <c r="H75" s="2"/>
      <c r="I75" s="2"/>
      <c r="J75" s="2"/>
      <c r="K75" s="2"/>
      <c r="L75" s="2"/>
      <c r="M75" s="2"/>
      <c r="N75" s="2"/>
      <c r="O75" s="2"/>
      <c r="P75" s="2"/>
    </row>
    <row r="76" spans="1:16">
      <c r="A76" s="2"/>
      <c r="B76" s="2"/>
      <c r="C76" s="2"/>
      <c r="D76" s="2"/>
      <c r="E76" s="2"/>
      <c r="F76" s="2"/>
      <c r="G76" s="2"/>
      <c r="H76" s="2"/>
      <c r="I76" s="2"/>
      <c r="J76" s="2"/>
      <c r="K76" s="2"/>
      <c r="L76" s="2"/>
      <c r="M76" s="2"/>
      <c r="N76" s="2"/>
      <c r="O76" s="2"/>
      <c r="P76" s="2"/>
    </row>
    <row r="77" spans="1:16">
      <c r="A77" s="2"/>
      <c r="B77" s="2"/>
      <c r="C77" s="2"/>
      <c r="D77" s="2"/>
      <c r="E77" s="2"/>
      <c r="F77" s="2"/>
      <c r="G77" s="2"/>
      <c r="H77" s="2"/>
      <c r="I77" s="2"/>
      <c r="J77" s="2"/>
      <c r="K77" s="2"/>
      <c r="L77" s="2"/>
      <c r="M77" s="2"/>
      <c r="N77" s="2"/>
      <c r="O77" s="2"/>
      <c r="P77" s="2"/>
    </row>
    <row r="78" spans="1:16">
      <c r="A78" s="2"/>
      <c r="B78" s="2"/>
      <c r="C78" s="2"/>
      <c r="D78" s="2"/>
      <c r="E78" s="2"/>
      <c r="F78" s="2"/>
      <c r="G78" s="2"/>
      <c r="H78" s="2"/>
      <c r="I78" s="2"/>
      <c r="J78" s="2"/>
      <c r="K78" s="2"/>
      <c r="L78" s="2"/>
      <c r="M78" s="2"/>
      <c r="N78" s="2"/>
      <c r="O78" s="2"/>
      <c r="P78" s="2"/>
    </row>
    <row r="79" spans="1:16">
      <c r="A79" s="2"/>
      <c r="B79" s="2"/>
      <c r="C79" s="2"/>
      <c r="D79" s="2"/>
      <c r="E79" s="2"/>
      <c r="F79" s="2"/>
      <c r="G79" s="2"/>
      <c r="H79" s="2"/>
      <c r="I79" s="2"/>
      <c r="J79" s="2"/>
      <c r="K79" s="2"/>
      <c r="L79" s="2"/>
      <c r="M79" s="2"/>
      <c r="N79" s="2"/>
      <c r="O79" s="2"/>
      <c r="P79" s="2"/>
    </row>
  </sheetData>
  <mergeCells count="91">
    <mergeCell ref="P56:P58"/>
    <mergeCell ref="O57:O58"/>
    <mergeCell ref="P59:P61"/>
    <mergeCell ref="P62:P65"/>
    <mergeCell ref="P29:P30"/>
    <mergeCell ref="P32:P34"/>
    <mergeCell ref="P37:P38"/>
    <mergeCell ref="P41:P42"/>
    <mergeCell ref="P44:P49"/>
    <mergeCell ref="P52:P54"/>
    <mergeCell ref="N2:N3"/>
    <mergeCell ref="O2:O3"/>
    <mergeCell ref="P2:P3"/>
    <mergeCell ref="N8:N9"/>
    <mergeCell ref="P20:P21"/>
    <mergeCell ref="P27:P28"/>
    <mergeCell ref="A59:A61"/>
    <mergeCell ref="B59:B61"/>
    <mergeCell ref="C59:C61"/>
    <mergeCell ref="A62:A65"/>
    <mergeCell ref="B62:B65"/>
    <mergeCell ref="C62:C65"/>
    <mergeCell ref="F57:F58"/>
    <mergeCell ref="G57:G58"/>
    <mergeCell ref="H57:H58"/>
    <mergeCell ref="I57:I58"/>
    <mergeCell ref="J57:J58"/>
    <mergeCell ref="K57:K58"/>
    <mergeCell ref="E47:E48"/>
    <mergeCell ref="B51:B54"/>
    <mergeCell ref="C51:C54"/>
    <mergeCell ref="D52:D53"/>
    <mergeCell ref="E52:E53"/>
    <mergeCell ref="A55:A58"/>
    <mergeCell ref="B55:B58"/>
    <mergeCell ref="C57:C58"/>
    <mergeCell ref="A41:A54"/>
    <mergeCell ref="B41:B43"/>
    <mergeCell ref="C41:C43"/>
    <mergeCell ref="D41:D42"/>
    <mergeCell ref="E41:E42"/>
    <mergeCell ref="B44:B50"/>
    <mergeCell ref="C44:C50"/>
    <mergeCell ref="D45:D46"/>
    <mergeCell ref="E45:E46"/>
    <mergeCell ref="D47:D48"/>
    <mergeCell ref="A27:A40"/>
    <mergeCell ref="B27:B40"/>
    <mergeCell ref="C27:C40"/>
    <mergeCell ref="D32:D33"/>
    <mergeCell ref="E32:E33"/>
    <mergeCell ref="D37:D38"/>
    <mergeCell ref="E37:E38"/>
    <mergeCell ref="A20:A26"/>
    <mergeCell ref="B20:B26"/>
    <mergeCell ref="C20:C26"/>
    <mergeCell ref="D20:D21"/>
    <mergeCell ref="E20:E21"/>
    <mergeCell ref="D22:D23"/>
    <mergeCell ref="D24:D25"/>
    <mergeCell ref="M8:M9"/>
    <mergeCell ref="A10:A19"/>
    <mergeCell ref="B10:B19"/>
    <mergeCell ref="C10:C19"/>
    <mergeCell ref="D15:D16"/>
    <mergeCell ref="E15:E16"/>
    <mergeCell ref="F8:F9"/>
    <mergeCell ref="G8:G9"/>
    <mergeCell ref="H8:H9"/>
    <mergeCell ref="I8:I9"/>
    <mergeCell ref="K8:K9"/>
    <mergeCell ref="L8:L9"/>
    <mergeCell ref="A4:A9"/>
    <mergeCell ref="B4:B9"/>
    <mergeCell ref="C4:C9"/>
    <mergeCell ref="D4:D6"/>
    <mergeCell ref="E4:E6"/>
    <mergeCell ref="D7:D8"/>
    <mergeCell ref="E7:E9"/>
    <mergeCell ref="G2:G3"/>
    <mergeCell ref="H2:H3"/>
    <mergeCell ref="I2:I3"/>
    <mergeCell ref="K2:K3"/>
    <mergeCell ref="L2:L3"/>
    <mergeCell ref="M2:M3"/>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8"/>
  <sheetViews>
    <sheetView zoomScale="85" zoomScaleNormal="85" workbookViewId="0">
      <selection activeCell="L88" sqref="L88"/>
    </sheetView>
  </sheetViews>
  <sheetFormatPr baseColWidth="10" defaultRowHeight="15"/>
  <cols>
    <col min="1" max="1" width="18.42578125" style="1" customWidth="1"/>
    <col min="2" max="2" width="16.85546875" style="1" customWidth="1"/>
    <col min="3" max="3" width="64.42578125" style="1" customWidth="1"/>
    <col min="4" max="4" width="18.28515625" style="1" customWidth="1"/>
    <col min="5" max="5" width="12.42578125" style="1" customWidth="1"/>
    <col min="6" max="6" width="53.85546875" style="1" customWidth="1"/>
    <col min="7" max="7" width="15.85546875" style="29" customWidth="1"/>
    <col min="8" max="8" width="18" style="1" customWidth="1"/>
    <col min="9" max="9" width="27.85546875" style="1" customWidth="1"/>
    <col min="10" max="10" width="17.28515625" style="1" customWidth="1"/>
    <col min="11" max="12" width="17.7109375" style="1" customWidth="1"/>
    <col min="13" max="13" width="18.7109375" style="78" bestFit="1" customWidth="1"/>
    <col min="14" max="14" width="16.42578125" style="78" bestFit="1" customWidth="1"/>
    <col min="15" max="15" width="27" style="1" customWidth="1"/>
    <col min="16" max="16" width="66.7109375" style="1" customWidth="1"/>
  </cols>
  <sheetData>
    <row r="1" spans="1:16" ht="15.75" thickBot="1"/>
    <row r="2" spans="1:16" ht="15.75" thickBot="1">
      <c r="A2" s="378" t="s">
        <v>374</v>
      </c>
      <c r="B2" s="378"/>
      <c r="C2" s="378" t="s">
        <v>335</v>
      </c>
      <c r="D2" s="378" t="s">
        <v>337</v>
      </c>
      <c r="E2" s="378" t="s">
        <v>338</v>
      </c>
      <c r="F2" s="378" t="s">
        <v>367</v>
      </c>
      <c r="G2" s="378" t="s">
        <v>375</v>
      </c>
      <c r="H2" s="378"/>
      <c r="I2" s="378"/>
      <c r="J2" s="388" t="s">
        <v>376</v>
      </c>
      <c r="K2" s="388" t="s">
        <v>377</v>
      </c>
      <c r="L2" s="388" t="s">
        <v>507</v>
      </c>
      <c r="M2" s="390" t="s">
        <v>508</v>
      </c>
      <c r="N2" s="390" t="s">
        <v>509</v>
      </c>
      <c r="O2" s="388" t="s">
        <v>510</v>
      </c>
      <c r="P2" s="388" t="s">
        <v>378</v>
      </c>
    </row>
    <row r="3" spans="1:16" ht="15.75" thickBot="1">
      <c r="A3" s="378"/>
      <c r="B3" s="378"/>
      <c r="C3" s="378"/>
      <c r="D3" s="378"/>
      <c r="E3" s="378"/>
      <c r="F3" s="378"/>
      <c r="G3" s="30" t="s">
        <v>380</v>
      </c>
      <c r="H3" s="30" t="s">
        <v>381</v>
      </c>
      <c r="I3" s="30" t="s">
        <v>382</v>
      </c>
      <c r="J3" s="389"/>
      <c r="K3" s="389"/>
      <c r="L3" s="389"/>
      <c r="M3" s="391"/>
      <c r="N3" s="391"/>
      <c r="O3" s="389"/>
      <c r="P3" s="389"/>
    </row>
    <row r="4" spans="1:16" ht="141" thickBot="1">
      <c r="A4" s="367">
        <v>56164999</v>
      </c>
      <c r="B4" s="367"/>
      <c r="C4" s="31" t="s">
        <v>320</v>
      </c>
      <c r="D4" s="32">
        <v>5</v>
      </c>
      <c r="E4" s="33">
        <v>3</v>
      </c>
      <c r="F4" s="31" t="s">
        <v>339</v>
      </c>
      <c r="G4" s="34" t="s">
        <v>384</v>
      </c>
      <c r="H4" s="35" t="s">
        <v>385</v>
      </c>
      <c r="I4" s="36" t="s">
        <v>386</v>
      </c>
      <c r="J4" s="33">
        <v>5</v>
      </c>
      <c r="K4" s="33">
        <v>2</v>
      </c>
      <c r="L4" s="76">
        <f>K4*100/J4</f>
        <v>40</v>
      </c>
      <c r="M4" s="427" t="s">
        <v>516</v>
      </c>
      <c r="N4" s="427" t="s">
        <v>517</v>
      </c>
      <c r="O4" s="382" t="s">
        <v>518</v>
      </c>
      <c r="P4" s="31" t="s">
        <v>519</v>
      </c>
    </row>
    <row r="5" spans="1:16" ht="102.75" thickBot="1">
      <c r="A5" s="368"/>
      <c r="B5" s="368"/>
      <c r="C5" s="37" t="s">
        <v>321</v>
      </c>
      <c r="D5" s="38">
        <v>4</v>
      </c>
      <c r="E5" s="39">
        <v>0</v>
      </c>
      <c r="F5" s="37" t="s">
        <v>340</v>
      </c>
      <c r="G5" s="34" t="s">
        <v>384</v>
      </c>
      <c r="H5" s="35" t="s">
        <v>385</v>
      </c>
      <c r="I5" s="36" t="s">
        <v>386</v>
      </c>
      <c r="J5" s="39">
        <v>4</v>
      </c>
      <c r="K5" s="39">
        <v>2</v>
      </c>
      <c r="L5" s="76">
        <f t="shared" ref="L5:L54" si="0">K5*100/J5</f>
        <v>50</v>
      </c>
      <c r="M5" s="386"/>
      <c r="N5" s="386"/>
      <c r="O5" s="383"/>
      <c r="P5" s="37" t="s">
        <v>524</v>
      </c>
    </row>
    <row r="6" spans="1:16" ht="90" thickBot="1">
      <c r="A6" s="368"/>
      <c r="B6" s="368"/>
      <c r="C6" s="37" t="s">
        <v>322</v>
      </c>
      <c r="D6" s="38">
        <v>5</v>
      </c>
      <c r="E6" s="40">
        <v>0.05</v>
      </c>
      <c r="F6" s="37" t="s">
        <v>340</v>
      </c>
      <c r="G6" s="34" t="s">
        <v>384</v>
      </c>
      <c r="H6" s="35" t="s">
        <v>385</v>
      </c>
      <c r="I6" s="36" t="s">
        <v>386</v>
      </c>
      <c r="J6" s="41">
        <v>5</v>
      </c>
      <c r="K6" s="41">
        <v>5</v>
      </c>
      <c r="L6" s="76">
        <f t="shared" si="0"/>
        <v>100</v>
      </c>
      <c r="M6" s="412"/>
      <c r="N6" s="412"/>
      <c r="O6" s="394"/>
      <c r="P6" s="37" t="s">
        <v>526</v>
      </c>
    </row>
    <row r="7" spans="1:16" ht="77.25" thickBot="1">
      <c r="A7" s="368"/>
      <c r="B7" s="368"/>
      <c r="C7" s="37" t="s">
        <v>323</v>
      </c>
      <c r="D7" s="38">
        <v>1</v>
      </c>
      <c r="E7" s="39">
        <v>1</v>
      </c>
      <c r="F7" s="37" t="s">
        <v>341</v>
      </c>
      <c r="G7" s="34" t="s">
        <v>384</v>
      </c>
      <c r="H7" s="35" t="s">
        <v>385</v>
      </c>
      <c r="I7" s="36" t="s">
        <v>386</v>
      </c>
      <c r="J7" s="39">
        <v>1</v>
      </c>
      <c r="K7" s="39">
        <v>1</v>
      </c>
      <c r="L7" s="76">
        <f t="shared" si="0"/>
        <v>100</v>
      </c>
      <c r="M7" s="385" t="s">
        <v>516</v>
      </c>
      <c r="N7" s="385" t="s">
        <v>517</v>
      </c>
      <c r="O7" s="404" t="s">
        <v>518</v>
      </c>
      <c r="P7" s="37" t="s">
        <v>529</v>
      </c>
    </row>
    <row r="8" spans="1:16" ht="115.5" thickBot="1">
      <c r="A8" s="368"/>
      <c r="B8" s="368"/>
      <c r="C8" s="37" t="s">
        <v>324</v>
      </c>
      <c r="D8" s="38">
        <v>5</v>
      </c>
      <c r="E8" s="39">
        <v>2</v>
      </c>
      <c r="F8" s="37" t="s">
        <v>342</v>
      </c>
      <c r="G8" s="34" t="s">
        <v>384</v>
      </c>
      <c r="H8" s="35" t="s">
        <v>385</v>
      </c>
      <c r="I8" s="36" t="s">
        <v>386</v>
      </c>
      <c r="J8" s="39">
        <v>12</v>
      </c>
      <c r="K8" s="39">
        <v>12</v>
      </c>
      <c r="L8" s="76">
        <f t="shared" si="0"/>
        <v>100</v>
      </c>
      <c r="M8" s="412"/>
      <c r="N8" s="412"/>
      <c r="O8" s="394"/>
      <c r="P8" s="37" t="s">
        <v>533</v>
      </c>
    </row>
    <row r="9" spans="1:16" ht="102">
      <c r="A9" s="368"/>
      <c r="B9" s="368"/>
      <c r="C9" s="370"/>
      <c r="D9" s="372">
        <v>5</v>
      </c>
      <c r="E9" s="375">
        <v>0.03</v>
      </c>
      <c r="F9" s="379" t="s">
        <v>343</v>
      </c>
      <c r="G9" s="37" t="s">
        <v>388</v>
      </c>
      <c r="H9" s="37" t="s">
        <v>389</v>
      </c>
      <c r="I9" s="37" t="s">
        <v>390</v>
      </c>
      <c r="J9" s="375">
        <v>0.13</v>
      </c>
      <c r="K9" s="375">
        <v>0.13</v>
      </c>
      <c r="L9" s="382">
        <v>100</v>
      </c>
      <c r="M9" s="385" t="s">
        <v>538</v>
      </c>
      <c r="N9" s="385" t="s">
        <v>539</v>
      </c>
      <c r="O9" s="404" t="s">
        <v>540</v>
      </c>
      <c r="P9" s="404" t="s">
        <v>541</v>
      </c>
    </row>
    <row r="10" spans="1:16" ht="102">
      <c r="A10" s="368"/>
      <c r="B10" s="368"/>
      <c r="C10" s="370"/>
      <c r="D10" s="373"/>
      <c r="E10" s="376"/>
      <c r="F10" s="380"/>
      <c r="G10" s="37" t="s">
        <v>388</v>
      </c>
      <c r="H10" s="37" t="s">
        <v>389</v>
      </c>
      <c r="I10" s="37" t="s">
        <v>390</v>
      </c>
      <c r="J10" s="376"/>
      <c r="K10" s="376"/>
      <c r="L10" s="383"/>
      <c r="M10" s="386"/>
      <c r="N10" s="386"/>
      <c r="O10" s="383"/>
      <c r="P10" s="383"/>
    </row>
    <row r="11" spans="1:16" ht="102.75" thickBot="1">
      <c r="A11" s="369"/>
      <c r="B11" s="369"/>
      <c r="C11" s="371"/>
      <c r="D11" s="374"/>
      <c r="E11" s="377"/>
      <c r="F11" s="381"/>
      <c r="G11" s="37" t="s">
        <v>388</v>
      </c>
      <c r="H11" s="37" t="s">
        <v>389</v>
      </c>
      <c r="I11" s="37" t="s">
        <v>390</v>
      </c>
      <c r="J11" s="377"/>
      <c r="K11" s="377"/>
      <c r="L11" s="384"/>
      <c r="M11" s="387"/>
      <c r="N11" s="387"/>
      <c r="O11" s="384"/>
      <c r="P11" s="384"/>
    </row>
    <row r="12" spans="1:16" ht="115.5" thickBot="1">
      <c r="A12" s="382"/>
      <c r="B12" s="382"/>
      <c r="C12" s="31"/>
      <c r="D12" s="44">
        <v>0.13</v>
      </c>
      <c r="E12" s="33" t="s">
        <v>318</v>
      </c>
      <c r="F12" s="31" t="s">
        <v>344</v>
      </c>
      <c r="G12" s="37" t="s">
        <v>388</v>
      </c>
      <c r="H12" s="37" t="s">
        <v>391</v>
      </c>
      <c r="I12" s="31" t="s">
        <v>392</v>
      </c>
      <c r="J12" s="45">
        <v>0.125</v>
      </c>
      <c r="K12" s="67">
        <v>0.22</v>
      </c>
      <c r="L12" s="76">
        <f t="shared" si="0"/>
        <v>176</v>
      </c>
      <c r="M12" s="427" t="s">
        <v>552</v>
      </c>
      <c r="N12" s="427" t="s">
        <v>553</v>
      </c>
      <c r="O12" s="382" t="s">
        <v>554</v>
      </c>
      <c r="P12" s="31" t="s">
        <v>555</v>
      </c>
    </row>
    <row r="13" spans="1:16" ht="128.25" thickBot="1">
      <c r="A13" s="383"/>
      <c r="B13" s="383"/>
      <c r="C13" s="37"/>
      <c r="D13" s="38">
        <v>300</v>
      </c>
      <c r="E13" s="39" t="s">
        <v>187</v>
      </c>
      <c r="F13" s="37" t="s">
        <v>344</v>
      </c>
      <c r="G13" s="37" t="s">
        <v>388</v>
      </c>
      <c r="H13" s="37" t="s">
        <v>389</v>
      </c>
      <c r="I13" s="37" t="s">
        <v>390</v>
      </c>
      <c r="J13" s="42">
        <v>300</v>
      </c>
      <c r="K13" s="39">
        <v>714</v>
      </c>
      <c r="L13" s="76">
        <f t="shared" si="0"/>
        <v>238</v>
      </c>
      <c r="M13" s="386"/>
      <c r="N13" s="386"/>
      <c r="O13" s="383"/>
      <c r="P13" s="37" t="s">
        <v>560</v>
      </c>
    </row>
    <row r="14" spans="1:16" ht="141" thickBot="1">
      <c r="A14" s="383"/>
      <c r="B14" s="383"/>
      <c r="C14" s="46" t="s">
        <v>393</v>
      </c>
      <c r="D14" s="38">
        <v>6.6</v>
      </c>
      <c r="E14" s="40" t="s">
        <v>187</v>
      </c>
      <c r="F14" s="46" t="s">
        <v>345</v>
      </c>
      <c r="G14" s="37" t="s">
        <v>388</v>
      </c>
      <c r="H14" s="37" t="s">
        <v>391</v>
      </c>
      <c r="I14" s="37" t="s">
        <v>390</v>
      </c>
      <c r="J14" s="40">
        <v>0.06</v>
      </c>
      <c r="K14" s="40">
        <v>0.06</v>
      </c>
      <c r="L14" s="76">
        <v>100</v>
      </c>
      <c r="M14" s="412"/>
      <c r="N14" s="412"/>
      <c r="O14" s="394"/>
      <c r="P14" s="40" t="s">
        <v>394</v>
      </c>
    </row>
    <row r="15" spans="1:16" ht="102.75" thickBot="1">
      <c r="A15" s="383"/>
      <c r="B15" s="383"/>
      <c r="C15" s="46"/>
      <c r="D15" s="39" t="s">
        <v>395</v>
      </c>
      <c r="E15" s="39" t="s">
        <v>187</v>
      </c>
      <c r="F15" s="398" t="s">
        <v>345</v>
      </c>
      <c r="G15" s="37" t="s">
        <v>388</v>
      </c>
      <c r="H15" s="37" t="s">
        <v>389</v>
      </c>
      <c r="I15" s="37" t="s">
        <v>396</v>
      </c>
      <c r="J15" s="39" t="s">
        <v>395</v>
      </c>
      <c r="K15" s="39" t="s">
        <v>395</v>
      </c>
      <c r="L15" s="76">
        <v>0</v>
      </c>
      <c r="M15" s="81" t="s">
        <v>561</v>
      </c>
      <c r="N15" s="81" t="s">
        <v>561</v>
      </c>
      <c r="O15" s="404" t="s">
        <v>562</v>
      </c>
      <c r="P15" s="375" t="s">
        <v>563</v>
      </c>
    </row>
    <row r="16" spans="1:16" ht="102.75" thickBot="1">
      <c r="A16" s="383"/>
      <c r="B16" s="383"/>
      <c r="C16" s="46"/>
      <c r="D16" s="39" t="s">
        <v>395</v>
      </c>
      <c r="E16" s="39" t="s">
        <v>187</v>
      </c>
      <c r="F16" s="400"/>
      <c r="G16" s="37" t="s">
        <v>388</v>
      </c>
      <c r="H16" s="37" t="s">
        <v>389</v>
      </c>
      <c r="I16" s="37" t="s">
        <v>396</v>
      </c>
      <c r="J16" s="39" t="s">
        <v>395</v>
      </c>
      <c r="K16" s="39" t="s">
        <v>395</v>
      </c>
      <c r="L16" s="76">
        <v>0</v>
      </c>
      <c r="M16" s="81" t="s">
        <v>561</v>
      </c>
      <c r="N16" s="81" t="s">
        <v>561</v>
      </c>
      <c r="O16" s="394"/>
      <c r="P16" s="392"/>
    </row>
    <row r="17" spans="1:16" ht="90" thickBot="1">
      <c r="A17" s="383"/>
      <c r="B17" s="383"/>
      <c r="C17" s="46"/>
      <c r="D17" s="48">
        <v>4.0000000000000001E-3</v>
      </c>
      <c r="E17" s="39" t="s">
        <v>187</v>
      </c>
      <c r="F17" s="398" t="s">
        <v>397</v>
      </c>
      <c r="G17" s="37" t="s">
        <v>384</v>
      </c>
      <c r="H17" s="37" t="s">
        <v>398</v>
      </c>
      <c r="I17" s="37" t="s">
        <v>399</v>
      </c>
      <c r="J17" s="49">
        <v>4.0000000000000001E-3</v>
      </c>
      <c r="K17" s="50">
        <v>4.0000000000000001E-3</v>
      </c>
      <c r="L17" s="76">
        <f t="shared" si="0"/>
        <v>100</v>
      </c>
      <c r="M17" s="393">
        <v>16500000</v>
      </c>
      <c r="N17" s="393">
        <v>16500000</v>
      </c>
      <c r="O17" s="426" t="s">
        <v>566</v>
      </c>
      <c r="P17" s="375" t="s">
        <v>567</v>
      </c>
    </row>
    <row r="18" spans="1:16" ht="89.25">
      <c r="A18" s="383"/>
      <c r="B18" s="383"/>
      <c r="C18" s="46"/>
      <c r="D18" s="48"/>
      <c r="E18" s="39"/>
      <c r="F18" s="399"/>
      <c r="G18" s="37" t="s">
        <v>384</v>
      </c>
      <c r="H18" s="37" t="s">
        <v>398</v>
      </c>
      <c r="I18" s="37" t="s">
        <v>399</v>
      </c>
      <c r="J18" s="396">
        <v>7.0000000000000001E-3</v>
      </c>
      <c r="K18" s="396">
        <v>0.109</v>
      </c>
      <c r="L18" s="382">
        <f t="shared" si="0"/>
        <v>1557.1428571428571</v>
      </c>
      <c r="M18" s="393"/>
      <c r="N18" s="393"/>
      <c r="O18" s="426"/>
      <c r="P18" s="376"/>
    </row>
    <row r="19" spans="1:16" ht="90" thickBot="1">
      <c r="A19" s="383"/>
      <c r="B19" s="383"/>
      <c r="C19" s="46"/>
      <c r="D19" s="48">
        <v>7.0000000000000001E-3</v>
      </c>
      <c r="E19" s="39" t="s">
        <v>187</v>
      </c>
      <c r="F19" s="400"/>
      <c r="G19" s="37" t="s">
        <v>384</v>
      </c>
      <c r="H19" s="37" t="s">
        <v>398</v>
      </c>
      <c r="I19" s="37" t="s">
        <v>399</v>
      </c>
      <c r="J19" s="397"/>
      <c r="K19" s="397"/>
      <c r="L19" s="384"/>
      <c r="M19" s="393"/>
      <c r="N19" s="393"/>
      <c r="O19" s="426"/>
      <c r="P19" s="392"/>
    </row>
    <row r="20" spans="1:16" ht="15" customHeight="1">
      <c r="A20" s="383"/>
      <c r="B20" s="383"/>
      <c r="C20" s="398"/>
      <c r="D20" s="401">
        <v>0.03</v>
      </c>
      <c r="E20" s="375">
        <v>0.01</v>
      </c>
      <c r="F20" s="398" t="s">
        <v>347</v>
      </c>
      <c r="G20" s="404" t="s">
        <v>400</v>
      </c>
      <c r="H20" s="404" t="s">
        <v>401</v>
      </c>
      <c r="I20" s="405" t="s">
        <v>402</v>
      </c>
      <c r="J20" s="375">
        <v>0.04</v>
      </c>
      <c r="K20" s="375">
        <v>0.04</v>
      </c>
      <c r="L20" s="382">
        <f t="shared" si="0"/>
        <v>100</v>
      </c>
      <c r="M20" s="393">
        <v>10000000</v>
      </c>
      <c r="N20" s="393">
        <v>10000000</v>
      </c>
      <c r="O20" s="426" t="s">
        <v>573</v>
      </c>
      <c r="P20" s="375" t="s">
        <v>574</v>
      </c>
    </row>
    <row r="21" spans="1:16">
      <c r="A21" s="383"/>
      <c r="B21" s="383"/>
      <c r="C21" s="399"/>
      <c r="D21" s="402"/>
      <c r="E21" s="376"/>
      <c r="F21" s="399"/>
      <c r="G21" s="383"/>
      <c r="H21" s="383"/>
      <c r="I21" s="406"/>
      <c r="J21" s="376"/>
      <c r="K21" s="376"/>
      <c r="L21" s="383"/>
      <c r="M21" s="393"/>
      <c r="N21" s="393"/>
      <c r="O21" s="426"/>
      <c r="P21" s="376"/>
    </row>
    <row r="22" spans="1:16">
      <c r="A22" s="383"/>
      <c r="B22" s="383"/>
      <c r="C22" s="399"/>
      <c r="D22" s="402"/>
      <c r="E22" s="376"/>
      <c r="F22" s="399"/>
      <c r="G22" s="383"/>
      <c r="H22" s="383"/>
      <c r="I22" s="406"/>
      <c r="J22" s="376"/>
      <c r="K22" s="376"/>
      <c r="L22" s="383"/>
      <c r="M22" s="393"/>
      <c r="N22" s="393"/>
      <c r="O22" s="426"/>
      <c r="P22" s="376"/>
    </row>
    <row r="23" spans="1:16" ht="15.75" thickBot="1">
      <c r="A23" s="383"/>
      <c r="B23" s="383"/>
      <c r="C23" s="400"/>
      <c r="D23" s="403"/>
      <c r="E23" s="392"/>
      <c r="F23" s="400"/>
      <c r="G23" s="394"/>
      <c r="H23" s="394"/>
      <c r="I23" s="407"/>
      <c r="J23" s="392"/>
      <c r="K23" s="392"/>
      <c r="L23" s="384"/>
      <c r="M23" s="393"/>
      <c r="N23" s="393"/>
      <c r="O23" s="426"/>
      <c r="P23" s="392"/>
    </row>
    <row r="24" spans="1:16" ht="77.25" thickBot="1">
      <c r="A24" s="383"/>
      <c r="B24" s="383"/>
      <c r="C24" s="46"/>
      <c r="D24" s="52">
        <v>0.1</v>
      </c>
      <c r="E24" s="40" t="s">
        <v>187</v>
      </c>
      <c r="F24" s="46" t="s">
        <v>403</v>
      </c>
      <c r="G24" s="39" t="s">
        <v>400</v>
      </c>
      <c r="H24" s="37" t="s">
        <v>391</v>
      </c>
      <c r="I24" s="37" t="s">
        <v>390</v>
      </c>
      <c r="J24" s="40">
        <v>0.15</v>
      </c>
      <c r="K24" s="40">
        <v>0.15</v>
      </c>
      <c r="L24" s="76">
        <f t="shared" si="0"/>
        <v>100</v>
      </c>
      <c r="M24" s="82">
        <v>2338933220</v>
      </c>
      <c r="N24" s="82">
        <v>2338933220</v>
      </c>
      <c r="O24" s="53" t="s">
        <v>579</v>
      </c>
      <c r="P24" s="46" t="s">
        <v>580</v>
      </c>
    </row>
    <row r="25" spans="1:16" ht="64.5" thickBot="1">
      <c r="A25" s="394"/>
      <c r="B25" s="394"/>
      <c r="C25" s="37"/>
      <c r="D25" s="38">
        <v>1</v>
      </c>
      <c r="E25" s="39">
        <v>1</v>
      </c>
      <c r="F25" s="35" t="s">
        <v>348</v>
      </c>
      <c r="G25" s="39" t="s">
        <v>400</v>
      </c>
      <c r="H25" s="37" t="s">
        <v>404</v>
      </c>
      <c r="I25" s="37" t="s">
        <v>405</v>
      </c>
      <c r="J25" s="53">
        <v>1</v>
      </c>
      <c r="K25" s="53">
        <v>1</v>
      </c>
      <c r="L25" s="76">
        <f t="shared" si="0"/>
        <v>100</v>
      </c>
      <c r="M25" s="82">
        <v>54450000</v>
      </c>
      <c r="N25" s="82">
        <v>54450000</v>
      </c>
      <c r="O25" s="53" t="s">
        <v>583</v>
      </c>
      <c r="P25" s="35" t="s">
        <v>406</v>
      </c>
    </row>
    <row r="26" spans="1:16" ht="51.75" thickBot="1">
      <c r="A26" s="383"/>
      <c r="B26" s="383"/>
      <c r="C26" s="380"/>
      <c r="D26" s="54">
        <v>0.8</v>
      </c>
      <c r="E26" s="55">
        <v>0.7</v>
      </c>
      <c r="F26" s="380" t="s">
        <v>407</v>
      </c>
      <c r="G26" s="404" t="s">
        <v>408</v>
      </c>
      <c r="H26" s="404" t="s">
        <v>409</v>
      </c>
      <c r="I26" s="404" t="s">
        <v>410</v>
      </c>
      <c r="J26" s="50">
        <v>0.85</v>
      </c>
      <c r="K26" s="50">
        <v>0.63</v>
      </c>
      <c r="L26" s="76">
        <f t="shared" si="0"/>
        <v>74.117647058823536</v>
      </c>
      <c r="M26" s="393">
        <v>7595374483</v>
      </c>
      <c r="N26" s="393">
        <v>4950478143</v>
      </c>
      <c r="O26" s="404" t="s">
        <v>585</v>
      </c>
      <c r="P26" s="56" t="s">
        <v>411</v>
      </c>
    </row>
    <row r="27" spans="1:16" ht="15" customHeight="1">
      <c r="A27" s="383"/>
      <c r="B27" s="383"/>
      <c r="C27" s="380"/>
      <c r="D27" s="401">
        <v>0.4</v>
      </c>
      <c r="E27" s="375">
        <v>0.35</v>
      </c>
      <c r="F27" s="380"/>
      <c r="G27" s="383"/>
      <c r="H27" s="383"/>
      <c r="I27" s="383"/>
      <c r="J27" s="375">
        <v>0.5</v>
      </c>
      <c r="K27" s="375">
        <v>0.41</v>
      </c>
      <c r="L27" s="382">
        <f t="shared" si="0"/>
        <v>82</v>
      </c>
      <c r="M27" s="393"/>
      <c r="N27" s="393"/>
      <c r="O27" s="383"/>
      <c r="P27" s="426" t="s">
        <v>412</v>
      </c>
    </row>
    <row r="28" spans="1:16" ht="15.75" thickBot="1">
      <c r="A28" s="383"/>
      <c r="B28" s="383"/>
      <c r="C28" s="395"/>
      <c r="D28" s="403"/>
      <c r="E28" s="392"/>
      <c r="F28" s="395"/>
      <c r="G28" s="394"/>
      <c r="H28" s="394"/>
      <c r="I28" s="394"/>
      <c r="J28" s="392"/>
      <c r="K28" s="392"/>
      <c r="L28" s="384"/>
      <c r="M28" s="393"/>
      <c r="N28" s="393"/>
      <c r="O28" s="394"/>
      <c r="P28" s="426"/>
    </row>
    <row r="29" spans="1:16" ht="204.75" thickBot="1">
      <c r="A29" s="383"/>
      <c r="B29" s="383"/>
      <c r="C29" s="37"/>
      <c r="D29" s="38">
        <v>4</v>
      </c>
      <c r="E29" s="39">
        <v>4</v>
      </c>
      <c r="F29" s="37" t="s">
        <v>413</v>
      </c>
      <c r="G29" s="37" t="s">
        <v>414</v>
      </c>
      <c r="H29" s="37" t="s">
        <v>415</v>
      </c>
      <c r="I29" s="37" t="s">
        <v>416</v>
      </c>
      <c r="J29" s="39">
        <v>5</v>
      </c>
      <c r="K29" s="39">
        <v>5</v>
      </c>
      <c r="L29" s="76">
        <f t="shared" si="0"/>
        <v>100</v>
      </c>
      <c r="M29" s="82" t="s">
        <v>587</v>
      </c>
      <c r="N29" s="82" t="s">
        <v>588</v>
      </c>
      <c r="O29" s="53" t="s">
        <v>589</v>
      </c>
      <c r="P29" s="37" t="s">
        <v>417</v>
      </c>
    </row>
    <row r="30" spans="1:16" ht="39" thickBot="1">
      <c r="A30" s="383"/>
      <c r="B30" s="383"/>
      <c r="C30" s="37"/>
      <c r="D30" s="58">
        <v>0.5</v>
      </c>
      <c r="E30" s="58">
        <v>0.6</v>
      </c>
      <c r="F30" s="37" t="s">
        <v>418</v>
      </c>
      <c r="G30" s="37"/>
      <c r="H30" s="37"/>
      <c r="I30" s="37"/>
      <c r="J30" s="40">
        <v>0.4</v>
      </c>
      <c r="K30" s="40">
        <v>0.19</v>
      </c>
      <c r="L30" s="76">
        <f t="shared" si="0"/>
        <v>47.5</v>
      </c>
      <c r="M30" s="385">
        <v>130000000</v>
      </c>
      <c r="N30" s="385">
        <v>988000</v>
      </c>
      <c r="O30" s="404" t="s">
        <v>594</v>
      </c>
      <c r="P30" s="37" t="s">
        <v>419</v>
      </c>
    </row>
    <row r="31" spans="1:16" ht="77.25" thickBot="1">
      <c r="A31" s="383"/>
      <c r="B31" s="383"/>
      <c r="C31" s="37"/>
      <c r="D31" s="58">
        <v>0.5</v>
      </c>
      <c r="E31" s="58">
        <v>0.53</v>
      </c>
      <c r="F31" s="37" t="s">
        <v>420</v>
      </c>
      <c r="G31" s="37" t="s">
        <v>421</v>
      </c>
      <c r="H31" s="37" t="s">
        <v>422</v>
      </c>
      <c r="I31" s="37" t="s">
        <v>423</v>
      </c>
      <c r="J31" s="40">
        <v>0.5</v>
      </c>
      <c r="K31" s="39" t="s">
        <v>318</v>
      </c>
      <c r="L31" s="76">
        <v>0</v>
      </c>
      <c r="M31" s="386"/>
      <c r="N31" s="386"/>
      <c r="O31" s="383"/>
      <c r="P31" s="426" t="s">
        <v>597</v>
      </c>
    </row>
    <row r="32" spans="1:16" ht="39" thickBot="1">
      <c r="A32" s="383"/>
      <c r="B32" s="383"/>
      <c r="C32" s="37"/>
      <c r="D32" s="58">
        <v>0.11</v>
      </c>
      <c r="E32" s="40" t="s">
        <v>424</v>
      </c>
      <c r="F32" s="37" t="s">
        <v>425</v>
      </c>
      <c r="G32" s="37"/>
      <c r="H32" s="37"/>
      <c r="I32" s="37"/>
      <c r="J32" s="40">
        <v>0.1</v>
      </c>
      <c r="K32" s="88">
        <v>8.7999999999999995E-2</v>
      </c>
      <c r="L32" s="76">
        <f t="shared" si="0"/>
        <v>87.999999999999986</v>
      </c>
      <c r="M32" s="386"/>
      <c r="N32" s="386"/>
      <c r="O32" s="383"/>
      <c r="P32" s="426"/>
    </row>
    <row r="33" spans="1:16" ht="268.5" thickBot="1">
      <c r="A33" s="394"/>
      <c r="B33" s="394"/>
      <c r="C33" s="46"/>
      <c r="D33" s="58">
        <v>0.5</v>
      </c>
      <c r="E33" s="39" t="s">
        <v>368</v>
      </c>
      <c r="F33" s="46" t="s">
        <v>426</v>
      </c>
      <c r="G33" s="37"/>
      <c r="H33" s="37"/>
      <c r="I33" s="37"/>
      <c r="J33" s="40">
        <v>0.55000000000000004</v>
      </c>
      <c r="K33" s="40">
        <v>0.51</v>
      </c>
      <c r="L33" s="76">
        <v>0</v>
      </c>
      <c r="M33" s="412"/>
      <c r="N33" s="412"/>
      <c r="O33" s="394"/>
      <c r="P33" s="39" t="s">
        <v>598</v>
      </c>
    </row>
    <row r="34" spans="1:16" ht="114.75" thickBot="1">
      <c r="A34" s="404"/>
      <c r="B34" s="404"/>
      <c r="C34" s="379"/>
      <c r="D34" s="58">
        <v>0.6</v>
      </c>
      <c r="E34" s="39" t="s">
        <v>368</v>
      </c>
      <c r="F34" s="379" t="s">
        <v>427</v>
      </c>
      <c r="G34" s="37" t="s">
        <v>428</v>
      </c>
      <c r="H34" s="37" t="s">
        <v>429</v>
      </c>
      <c r="I34" s="59" t="s">
        <v>430</v>
      </c>
      <c r="J34" s="40">
        <v>0.7</v>
      </c>
      <c r="K34" s="40">
        <v>0.5</v>
      </c>
      <c r="L34" s="76">
        <f t="shared" si="0"/>
        <v>71.428571428571431</v>
      </c>
      <c r="M34" s="82" t="s">
        <v>599</v>
      </c>
      <c r="N34" s="82" t="s">
        <v>600</v>
      </c>
      <c r="O34" s="53" t="s">
        <v>601</v>
      </c>
      <c r="P34" s="37" t="s">
        <v>431</v>
      </c>
    </row>
    <row r="35" spans="1:16" ht="114.75" thickBot="1">
      <c r="A35" s="383"/>
      <c r="B35" s="383"/>
      <c r="C35" s="395"/>
      <c r="D35" s="58">
        <v>0.55000000000000004</v>
      </c>
      <c r="E35" s="48" t="s">
        <v>368</v>
      </c>
      <c r="F35" s="395"/>
      <c r="G35" s="37" t="s">
        <v>428</v>
      </c>
      <c r="H35" s="37" t="s">
        <v>429</v>
      </c>
      <c r="I35" s="59" t="s">
        <v>430</v>
      </c>
      <c r="J35" s="40">
        <v>0.6</v>
      </c>
      <c r="K35" s="40">
        <v>0.86</v>
      </c>
      <c r="L35" s="76">
        <f t="shared" si="0"/>
        <v>143.33333333333334</v>
      </c>
      <c r="M35" s="82">
        <v>28200000</v>
      </c>
      <c r="N35" s="82">
        <v>8167000</v>
      </c>
      <c r="O35" s="53" t="s">
        <v>603</v>
      </c>
      <c r="P35" s="35" t="s">
        <v>604</v>
      </c>
    </row>
    <row r="36" spans="1:16" ht="15" customHeight="1">
      <c r="A36" s="383"/>
      <c r="B36" s="383"/>
      <c r="C36" s="370"/>
      <c r="D36" s="408">
        <v>10</v>
      </c>
      <c r="E36" s="413">
        <v>10</v>
      </c>
      <c r="F36" s="370" t="s">
        <v>432</v>
      </c>
      <c r="G36" s="404" t="s">
        <v>433</v>
      </c>
      <c r="H36" s="404" t="s">
        <v>434</v>
      </c>
      <c r="I36" s="404" t="s">
        <v>435</v>
      </c>
      <c r="J36" s="404">
        <v>13</v>
      </c>
      <c r="K36" s="404">
        <v>13</v>
      </c>
      <c r="L36" s="382">
        <f t="shared" si="0"/>
        <v>100</v>
      </c>
      <c r="M36" s="393" t="s">
        <v>607</v>
      </c>
      <c r="N36" s="393" t="s">
        <v>608</v>
      </c>
      <c r="O36" s="426" t="s">
        <v>609</v>
      </c>
      <c r="P36" s="404" t="s">
        <v>610</v>
      </c>
    </row>
    <row r="37" spans="1:16">
      <c r="A37" s="383"/>
      <c r="B37" s="383"/>
      <c r="C37" s="370"/>
      <c r="D37" s="409"/>
      <c r="E37" s="414"/>
      <c r="F37" s="370"/>
      <c r="G37" s="383"/>
      <c r="H37" s="383"/>
      <c r="I37" s="383"/>
      <c r="J37" s="383"/>
      <c r="K37" s="383"/>
      <c r="L37" s="383"/>
      <c r="M37" s="393"/>
      <c r="N37" s="393"/>
      <c r="O37" s="426"/>
      <c r="P37" s="383"/>
    </row>
    <row r="38" spans="1:16" ht="15.75" thickBot="1">
      <c r="A38" s="383"/>
      <c r="B38" s="383"/>
      <c r="C38" s="370"/>
      <c r="D38" s="410"/>
      <c r="E38" s="415"/>
      <c r="F38" s="370"/>
      <c r="G38" s="394"/>
      <c r="H38" s="394"/>
      <c r="I38" s="394"/>
      <c r="J38" s="394"/>
      <c r="K38" s="394"/>
      <c r="L38" s="384"/>
      <c r="M38" s="393"/>
      <c r="N38" s="393"/>
      <c r="O38" s="426"/>
      <c r="P38" s="394"/>
    </row>
    <row r="39" spans="1:16" ht="114.75" thickBot="1">
      <c r="A39" s="383"/>
      <c r="B39" s="383"/>
      <c r="C39" s="37"/>
      <c r="D39" s="38">
        <v>12</v>
      </c>
      <c r="E39" s="38">
        <v>12</v>
      </c>
      <c r="F39" s="35" t="s">
        <v>437</v>
      </c>
      <c r="G39" s="37" t="s">
        <v>428</v>
      </c>
      <c r="H39" s="37" t="s">
        <v>429</v>
      </c>
      <c r="I39" s="59" t="s">
        <v>430</v>
      </c>
      <c r="J39" s="53">
        <v>12</v>
      </c>
      <c r="K39" s="53">
        <v>12</v>
      </c>
      <c r="L39" s="76">
        <f t="shared" si="0"/>
        <v>100</v>
      </c>
      <c r="M39" s="82" t="s">
        <v>612</v>
      </c>
      <c r="N39" s="82" t="s">
        <v>613</v>
      </c>
      <c r="O39" s="53" t="s">
        <v>614</v>
      </c>
      <c r="P39" s="35" t="s">
        <v>615</v>
      </c>
    </row>
    <row r="40" spans="1:16" ht="114.75" thickBot="1">
      <c r="A40" s="383"/>
      <c r="B40" s="383"/>
      <c r="C40" s="46"/>
      <c r="D40" s="58">
        <v>0.4</v>
      </c>
      <c r="E40" s="58">
        <v>0.45</v>
      </c>
      <c r="F40" s="46" t="s">
        <v>438</v>
      </c>
      <c r="G40" s="60" t="s">
        <v>428</v>
      </c>
      <c r="H40" s="60" t="s">
        <v>439</v>
      </c>
      <c r="I40" s="59" t="s">
        <v>440</v>
      </c>
      <c r="J40" s="40">
        <v>1</v>
      </c>
      <c r="K40" s="40">
        <v>1</v>
      </c>
      <c r="L40" s="76">
        <f t="shared" si="0"/>
        <v>100</v>
      </c>
      <c r="M40" s="82" t="s">
        <v>618</v>
      </c>
      <c r="N40" s="82" t="s">
        <v>619</v>
      </c>
      <c r="O40" s="53" t="s">
        <v>620</v>
      </c>
      <c r="P40" s="46" t="s">
        <v>441</v>
      </c>
    </row>
    <row r="41" spans="1:16" ht="15.75" customHeight="1" thickBot="1">
      <c r="A41" s="383"/>
      <c r="B41" s="383"/>
      <c r="C41" s="379"/>
      <c r="D41" s="38">
        <v>12</v>
      </c>
      <c r="E41" s="39">
        <v>12</v>
      </c>
      <c r="F41" s="420" t="s">
        <v>442</v>
      </c>
      <c r="G41" s="418" t="s">
        <v>444</v>
      </c>
      <c r="H41" s="418" t="s">
        <v>445</v>
      </c>
      <c r="I41" s="416" t="s">
        <v>446</v>
      </c>
      <c r="J41" s="39">
        <v>12</v>
      </c>
      <c r="K41" s="39">
        <v>12</v>
      </c>
      <c r="L41" s="76">
        <f t="shared" si="0"/>
        <v>100</v>
      </c>
      <c r="M41" s="385" t="s">
        <v>623</v>
      </c>
      <c r="N41" s="385" t="s">
        <v>623</v>
      </c>
      <c r="O41" s="404" t="s">
        <v>624</v>
      </c>
      <c r="P41" s="404" t="s">
        <v>625</v>
      </c>
    </row>
    <row r="42" spans="1:16" ht="15.75" thickBot="1">
      <c r="A42" s="383"/>
      <c r="B42" s="383"/>
      <c r="C42" s="380"/>
      <c r="D42" s="38">
        <v>1</v>
      </c>
      <c r="E42" s="39">
        <v>1</v>
      </c>
      <c r="F42" s="421"/>
      <c r="G42" s="419"/>
      <c r="H42" s="419"/>
      <c r="I42" s="417"/>
      <c r="J42" s="53">
        <v>1</v>
      </c>
      <c r="K42" s="53">
        <v>1</v>
      </c>
      <c r="L42" s="76">
        <f t="shared" si="0"/>
        <v>100</v>
      </c>
      <c r="M42" s="386"/>
      <c r="N42" s="386"/>
      <c r="O42" s="383"/>
      <c r="P42" s="383"/>
    </row>
    <row r="43" spans="1:16" ht="15" customHeight="1">
      <c r="A43" s="383"/>
      <c r="B43" s="383"/>
      <c r="C43" s="380"/>
      <c r="D43" s="372">
        <v>1</v>
      </c>
      <c r="E43" s="404">
        <v>1</v>
      </c>
      <c r="F43" s="379" t="s">
        <v>447</v>
      </c>
      <c r="G43" s="418" t="s">
        <v>444</v>
      </c>
      <c r="H43" s="418" t="s">
        <v>445</v>
      </c>
      <c r="I43" s="416" t="s">
        <v>446</v>
      </c>
      <c r="J43" s="404">
        <v>1</v>
      </c>
      <c r="K43" s="404">
        <v>1</v>
      </c>
      <c r="L43" s="382">
        <f t="shared" si="0"/>
        <v>100</v>
      </c>
      <c r="M43" s="386"/>
      <c r="N43" s="386"/>
      <c r="O43" s="383"/>
      <c r="P43" s="383"/>
    </row>
    <row r="44" spans="1:16" ht="15.75" thickBot="1">
      <c r="A44" s="383"/>
      <c r="B44" s="383"/>
      <c r="C44" s="395"/>
      <c r="D44" s="411"/>
      <c r="E44" s="394"/>
      <c r="F44" s="395"/>
      <c r="G44" s="419"/>
      <c r="H44" s="419"/>
      <c r="I44" s="417"/>
      <c r="J44" s="394"/>
      <c r="K44" s="394"/>
      <c r="L44" s="384"/>
      <c r="M44" s="412"/>
      <c r="N44" s="412"/>
      <c r="O44" s="394"/>
      <c r="P44" s="394"/>
    </row>
    <row r="45" spans="1:16" ht="15" customHeight="1">
      <c r="A45" s="383"/>
      <c r="B45" s="383"/>
      <c r="C45" s="379"/>
      <c r="D45" s="372">
        <v>1</v>
      </c>
      <c r="E45" s="404" t="s">
        <v>318</v>
      </c>
      <c r="F45" s="379" t="s">
        <v>448</v>
      </c>
      <c r="G45" s="404" t="s">
        <v>444</v>
      </c>
      <c r="H45" s="404" t="s">
        <v>449</v>
      </c>
      <c r="I45" s="422" t="s">
        <v>450</v>
      </c>
      <c r="J45" s="404">
        <v>1</v>
      </c>
      <c r="K45" s="404">
        <v>1</v>
      </c>
      <c r="L45" s="382">
        <f t="shared" si="0"/>
        <v>100</v>
      </c>
      <c r="M45" s="393" t="s">
        <v>631</v>
      </c>
      <c r="N45" s="393" t="s">
        <v>632</v>
      </c>
      <c r="O45" s="426" t="s">
        <v>633</v>
      </c>
      <c r="P45" s="404" t="s">
        <v>451</v>
      </c>
    </row>
    <row r="46" spans="1:16" ht="15.75" thickBot="1">
      <c r="A46" s="383"/>
      <c r="B46" s="383"/>
      <c r="C46" s="395"/>
      <c r="D46" s="411"/>
      <c r="E46" s="394"/>
      <c r="F46" s="395"/>
      <c r="G46" s="394"/>
      <c r="H46" s="394"/>
      <c r="I46" s="423"/>
      <c r="J46" s="394"/>
      <c r="K46" s="394"/>
      <c r="L46" s="384"/>
      <c r="M46" s="393"/>
      <c r="N46" s="393"/>
      <c r="O46" s="426"/>
      <c r="P46" s="394"/>
    </row>
    <row r="47" spans="1:16" ht="114.75" thickBot="1">
      <c r="A47" s="383"/>
      <c r="B47" s="383"/>
      <c r="C47" s="37"/>
      <c r="D47" s="38">
        <v>1</v>
      </c>
      <c r="E47" s="39">
        <v>1</v>
      </c>
      <c r="F47" s="60" t="s">
        <v>452</v>
      </c>
      <c r="G47" s="60" t="s">
        <v>428</v>
      </c>
      <c r="H47" s="60" t="s">
        <v>439</v>
      </c>
      <c r="I47" s="59" t="s">
        <v>440</v>
      </c>
      <c r="J47" s="42">
        <v>1</v>
      </c>
      <c r="K47" s="42">
        <v>1</v>
      </c>
      <c r="L47" s="76">
        <f t="shared" si="0"/>
        <v>100</v>
      </c>
      <c r="M47" s="82" t="s">
        <v>618</v>
      </c>
      <c r="N47" s="82" t="s">
        <v>619</v>
      </c>
      <c r="O47" s="53" t="s">
        <v>620</v>
      </c>
      <c r="P47" s="42" t="s">
        <v>636</v>
      </c>
    </row>
    <row r="48" spans="1:16" ht="15.75" thickBot="1">
      <c r="A48" s="383"/>
      <c r="B48" s="383"/>
      <c r="C48" s="398"/>
      <c r="D48" s="38">
        <v>1</v>
      </c>
      <c r="E48" s="39">
        <v>1</v>
      </c>
      <c r="F48" s="398" t="s">
        <v>453</v>
      </c>
      <c r="G48" s="60"/>
      <c r="H48" s="60"/>
      <c r="I48" s="60"/>
      <c r="J48" s="41">
        <v>1</v>
      </c>
      <c r="K48" s="40" t="s">
        <v>187</v>
      </c>
      <c r="L48" s="76">
        <v>0</v>
      </c>
      <c r="M48" s="385" t="s">
        <v>639</v>
      </c>
      <c r="N48" s="385" t="s">
        <v>640</v>
      </c>
      <c r="O48" s="404" t="s">
        <v>641</v>
      </c>
      <c r="P48" s="375" t="s">
        <v>642</v>
      </c>
    </row>
    <row r="49" spans="1:16" ht="64.5" thickBot="1">
      <c r="A49" s="383"/>
      <c r="B49" s="383"/>
      <c r="C49" s="400"/>
      <c r="D49" s="38" t="s">
        <v>454</v>
      </c>
      <c r="E49" s="38" t="s">
        <v>454</v>
      </c>
      <c r="F49" s="400"/>
      <c r="G49" s="60" t="s">
        <v>428</v>
      </c>
      <c r="H49" s="60" t="s">
        <v>429</v>
      </c>
      <c r="I49" s="60" t="s">
        <v>455</v>
      </c>
      <c r="J49" s="55" t="s">
        <v>456</v>
      </c>
      <c r="K49" s="100">
        <v>441</v>
      </c>
      <c r="L49" s="76">
        <v>0</v>
      </c>
      <c r="M49" s="412"/>
      <c r="N49" s="412"/>
      <c r="O49" s="394"/>
      <c r="P49" s="392"/>
    </row>
    <row r="50" spans="1:16" ht="63.75" customHeight="1">
      <c r="A50" s="383"/>
      <c r="B50" s="383"/>
      <c r="C50" s="379"/>
      <c r="D50" s="404" t="s">
        <v>457</v>
      </c>
      <c r="E50" s="404" t="s">
        <v>457</v>
      </c>
      <c r="F50" s="379" t="s">
        <v>458</v>
      </c>
      <c r="G50" s="60" t="s">
        <v>459</v>
      </c>
      <c r="H50" s="60" t="s">
        <v>460</v>
      </c>
      <c r="I50" s="60" t="s">
        <v>461</v>
      </c>
      <c r="J50" s="404">
        <v>4</v>
      </c>
      <c r="K50" s="396">
        <v>0.04</v>
      </c>
      <c r="L50" s="382">
        <f t="shared" si="0"/>
        <v>1</v>
      </c>
      <c r="M50" s="385" t="s">
        <v>646</v>
      </c>
      <c r="N50" s="385" t="s">
        <v>647</v>
      </c>
      <c r="O50" s="404" t="s">
        <v>648</v>
      </c>
      <c r="P50" s="404" t="s">
        <v>649</v>
      </c>
    </row>
    <row r="51" spans="1:16" ht="115.5" thickBot="1">
      <c r="A51" s="383"/>
      <c r="B51" s="383"/>
      <c r="C51" s="395"/>
      <c r="D51" s="394"/>
      <c r="E51" s="394"/>
      <c r="F51" s="395"/>
      <c r="G51" s="37" t="s">
        <v>462</v>
      </c>
      <c r="H51" s="37" t="s">
        <v>463</v>
      </c>
      <c r="I51" s="37" t="s">
        <v>464</v>
      </c>
      <c r="J51" s="394"/>
      <c r="K51" s="397"/>
      <c r="L51" s="384"/>
      <c r="M51" s="412"/>
      <c r="N51" s="412"/>
      <c r="O51" s="394"/>
      <c r="P51" s="394"/>
    </row>
    <row r="52" spans="1:16" ht="76.5">
      <c r="A52" s="383"/>
      <c r="B52" s="383"/>
      <c r="C52" s="398"/>
      <c r="D52" s="404" t="s">
        <v>465</v>
      </c>
      <c r="E52" s="404" t="s">
        <v>465</v>
      </c>
      <c r="F52" s="398" t="s">
        <v>466</v>
      </c>
      <c r="G52" s="37" t="s">
        <v>467</v>
      </c>
      <c r="H52" s="37" t="s">
        <v>468</v>
      </c>
      <c r="I52" s="37" t="s">
        <v>469</v>
      </c>
      <c r="J52" s="375" t="s">
        <v>465</v>
      </c>
      <c r="K52" s="375" t="s">
        <v>465</v>
      </c>
      <c r="L52" s="382">
        <v>100</v>
      </c>
      <c r="M52" s="393" t="s">
        <v>599</v>
      </c>
      <c r="N52" s="393" t="s">
        <v>600</v>
      </c>
      <c r="O52" s="426" t="s">
        <v>601</v>
      </c>
      <c r="P52" s="375" t="s">
        <v>653</v>
      </c>
    </row>
    <row r="53" spans="1:16" ht="102.75" thickBot="1">
      <c r="A53" s="383"/>
      <c r="B53" s="383"/>
      <c r="C53" s="400"/>
      <c r="D53" s="394"/>
      <c r="E53" s="394"/>
      <c r="F53" s="400"/>
      <c r="G53" s="37" t="s">
        <v>428</v>
      </c>
      <c r="H53" s="37" t="s">
        <v>429</v>
      </c>
      <c r="I53" s="37" t="s">
        <v>470</v>
      </c>
      <c r="J53" s="392"/>
      <c r="K53" s="392"/>
      <c r="L53" s="384"/>
      <c r="M53" s="393"/>
      <c r="N53" s="393"/>
      <c r="O53" s="426"/>
      <c r="P53" s="392"/>
    </row>
    <row r="54" spans="1:16">
      <c r="A54" s="383"/>
      <c r="B54" s="383"/>
      <c r="C54" s="379"/>
      <c r="D54" s="58">
        <v>0.13</v>
      </c>
      <c r="E54" s="58">
        <v>0.14000000000000001</v>
      </c>
      <c r="F54" s="370" t="s">
        <v>471</v>
      </c>
      <c r="G54" s="404" t="s">
        <v>428</v>
      </c>
      <c r="H54" s="404" t="s">
        <v>439</v>
      </c>
      <c r="I54" s="404" t="s">
        <v>472</v>
      </c>
      <c r="J54" s="39">
        <v>0.2</v>
      </c>
      <c r="K54" s="39">
        <v>0</v>
      </c>
      <c r="L54" s="382">
        <f t="shared" si="0"/>
        <v>0</v>
      </c>
      <c r="M54" s="385" t="s">
        <v>657</v>
      </c>
      <c r="N54" s="385" t="s">
        <v>658</v>
      </c>
      <c r="O54" s="404" t="s">
        <v>659</v>
      </c>
      <c r="P54" s="404" t="s">
        <v>660</v>
      </c>
    </row>
    <row r="55" spans="1:16" ht="15.75" customHeight="1">
      <c r="A55" s="383"/>
      <c r="B55" s="383"/>
      <c r="C55" s="380"/>
      <c r="D55" s="401">
        <v>0.17</v>
      </c>
      <c r="E55" s="401">
        <v>0.18</v>
      </c>
      <c r="F55" s="370"/>
      <c r="G55" s="394"/>
      <c r="H55" s="394"/>
      <c r="I55" s="394"/>
      <c r="J55" s="375">
        <v>0.16</v>
      </c>
      <c r="K55" s="404">
        <v>0</v>
      </c>
      <c r="L55" s="383"/>
      <c r="M55" s="386"/>
      <c r="N55" s="386"/>
      <c r="O55" s="383"/>
      <c r="P55" s="383"/>
    </row>
    <row r="56" spans="1:16" ht="15.75" thickBot="1">
      <c r="A56" s="383"/>
      <c r="B56" s="383"/>
      <c r="C56" s="395"/>
      <c r="D56" s="403"/>
      <c r="E56" s="403"/>
      <c r="F56" s="370"/>
      <c r="G56" s="404" t="s">
        <v>473</v>
      </c>
      <c r="H56" s="404" t="s">
        <v>474</v>
      </c>
      <c r="I56" s="404" t="s">
        <v>475</v>
      </c>
      <c r="J56" s="392"/>
      <c r="K56" s="394"/>
      <c r="L56" s="384"/>
      <c r="M56" s="412"/>
      <c r="N56" s="412"/>
      <c r="O56" s="394"/>
      <c r="P56" s="394"/>
    </row>
    <row r="57" spans="1:16" ht="76.5">
      <c r="A57" s="383"/>
      <c r="B57" s="383"/>
      <c r="C57" s="37"/>
      <c r="D57" s="61"/>
      <c r="E57" s="58"/>
      <c r="F57" s="35" t="s">
        <v>359</v>
      </c>
      <c r="G57" s="394"/>
      <c r="H57" s="394"/>
      <c r="I57" s="394"/>
      <c r="J57" s="53" t="s">
        <v>465</v>
      </c>
      <c r="K57" s="53" t="s">
        <v>465</v>
      </c>
      <c r="L57" s="33">
        <v>100</v>
      </c>
      <c r="M57" s="82" t="s">
        <v>599</v>
      </c>
      <c r="N57" s="82" t="s">
        <v>600</v>
      </c>
      <c r="O57" s="53" t="s">
        <v>601</v>
      </c>
      <c r="P57" s="53" t="s">
        <v>664</v>
      </c>
    </row>
    <row r="58" spans="1:16" ht="242.25">
      <c r="A58" s="383"/>
      <c r="B58" s="383"/>
      <c r="C58" s="379"/>
      <c r="D58" s="62">
        <v>0.8</v>
      </c>
      <c r="E58" s="50">
        <v>0.8</v>
      </c>
      <c r="F58" s="37" t="s">
        <v>476</v>
      </c>
      <c r="G58" s="37" t="s">
        <v>477</v>
      </c>
      <c r="H58" s="37" t="s">
        <v>478</v>
      </c>
      <c r="I58" s="37" t="s">
        <v>479</v>
      </c>
      <c r="J58" s="50">
        <v>0.9</v>
      </c>
      <c r="K58" s="50">
        <v>1</v>
      </c>
      <c r="L58" s="50"/>
      <c r="M58" s="81" t="s">
        <v>607</v>
      </c>
      <c r="N58" s="81" t="s">
        <v>608</v>
      </c>
      <c r="O58" s="40" t="s">
        <v>609</v>
      </c>
      <c r="P58" s="60" t="s">
        <v>480</v>
      </c>
    </row>
    <row r="59" spans="1:16" ht="51.75" customHeight="1">
      <c r="A59" s="383"/>
      <c r="B59" s="383"/>
      <c r="C59" s="380"/>
      <c r="D59" s="58">
        <v>0.5</v>
      </c>
      <c r="E59" s="39" t="s">
        <v>187</v>
      </c>
      <c r="F59" s="370" t="s">
        <v>481</v>
      </c>
      <c r="G59" s="37" t="s">
        <v>482</v>
      </c>
      <c r="H59" s="37" t="s">
        <v>483</v>
      </c>
      <c r="I59" s="37" t="s">
        <v>484</v>
      </c>
      <c r="J59" s="39">
        <v>1</v>
      </c>
      <c r="K59" s="39">
        <v>1</v>
      </c>
      <c r="L59" s="42">
        <f>K59*100/J59</f>
        <v>100</v>
      </c>
      <c r="M59" s="385" t="s">
        <v>671</v>
      </c>
      <c r="N59" s="385" t="s">
        <v>672</v>
      </c>
      <c r="O59" s="404" t="s">
        <v>673</v>
      </c>
      <c r="P59" s="60" t="s">
        <v>436</v>
      </c>
    </row>
    <row r="60" spans="1:16" ht="51.75" customHeight="1">
      <c r="A60" s="383"/>
      <c r="B60" s="383"/>
      <c r="C60" s="380"/>
      <c r="D60" s="58">
        <v>0.5</v>
      </c>
      <c r="E60" s="39" t="s">
        <v>187</v>
      </c>
      <c r="F60" s="370"/>
      <c r="G60" s="37" t="s">
        <v>482</v>
      </c>
      <c r="H60" s="37" t="s">
        <v>483</v>
      </c>
      <c r="I60" s="37" t="s">
        <v>484</v>
      </c>
      <c r="J60" s="39">
        <v>1</v>
      </c>
      <c r="K60" s="39">
        <v>1</v>
      </c>
      <c r="L60" s="42">
        <f>K60*100/J60</f>
        <v>100</v>
      </c>
      <c r="M60" s="412"/>
      <c r="N60" s="412"/>
      <c r="O60" s="394"/>
      <c r="P60" s="60" t="s">
        <v>436</v>
      </c>
    </row>
    <row r="61" spans="1:16" ht="63.75">
      <c r="A61" s="383"/>
      <c r="B61" s="383"/>
      <c r="C61" s="380"/>
      <c r="D61" s="58" t="s">
        <v>485</v>
      </c>
      <c r="E61" s="39" t="s">
        <v>187</v>
      </c>
      <c r="F61" s="379" t="s">
        <v>486</v>
      </c>
      <c r="G61" s="37" t="s">
        <v>482</v>
      </c>
      <c r="H61" s="37" t="s">
        <v>483</v>
      </c>
      <c r="I61" s="37" t="s">
        <v>484</v>
      </c>
      <c r="J61" s="39" t="s">
        <v>465</v>
      </c>
      <c r="K61" s="39" t="s">
        <v>465</v>
      </c>
      <c r="L61" s="39">
        <v>100</v>
      </c>
      <c r="M61" s="393">
        <v>16300000</v>
      </c>
      <c r="N61" s="393">
        <v>14433333</v>
      </c>
      <c r="O61" s="426" t="s">
        <v>678</v>
      </c>
      <c r="P61" s="60" t="s">
        <v>487</v>
      </c>
    </row>
    <row r="62" spans="1:16" ht="63.75">
      <c r="A62" s="383"/>
      <c r="B62" s="383"/>
      <c r="C62" s="380"/>
      <c r="D62" s="38" t="s">
        <v>485</v>
      </c>
      <c r="E62" s="39" t="s">
        <v>187</v>
      </c>
      <c r="F62" s="380"/>
      <c r="G62" s="37" t="s">
        <v>482</v>
      </c>
      <c r="H62" s="37" t="s">
        <v>483</v>
      </c>
      <c r="I62" s="37" t="s">
        <v>484</v>
      </c>
      <c r="J62" s="39" t="s">
        <v>465</v>
      </c>
      <c r="K62" s="39" t="s">
        <v>465</v>
      </c>
      <c r="L62" s="39">
        <v>100</v>
      </c>
      <c r="M62" s="393"/>
      <c r="N62" s="393"/>
      <c r="O62" s="426"/>
      <c r="P62" s="60" t="s">
        <v>487</v>
      </c>
    </row>
    <row r="63" spans="1:16" ht="51">
      <c r="A63" s="383"/>
      <c r="B63" s="383"/>
      <c r="C63" s="395"/>
      <c r="D63" s="38">
        <v>1</v>
      </c>
      <c r="E63" s="39">
        <v>2</v>
      </c>
      <c r="F63" s="35"/>
      <c r="G63" s="37"/>
      <c r="H63" s="37"/>
      <c r="I63" s="37"/>
      <c r="J63" s="39">
        <v>1</v>
      </c>
      <c r="K63" s="39">
        <v>1</v>
      </c>
      <c r="L63" s="39">
        <f>K63*100/J63</f>
        <v>100</v>
      </c>
      <c r="M63" s="81" t="s">
        <v>684</v>
      </c>
      <c r="N63" s="81" t="s">
        <v>684</v>
      </c>
      <c r="O63" s="39" t="s">
        <v>685</v>
      </c>
      <c r="P63" s="37" t="s">
        <v>686</v>
      </c>
    </row>
    <row r="64" spans="1:16" ht="51">
      <c r="A64" s="394"/>
      <c r="B64" s="394"/>
      <c r="C64" s="37"/>
      <c r="D64" s="38">
        <v>3</v>
      </c>
      <c r="E64" s="39">
        <v>1</v>
      </c>
      <c r="F64" s="63" t="s">
        <v>360</v>
      </c>
      <c r="G64" s="37"/>
      <c r="H64" s="37"/>
      <c r="I64" s="37"/>
      <c r="J64" s="64">
        <v>3</v>
      </c>
      <c r="K64" s="64">
        <v>0</v>
      </c>
      <c r="L64" s="39">
        <f t="shared" ref="L64:L84" si="1">K64*100/J64</f>
        <v>0</v>
      </c>
      <c r="M64" s="82" t="s">
        <v>692</v>
      </c>
      <c r="N64" s="82" t="s">
        <v>693</v>
      </c>
      <c r="O64" s="53" t="s">
        <v>694</v>
      </c>
      <c r="P64" s="63" t="s">
        <v>488</v>
      </c>
    </row>
    <row r="65" spans="1:16" ht="38.25">
      <c r="A65" s="404" t="s">
        <v>489</v>
      </c>
      <c r="B65" s="404"/>
      <c r="C65" s="379"/>
      <c r="D65" s="401">
        <v>0.4</v>
      </c>
      <c r="E65" s="375">
        <v>0.5</v>
      </c>
      <c r="F65" s="379" t="s">
        <v>361</v>
      </c>
      <c r="G65" s="37" t="s">
        <v>490</v>
      </c>
      <c r="H65" s="37" t="s">
        <v>491</v>
      </c>
      <c r="I65" s="404" t="s">
        <v>492</v>
      </c>
      <c r="J65" s="404" t="s">
        <v>465</v>
      </c>
      <c r="K65" s="404" t="s">
        <v>465</v>
      </c>
      <c r="L65" s="404">
        <v>100</v>
      </c>
      <c r="M65" s="385" t="s">
        <v>698</v>
      </c>
      <c r="N65" s="385" t="s">
        <v>699</v>
      </c>
      <c r="O65" s="404" t="s">
        <v>700</v>
      </c>
      <c r="P65" s="404" t="s">
        <v>701</v>
      </c>
    </row>
    <row r="66" spans="1:16" ht="38.25">
      <c r="A66" s="383"/>
      <c r="B66" s="383"/>
      <c r="C66" s="395"/>
      <c r="D66" s="411"/>
      <c r="E66" s="394"/>
      <c r="F66" s="395"/>
      <c r="G66" s="37" t="s">
        <v>490</v>
      </c>
      <c r="H66" s="37" t="s">
        <v>491</v>
      </c>
      <c r="I66" s="394"/>
      <c r="J66" s="394"/>
      <c r="K66" s="394"/>
      <c r="L66" s="394"/>
      <c r="M66" s="386"/>
      <c r="N66" s="386"/>
      <c r="O66" s="383"/>
      <c r="P66" s="383"/>
    </row>
    <row r="67" spans="1:16" ht="38.25">
      <c r="A67" s="383"/>
      <c r="B67" s="383"/>
      <c r="C67" s="379"/>
      <c r="D67" s="58">
        <v>0.8</v>
      </c>
      <c r="E67" s="40">
        <v>0.85</v>
      </c>
      <c r="F67" s="379" t="s">
        <v>362</v>
      </c>
      <c r="G67" s="37" t="s">
        <v>490</v>
      </c>
      <c r="H67" s="37" t="s">
        <v>491</v>
      </c>
      <c r="I67" s="37" t="s">
        <v>492</v>
      </c>
      <c r="J67" s="39" t="s">
        <v>465</v>
      </c>
      <c r="K67" s="42" t="s">
        <v>465</v>
      </c>
      <c r="L67" s="39">
        <v>100</v>
      </c>
      <c r="M67" s="386"/>
      <c r="N67" s="386"/>
      <c r="O67" s="383"/>
      <c r="P67" s="383"/>
    </row>
    <row r="68" spans="1:16" ht="38.25">
      <c r="A68" s="383"/>
      <c r="B68" s="383"/>
      <c r="C68" s="380"/>
      <c r="D68" s="58">
        <v>0.8</v>
      </c>
      <c r="E68" s="40">
        <v>0.85</v>
      </c>
      <c r="F68" s="380"/>
      <c r="G68" s="37" t="s">
        <v>490</v>
      </c>
      <c r="H68" s="37" t="s">
        <v>491</v>
      </c>
      <c r="I68" s="37" t="s">
        <v>492</v>
      </c>
      <c r="J68" s="39" t="s">
        <v>465</v>
      </c>
      <c r="K68" s="39" t="s">
        <v>465</v>
      </c>
      <c r="L68" s="39">
        <v>100</v>
      </c>
      <c r="M68" s="386"/>
      <c r="N68" s="386"/>
      <c r="O68" s="383"/>
      <c r="P68" s="394"/>
    </row>
    <row r="69" spans="1:16" ht="77.25" thickBot="1">
      <c r="A69" s="384"/>
      <c r="B69" s="384"/>
      <c r="C69" s="381"/>
      <c r="D69" s="65">
        <v>3</v>
      </c>
      <c r="E69" s="65">
        <v>3</v>
      </c>
      <c r="F69" s="381"/>
      <c r="G69" s="37" t="s">
        <v>490</v>
      </c>
      <c r="H69" s="37" t="s">
        <v>491</v>
      </c>
      <c r="I69" s="37" t="s">
        <v>492</v>
      </c>
      <c r="J69" s="39">
        <v>3</v>
      </c>
      <c r="K69" s="39">
        <v>24</v>
      </c>
      <c r="L69" s="39">
        <f t="shared" si="1"/>
        <v>800</v>
      </c>
      <c r="M69" s="412"/>
      <c r="N69" s="412"/>
      <c r="O69" s="394"/>
      <c r="P69" s="37" t="s">
        <v>493</v>
      </c>
    </row>
    <row r="70" spans="1:16" ht="15" customHeight="1">
      <c r="A70" s="382"/>
      <c r="B70" s="382"/>
      <c r="C70" s="424" t="s">
        <v>325</v>
      </c>
      <c r="D70" s="425">
        <v>0.6</v>
      </c>
      <c r="E70" s="425">
        <v>0.7</v>
      </c>
      <c r="F70" s="424" t="s">
        <v>363</v>
      </c>
      <c r="G70" s="382" t="s">
        <v>384</v>
      </c>
      <c r="H70" s="404" t="s">
        <v>385</v>
      </c>
      <c r="I70" s="382" t="s">
        <v>386</v>
      </c>
      <c r="J70" s="375">
        <v>0.8</v>
      </c>
      <c r="K70" s="375">
        <v>0.8</v>
      </c>
      <c r="L70" s="404">
        <f t="shared" si="1"/>
        <v>100</v>
      </c>
      <c r="M70" s="393" t="s">
        <v>516</v>
      </c>
      <c r="N70" s="393" t="s">
        <v>517</v>
      </c>
      <c r="O70" s="426" t="s">
        <v>518</v>
      </c>
      <c r="P70" s="383" t="s">
        <v>495</v>
      </c>
    </row>
    <row r="71" spans="1:16">
      <c r="A71" s="383"/>
      <c r="B71" s="383"/>
      <c r="C71" s="380"/>
      <c r="D71" s="402"/>
      <c r="E71" s="402"/>
      <c r="F71" s="380"/>
      <c r="G71" s="383"/>
      <c r="H71" s="383"/>
      <c r="I71" s="383"/>
      <c r="J71" s="376"/>
      <c r="K71" s="376"/>
      <c r="L71" s="383"/>
      <c r="M71" s="393"/>
      <c r="N71" s="393"/>
      <c r="O71" s="426"/>
      <c r="P71" s="383"/>
    </row>
    <row r="72" spans="1:16">
      <c r="A72" s="383"/>
      <c r="B72" s="383"/>
      <c r="C72" s="395"/>
      <c r="D72" s="403"/>
      <c r="E72" s="403"/>
      <c r="F72" s="395"/>
      <c r="G72" s="394"/>
      <c r="H72" s="394"/>
      <c r="I72" s="394"/>
      <c r="J72" s="392"/>
      <c r="K72" s="392"/>
      <c r="L72" s="394"/>
      <c r="M72" s="393"/>
      <c r="N72" s="393"/>
      <c r="O72" s="426"/>
      <c r="P72" s="394"/>
    </row>
    <row r="73" spans="1:16" ht="38.25">
      <c r="A73" s="383"/>
      <c r="B73" s="383"/>
      <c r="C73" s="379"/>
      <c r="D73" s="38">
        <v>1</v>
      </c>
      <c r="E73" s="39">
        <v>1</v>
      </c>
      <c r="F73" s="379" t="s">
        <v>364</v>
      </c>
      <c r="G73" s="37"/>
      <c r="H73" s="37"/>
      <c r="I73" s="37"/>
      <c r="J73" s="42">
        <v>1</v>
      </c>
      <c r="K73" s="42">
        <v>1</v>
      </c>
      <c r="L73" s="39">
        <f t="shared" si="1"/>
        <v>100</v>
      </c>
      <c r="M73" s="81" t="s">
        <v>187</v>
      </c>
      <c r="N73" s="81" t="s">
        <v>187</v>
      </c>
      <c r="O73" s="39" t="s">
        <v>706</v>
      </c>
      <c r="P73" s="60" t="s">
        <v>707</v>
      </c>
    </row>
    <row r="74" spans="1:16" ht="15" customHeight="1">
      <c r="A74" s="383"/>
      <c r="B74" s="383"/>
      <c r="C74" s="380"/>
      <c r="D74" s="372">
        <v>1</v>
      </c>
      <c r="E74" s="426">
        <v>1</v>
      </c>
      <c r="F74" s="380"/>
      <c r="G74" s="404" t="s">
        <v>384</v>
      </c>
      <c r="H74" s="404" t="s">
        <v>385</v>
      </c>
      <c r="I74" s="404" t="s">
        <v>386</v>
      </c>
      <c r="J74" s="404">
        <v>1</v>
      </c>
      <c r="K74" s="404">
        <v>1</v>
      </c>
      <c r="L74" s="404">
        <f t="shared" si="1"/>
        <v>100</v>
      </c>
      <c r="M74" s="393" t="s">
        <v>516</v>
      </c>
      <c r="N74" s="393" t="s">
        <v>517</v>
      </c>
      <c r="O74" s="404" t="s">
        <v>523</v>
      </c>
      <c r="P74" s="404" t="s">
        <v>496</v>
      </c>
    </row>
    <row r="75" spans="1:16">
      <c r="A75" s="383"/>
      <c r="B75" s="383"/>
      <c r="C75" s="380"/>
      <c r="D75" s="411"/>
      <c r="E75" s="426"/>
      <c r="F75" s="380"/>
      <c r="G75" s="383"/>
      <c r="H75" s="383"/>
      <c r="I75" s="383"/>
      <c r="J75" s="383"/>
      <c r="K75" s="383"/>
      <c r="L75" s="383"/>
      <c r="M75" s="393"/>
      <c r="N75" s="393"/>
      <c r="O75" s="383"/>
      <c r="P75" s="383"/>
    </row>
    <row r="76" spans="1:16" ht="15.75" thickBot="1">
      <c r="A76" s="384"/>
      <c r="B76" s="384"/>
      <c r="C76" s="381"/>
      <c r="D76" s="65">
        <v>1</v>
      </c>
      <c r="E76" s="66">
        <v>1</v>
      </c>
      <c r="F76" s="381"/>
      <c r="G76" s="384"/>
      <c r="H76" s="384"/>
      <c r="I76" s="384"/>
      <c r="J76" s="394"/>
      <c r="K76" s="394"/>
      <c r="L76" s="394"/>
      <c r="M76" s="393"/>
      <c r="N76" s="393"/>
      <c r="O76" s="384"/>
      <c r="P76" s="384"/>
    </row>
    <row r="77" spans="1:16" ht="409.6" thickBot="1">
      <c r="A77" s="382"/>
      <c r="B77" s="382"/>
      <c r="C77" s="424"/>
      <c r="D77" s="44">
        <v>0.8</v>
      </c>
      <c r="E77" s="67">
        <v>1</v>
      </c>
      <c r="F77" s="68" t="s">
        <v>497</v>
      </c>
      <c r="G77" s="34" t="s">
        <v>384</v>
      </c>
      <c r="H77" s="35" t="s">
        <v>385</v>
      </c>
      <c r="I77" s="36" t="s">
        <v>386</v>
      </c>
      <c r="J77" s="69">
        <v>1</v>
      </c>
      <c r="K77" s="69">
        <v>1</v>
      </c>
      <c r="L77" s="39">
        <f t="shared" si="1"/>
        <v>100</v>
      </c>
      <c r="M77" s="427" t="s">
        <v>516</v>
      </c>
      <c r="N77" s="427" t="s">
        <v>517</v>
      </c>
      <c r="O77" s="382" t="s">
        <v>518</v>
      </c>
      <c r="P77" s="68" t="s">
        <v>498</v>
      </c>
    </row>
    <row r="78" spans="1:16" ht="166.5" thickBot="1">
      <c r="A78" s="383"/>
      <c r="B78" s="383"/>
      <c r="C78" s="380"/>
      <c r="D78" s="58">
        <v>0.7</v>
      </c>
      <c r="E78" s="40">
        <v>1</v>
      </c>
      <c r="F78" s="60" t="s">
        <v>365</v>
      </c>
      <c r="G78" s="34" t="s">
        <v>384</v>
      </c>
      <c r="H78" s="35" t="s">
        <v>385</v>
      </c>
      <c r="I78" s="36" t="s">
        <v>386</v>
      </c>
      <c r="J78" s="47">
        <v>1</v>
      </c>
      <c r="K78" s="47">
        <v>1</v>
      </c>
      <c r="L78" s="39">
        <f t="shared" si="1"/>
        <v>100</v>
      </c>
      <c r="M78" s="386"/>
      <c r="N78" s="386"/>
      <c r="O78" s="383"/>
      <c r="P78" s="60" t="s">
        <v>499</v>
      </c>
    </row>
    <row r="79" spans="1:16" ht="15" customHeight="1">
      <c r="A79" s="383"/>
      <c r="B79" s="383"/>
      <c r="C79" s="380"/>
      <c r="D79" s="372">
        <v>3</v>
      </c>
      <c r="E79" s="404">
        <v>4</v>
      </c>
      <c r="F79" s="379" t="s">
        <v>500</v>
      </c>
      <c r="G79" s="382" t="s">
        <v>384</v>
      </c>
      <c r="H79" s="404" t="s">
        <v>385</v>
      </c>
      <c r="I79" s="382" t="s">
        <v>386</v>
      </c>
      <c r="J79" s="404">
        <v>4</v>
      </c>
      <c r="K79" s="404">
        <v>2</v>
      </c>
      <c r="L79" s="404">
        <f t="shared" si="1"/>
        <v>50</v>
      </c>
      <c r="M79" s="386"/>
      <c r="N79" s="386"/>
      <c r="O79" s="383"/>
      <c r="P79" s="404" t="s">
        <v>501</v>
      </c>
    </row>
    <row r="80" spans="1:16" ht="15.75" thickBot="1">
      <c r="A80" s="384"/>
      <c r="B80" s="384"/>
      <c r="C80" s="381"/>
      <c r="D80" s="374"/>
      <c r="E80" s="384"/>
      <c r="F80" s="381"/>
      <c r="G80" s="384"/>
      <c r="H80" s="394"/>
      <c r="I80" s="384"/>
      <c r="J80" s="384"/>
      <c r="K80" s="384"/>
      <c r="L80" s="394"/>
      <c r="M80" s="386"/>
      <c r="N80" s="386"/>
      <c r="O80" s="383"/>
      <c r="P80" s="394"/>
    </row>
    <row r="81" spans="1:17" ht="102.75" thickBot="1">
      <c r="A81" s="428">
        <v>89951168</v>
      </c>
      <c r="B81" s="428"/>
      <c r="C81" s="424" t="s">
        <v>502</v>
      </c>
      <c r="D81" s="32">
        <v>12</v>
      </c>
      <c r="E81" s="33">
        <v>5</v>
      </c>
      <c r="F81" s="424" t="s">
        <v>503</v>
      </c>
      <c r="G81" s="34" t="s">
        <v>384</v>
      </c>
      <c r="H81" s="35" t="s">
        <v>385</v>
      </c>
      <c r="I81" s="36" t="s">
        <v>386</v>
      </c>
      <c r="J81" s="68">
        <v>7</v>
      </c>
      <c r="K81" s="68">
        <v>7</v>
      </c>
      <c r="L81" s="39">
        <f t="shared" si="1"/>
        <v>100</v>
      </c>
      <c r="M81" s="386"/>
      <c r="N81" s="386"/>
      <c r="O81" s="383"/>
      <c r="P81" s="68" t="s">
        <v>504</v>
      </c>
    </row>
    <row r="82" spans="1:17" ht="64.5" thickBot="1">
      <c r="A82" s="429"/>
      <c r="B82" s="429"/>
      <c r="C82" s="380"/>
      <c r="D82" s="38">
        <v>13</v>
      </c>
      <c r="E82" s="39">
        <v>0</v>
      </c>
      <c r="F82" s="380"/>
      <c r="G82" s="34" t="s">
        <v>384</v>
      </c>
      <c r="H82" s="35" t="s">
        <v>385</v>
      </c>
      <c r="I82" s="36" t="s">
        <v>386</v>
      </c>
      <c r="J82" s="37">
        <v>0</v>
      </c>
      <c r="K82" s="37">
        <v>0</v>
      </c>
      <c r="L82" s="39">
        <v>0</v>
      </c>
      <c r="M82" s="386"/>
      <c r="N82" s="386"/>
      <c r="O82" s="383"/>
      <c r="P82" s="37" t="s">
        <v>505</v>
      </c>
    </row>
    <row r="83" spans="1:17" ht="51.75" thickBot="1">
      <c r="A83" s="429"/>
      <c r="B83" s="429"/>
      <c r="C83" s="380"/>
      <c r="D83" s="38">
        <v>12</v>
      </c>
      <c r="E83" s="39">
        <v>10</v>
      </c>
      <c r="F83" s="380"/>
      <c r="G83" s="34" t="s">
        <v>384</v>
      </c>
      <c r="H83" s="35" t="s">
        <v>385</v>
      </c>
      <c r="I83" s="36" t="s">
        <v>386</v>
      </c>
      <c r="J83" s="37">
        <v>12</v>
      </c>
      <c r="K83" s="37">
        <v>12</v>
      </c>
      <c r="L83" s="39">
        <f t="shared" si="1"/>
        <v>100</v>
      </c>
      <c r="M83" s="386"/>
      <c r="N83" s="386"/>
      <c r="O83" s="383"/>
      <c r="P83" s="37" t="s">
        <v>506</v>
      </c>
    </row>
    <row r="84" spans="1:17" ht="51.75" thickBot="1">
      <c r="A84" s="430"/>
      <c r="B84" s="430"/>
      <c r="C84" s="381"/>
      <c r="D84" s="65">
        <v>13</v>
      </c>
      <c r="E84" s="66">
        <v>1</v>
      </c>
      <c r="F84" s="381"/>
      <c r="G84" s="34" t="s">
        <v>384</v>
      </c>
      <c r="H84" s="35" t="s">
        <v>385</v>
      </c>
      <c r="I84" s="36" t="s">
        <v>386</v>
      </c>
      <c r="J84" s="70">
        <v>13</v>
      </c>
      <c r="K84" s="70">
        <v>5</v>
      </c>
      <c r="L84" s="39">
        <f t="shared" si="1"/>
        <v>38.46153846153846</v>
      </c>
      <c r="M84" s="412"/>
      <c r="N84" s="412"/>
      <c r="O84" s="394"/>
      <c r="P84" s="37" t="s">
        <v>725</v>
      </c>
    </row>
    <row r="85" spans="1:17">
      <c r="A85" s="2"/>
      <c r="B85" s="2"/>
      <c r="C85" s="2"/>
      <c r="D85" s="2"/>
      <c r="E85" s="2"/>
      <c r="F85" s="2"/>
      <c r="G85" s="71"/>
      <c r="H85" s="2"/>
      <c r="I85" s="2"/>
      <c r="J85" s="2">
        <f>SUM(J4:J84)</f>
        <v>435.77600000000007</v>
      </c>
      <c r="K85" s="2">
        <f>SUM(K4:K84)</f>
        <v>1287.7409999999998</v>
      </c>
      <c r="L85" s="2"/>
      <c r="M85" s="107"/>
      <c r="N85" s="107"/>
      <c r="O85" s="2"/>
      <c r="P85" s="2"/>
    </row>
    <row r="86" spans="1:17">
      <c r="A86" s="2"/>
      <c r="B86" s="2"/>
      <c r="C86" s="2"/>
      <c r="D86" s="2"/>
      <c r="E86" s="2"/>
      <c r="F86" s="2"/>
      <c r="G86" s="71"/>
      <c r="H86" s="2"/>
      <c r="I86" s="2"/>
      <c r="J86" s="2"/>
      <c r="K86" s="2"/>
      <c r="L86" s="2"/>
      <c r="M86" s="107"/>
      <c r="N86" s="107"/>
      <c r="O86" s="2"/>
      <c r="P86" s="2"/>
    </row>
    <row r="87" spans="1:17">
      <c r="A87" s="2"/>
      <c r="B87" s="2"/>
      <c r="C87" s="2"/>
      <c r="D87" s="2"/>
      <c r="E87" s="2"/>
      <c r="F87" s="2"/>
      <c r="G87" s="71"/>
      <c r="H87" s="2"/>
      <c r="I87" s="2"/>
      <c r="J87" s="2"/>
      <c r="K87" s="2"/>
      <c r="L87" s="2"/>
      <c r="M87" s="107"/>
      <c r="N87" s="107"/>
      <c r="O87" s="2"/>
      <c r="P87" s="2"/>
    </row>
    <row r="88" spans="1:17">
      <c r="A88" s="2"/>
      <c r="B88" s="2"/>
      <c r="C88" s="2"/>
      <c r="D88" s="2"/>
      <c r="E88" s="2"/>
      <c r="F88" s="2"/>
      <c r="G88" s="71"/>
      <c r="H88" s="2"/>
      <c r="I88" s="2"/>
      <c r="J88" s="2"/>
      <c r="K88" s="2"/>
      <c r="L88" s="2"/>
      <c r="M88" s="107"/>
      <c r="N88" s="107"/>
      <c r="O88" s="2"/>
      <c r="P88" s="2"/>
    </row>
    <row r="89" spans="1:17">
      <c r="A89" s="2"/>
      <c r="B89" s="2"/>
      <c r="C89" s="2"/>
      <c r="D89" s="2"/>
      <c r="E89" s="2"/>
      <c r="F89" s="2"/>
      <c r="G89" s="192"/>
      <c r="H89" s="190"/>
      <c r="I89" s="190"/>
      <c r="J89" s="190"/>
      <c r="K89" s="190"/>
      <c r="L89" s="190"/>
      <c r="M89" s="232"/>
      <c r="N89" s="232"/>
      <c r="O89" s="190"/>
      <c r="P89" s="190"/>
      <c r="Q89" s="172"/>
    </row>
    <row r="90" spans="1:17">
      <c r="A90" s="72"/>
      <c r="B90" s="72"/>
      <c r="C90" s="72"/>
      <c r="D90" s="72"/>
      <c r="E90" s="72"/>
      <c r="F90" s="231"/>
      <c r="G90" s="192"/>
      <c r="H90" s="190"/>
      <c r="I90" s="190"/>
      <c r="J90" s="190"/>
      <c r="K90" s="190"/>
      <c r="L90" s="190"/>
      <c r="M90" s="232"/>
      <c r="N90" s="232"/>
      <c r="O90" s="190"/>
      <c r="P90" s="190"/>
      <c r="Q90" s="172"/>
    </row>
    <row r="91" spans="1:17">
      <c r="A91" s="72"/>
      <c r="B91" s="72"/>
      <c r="C91" s="72"/>
      <c r="D91" s="72"/>
      <c r="E91" s="72"/>
      <c r="F91" s="231"/>
      <c r="G91" s="192"/>
      <c r="H91" s="190"/>
      <c r="I91" s="190"/>
      <c r="J91" s="190"/>
      <c r="K91" s="190"/>
      <c r="L91" s="190"/>
      <c r="M91" s="232"/>
      <c r="N91" s="232"/>
      <c r="O91" s="190"/>
      <c r="P91" s="190"/>
      <c r="Q91" s="172"/>
    </row>
    <row r="92" spans="1:17">
      <c r="A92" s="72"/>
      <c r="B92" s="72"/>
      <c r="C92" s="72"/>
      <c r="D92" s="72"/>
      <c r="E92" s="72"/>
      <c r="F92" s="231"/>
      <c r="G92" s="192"/>
      <c r="H92" s="190"/>
      <c r="I92" s="190"/>
      <c r="J92" s="190"/>
      <c r="K92" s="190"/>
      <c r="L92" s="190"/>
      <c r="M92" s="232"/>
      <c r="N92" s="232"/>
      <c r="O92" s="190"/>
      <c r="P92" s="190"/>
      <c r="Q92" s="172"/>
    </row>
    <row r="93" spans="1:17">
      <c r="A93" s="2"/>
      <c r="B93" s="2"/>
      <c r="C93" s="2"/>
      <c r="D93" s="2"/>
      <c r="E93" s="2"/>
      <c r="F93" s="2"/>
      <c r="G93" s="192"/>
      <c r="H93" s="190"/>
      <c r="I93" s="190"/>
      <c r="J93" s="190"/>
      <c r="K93" s="190"/>
      <c r="L93" s="190"/>
      <c r="M93" s="232"/>
      <c r="N93" s="232"/>
      <c r="O93" s="190"/>
      <c r="P93" s="190"/>
      <c r="Q93" s="172"/>
    </row>
    <row r="94" spans="1:17">
      <c r="A94" s="2"/>
      <c r="B94" s="2"/>
      <c r="C94" s="2"/>
      <c r="D94" s="2"/>
      <c r="E94" s="2"/>
      <c r="F94" s="2"/>
      <c r="G94" s="192"/>
      <c r="H94" s="190"/>
      <c r="I94" s="190"/>
      <c r="J94" s="190"/>
      <c r="K94" s="190"/>
      <c r="L94" s="190"/>
      <c r="M94" s="232"/>
      <c r="N94" s="232"/>
      <c r="O94" s="190"/>
      <c r="P94" s="190"/>
      <c r="Q94" s="172"/>
    </row>
    <row r="95" spans="1:17">
      <c r="A95" s="2"/>
      <c r="B95" s="2"/>
      <c r="C95" s="2"/>
      <c r="D95" s="2"/>
      <c r="E95" s="2"/>
      <c r="F95" s="2"/>
      <c r="G95" s="192"/>
      <c r="H95" s="190"/>
      <c r="I95" s="190"/>
      <c r="J95" s="190"/>
      <c r="K95" s="190"/>
      <c r="L95" s="190"/>
      <c r="M95" s="232"/>
      <c r="N95" s="232"/>
      <c r="O95" s="190"/>
      <c r="P95" s="190"/>
      <c r="Q95" s="172"/>
    </row>
    <row r="96" spans="1:17">
      <c r="A96" s="2"/>
      <c r="B96" s="2"/>
      <c r="C96" s="2"/>
      <c r="D96" s="2"/>
      <c r="E96" s="2"/>
      <c r="F96" s="2"/>
      <c r="G96" s="192"/>
      <c r="H96" s="190"/>
      <c r="I96" s="190"/>
      <c r="J96" s="190"/>
      <c r="K96" s="190"/>
      <c r="L96" s="190"/>
      <c r="M96" s="232"/>
      <c r="N96" s="232"/>
      <c r="O96" s="190"/>
      <c r="P96" s="190"/>
      <c r="Q96" s="172"/>
    </row>
    <row r="97" spans="1:16">
      <c r="A97" s="2"/>
      <c r="B97" s="2"/>
      <c r="C97" s="2"/>
      <c r="D97" s="2"/>
      <c r="E97" s="2"/>
      <c r="F97" s="2"/>
      <c r="G97" s="71"/>
      <c r="H97" s="2"/>
      <c r="I97" s="2"/>
      <c r="J97" s="2"/>
      <c r="K97" s="2"/>
      <c r="L97" s="2"/>
      <c r="M97" s="107"/>
      <c r="N97" s="107"/>
      <c r="O97" s="2"/>
      <c r="P97" s="2"/>
    </row>
    <row r="98" spans="1:16">
      <c r="A98" s="2"/>
      <c r="B98" s="2"/>
      <c r="C98" s="2"/>
      <c r="D98" s="2"/>
      <c r="E98" s="2"/>
      <c r="F98" s="2"/>
      <c r="G98" s="71"/>
      <c r="H98" s="2"/>
      <c r="I98" s="2"/>
      <c r="J98" s="2"/>
      <c r="K98" s="2"/>
      <c r="L98" s="2"/>
      <c r="M98" s="107"/>
      <c r="N98" s="107"/>
      <c r="O98" s="2"/>
      <c r="P98" s="2"/>
    </row>
  </sheetData>
  <mergeCells count="253">
    <mergeCell ref="N77:N84"/>
    <mergeCell ref="O77:O84"/>
    <mergeCell ref="P79:P80"/>
    <mergeCell ref="N65:N69"/>
    <mergeCell ref="O65:O69"/>
    <mergeCell ref="P65:P68"/>
    <mergeCell ref="O70:O72"/>
    <mergeCell ref="P70:P72"/>
    <mergeCell ref="O74:O76"/>
    <mergeCell ref="P74:P76"/>
    <mergeCell ref="N59:N60"/>
    <mergeCell ref="O59:O60"/>
    <mergeCell ref="M61:M62"/>
    <mergeCell ref="N61:N62"/>
    <mergeCell ref="O61:O62"/>
    <mergeCell ref="O52:O53"/>
    <mergeCell ref="P52:P53"/>
    <mergeCell ref="L54:L56"/>
    <mergeCell ref="M54:M56"/>
    <mergeCell ref="N54:N56"/>
    <mergeCell ref="O54:O56"/>
    <mergeCell ref="P54:P56"/>
    <mergeCell ref="N52:N53"/>
    <mergeCell ref="O48:O49"/>
    <mergeCell ref="P48:P49"/>
    <mergeCell ref="O50:O51"/>
    <mergeCell ref="P50:P51"/>
    <mergeCell ref="M41:M44"/>
    <mergeCell ref="N41:N44"/>
    <mergeCell ref="O41:O44"/>
    <mergeCell ref="P41:P44"/>
    <mergeCell ref="O45:O46"/>
    <mergeCell ref="P45:P46"/>
    <mergeCell ref="M45:M46"/>
    <mergeCell ref="N45:N46"/>
    <mergeCell ref="M30:M33"/>
    <mergeCell ref="N30:N33"/>
    <mergeCell ref="O30:O33"/>
    <mergeCell ref="P31:P32"/>
    <mergeCell ref="O36:O38"/>
    <mergeCell ref="P36:P38"/>
    <mergeCell ref="O20:O23"/>
    <mergeCell ref="P20:P23"/>
    <mergeCell ref="M26:M28"/>
    <mergeCell ref="N26:N28"/>
    <mergeCell ref="O26:O28"/>
    <mergeCell ref="P27:P28"/>
    <mergeCell ref="P15:P16"/>
    <mergeCell ref="M17:M19"/>
    <mergeCell ref="N17:N19"/>
    <mergeCell ref="O17:O19"/>
    <mergeCell ref="P17:P19"/>
    <mergeCell ref="M7:M8"/>
    <mergeCell ref="N7:N8"/>
    <mergeCell ref="O7:O8"/>
    <mergeCell ref="O9:O11"/>
    <mergeCell ref="P9:P11"/>
    <mergeCell ref="M12:M14"/>
    <mergeCell ref="N12:N14"/>
    <mergeCell ref="O12:O14"/>
    <mergeCell ref="O2:O3"/>
    <mergeCell ref="P2:P3"/>
    <mergeCell ref="M4:M6"/>
    <mergeCell ref="N4:N6"/>
    <mergeCell ref="O4:O6"/>
    <mergeCell ref="K79:K80"/>
    <mergeCell ref="L79:L80"/>
    <mergeCell ref="A81:A84"/>
    <mergeCell ref="B81:B84"/>
    <mergeCell ref="C81:C84"/>
    <mergeCell ref="F81:F84"/>
    <mergeCell ref="M77:M84"/>
    <mergeCell ref="G79:G80"/>
    <mergeCell ref="H79:H80"/>
    <mergeCell ref="I79:I80"/>
    <mergeCell ref="J79:J80"/>
    <mergeCell ref="A77:A80"/>
    <mergeCell ref="B77:B80"/>
    <mergeCell ref="C77:C80"/>
    <mergeCell ref="D79:D80"/>
    <mergeCell ref="E79:E80"/>
    <mergeCell ref="F79:F80"/>
    <mergeCell ref="I74:I76"/>
    <mergeCell ref="O15:O16"/>
    <mergeCell ref="L74:L76"/>
    <mergeCell ref="M74:M76"/>
    <mergeCell ref="N74:N76"/>
    <mergeCell ref="M70:M72"/>
    <mergeCell ref="N70:N72"/>
    <mergeCell ref="C73:C76"/>
    <mergeCell ref="F73:F76"/>
    <mergeCell ref="D74:D75"/>
    <mergeCell ref="E74:E75"/>
    <mergeCell ref="G74:G76"/>
    <mergeCell ref="H74:H76"/>
    <mergeCell ref="G70:G72"/>
    <mergeCell ref="H70:H72"/>
    <mergeCell ref="I70:I72"/>
    <mergeCell ref="J70:J72"/>
    <mergeCell ref="K70:K72"/>
    <mergeCell ref="L70:L72"/>
    <mergeCell ref="A70:A76"/>
    <mergeCell ref="B70:B76"/>
    <mergeCell ref="C70:C72"/>
    <mergeCell ref="D70:D72"/>
    <mergeCell ref="E70:E72"/>
    <mergeCell ref="F70:F72"/>
    <mergeCell ref="F65:F66"/>
    <mergeCell ref="J74:J76"/>
    <mergeCell ref="K74:K76"/>
    <mergeCell ref="I65:I66"/>
    <mergeCell ref="J65:J66"/>
    <mergeCell ref="K65:K66"/>
    <mergeCell ref="L65:L66"/>
    <mergeCell ref="M65:M69"/>
    <mergeCell ref="C58:C63"/>
    <mergeCell ref="F59:F60"/>
    <mergeCell ref="F61:F62"/>
    <mergeCell ref="A65:A69"/>
    <mergeCell ref="B65:B69"/>
    <mergeCell ref="C65:C66"/>
    <mergeCell ref="D65:D66"/>
    <mergeCell ref="E65:E66"/>
    <mergeCell ref="C67:C69"/>
    <mergeCell ref="F67:F69"/>
    <mergeCell ref="M59:M60"/>
    <mergeCell ref="C54:C56"/>
    <mergeCell ref="F54:F56"/>
    <mergeCell ref="G54:G55"/>
    <mergeCell ref="H54:H55"/>
    <mergeCell ref="I54:I55"/>
    <mergeCell ref="K50:K51"/>
    <mergeCell ref="L50:L51"/>
    <mergeCell ref="M50:M51"/>
    <mergeCell ref="N50:N51"/>
    <mergeCell ref="C52:C53"/>
    <mergeCell ref="D52:D53"/>
    <mergeCell ref="E52:E53"/>
    <mergeCell ref="F52:F53"/>
    <mergeCell ref="J52:J53"/>
    <mergeCell ref="K52:K53"/>
    <mergeCell ref="D55:D56"/>
    <mergeCell ref="E55:E56"/>
    <mergeCell ref="J55:J56"/>
    <mergeCell ref="K55:K56"/>
    <mergeCell ref="G56:G57"/>
    <mergeCell ref="H56:H57"/>
    <mergeCell ref="I56:I57"/>
    <mergeCell ref="L52:L53"/>
    <mergeCell ref="M52:M53"/>
    <mergeCell ref="C48:C49"/>
    <mergeCell ref="F48:F49"/>
    <mergeCell ref="C50:C51"/>
    <mergeCell ref="D50:D51"/>
    <mergeCell ref="E50:E51"/>
    <mergeCell ref="F50:F51"/>
    <mergeCell ref="J50:J51"/>
    <mergeCell ref="G45:G46"/>
    <mergeCell ref="H45:H46"/>
    <mergeCell ref="I45:I46"/>
    <mergeCell ref="J45:J46"/>
    <mergeCell ref="K45:K46"/>
    <mergeCell ref="M48:M49"/>
    <mergeCell ref="N48:N49"/>
    <mergeCell ref="M36:M38"/>
    <mergeCell ref="N36:N38"/>
    <mergeCell ref="E36:E38"/>
    <mergeCell ref="F36:F38"/>
    <mergeCell ref="G36:G38"/>
    <mergeCell ref="H36:H38"/>
    <mergeCell ref="J43:J44"/>
    <mergeCell ref="K43:K44"/>
    <mergeCell ref="L43:L44"/>
    <mergeCell ref="I41:I42"/>
    <mergeCell ref="E43:E44"/>
    <mergeCell ref="F43:F44"/>
    <mergeCell ref="G43:G44"/>
    <mergeCell ref="H43:H44"/>
    <mergeCell ref="I43:I44"/>
    <mergeCell ref="F41:F42"/>
    <mergeCell ref="G41:G42"/>
    <mergeCell ref="H41:H42"/>
    <mergeCell ref="L27:L28"/>
    <mergeCell ref="A34:A64"/>
    <mergeCell ref="B34:B64"/>
    <mergeCell ref="C34:C35"/>
    <mergeCell ref="F34:F35"/>
    <mergeCell ref="C36:C38"/>
    <mergeCell ref="D36:D38"/>
    <mergeCell ref="G26:G28"/>
    <mergeCell ref="H26:H28"/>
    <mergeCell ref="I26:I28"/>
    <mergeCell ref="D27:D28"/>
    <mergeCell ref="E27:E28"/>
    <mergeCell ref="J27:J28"/>
    <mergeCell ref="I36:I38"/>
    <mergeCell ref="J36:J38"/>
    <mergeCell ref="K36:K38"/>
    <mergeCell ref="L36:L38"/>
    <mergeCell ref="C45:C46"/>
    <mergeCell ref="D45:D46"/>
    <mergeCell ref="E45:E46"/>
    <mergeCell ref="F45:F46"/>
    <mergeCell ref="D43:D44"/>
    <mergeCell ref="C41:C44"/>
    <mergeCell ref="L45:L46"/>
    <mergeCell ref="K20:K23"/>
    <mergeCell ref="L20:L23"/>
    <mergeCell ref="M20:M23"/>
    <mergeCell ref="N20:N23"/>
    <mergeCell ref="A26:A33"/>
    <mergeCell ref="B26:B33"/>
    <mergeCell ref="C26:C28"/>
    <mergeCell ref="F26:F28"/>
    <mergeCell ref="K18:K19"/>
    <mergeCell ref="L18:L19"/>
    <mergeCell ref="C20:C23"/>
    <mergeCell ref="D20:D23"/>
    <mergeCell ref="E20:E23"/>
    <mergeCell ref="F20:F23"/>
    <mergeCell ref="A12:A25"/>
    <mergeCell ref="B12:B25"/>
    <mergeCell ref="F15:F16"/>
    <mergeCell ref="F17:F19"/>
    <mergeCell ref="J18:J19"/>
    <mergeCell ref="G20:G23"/>
    <mergeCell ref="H20:H23"/>
    <mergeCell ref="I20:I23"/>
    <mergeCell ref="J20:J23"/>
    <mergeCell ref="K27:K28"/>
    <mergeCell ref="F9:F11"/>
    <mergeCell ref="J9:J11"/>
    <mergeCell ref="K9:K11"/>
    <mergeCell ref="L9:L11"/>
    <mergeCell ref="M9:M11"/>
    <mergeCell ref="N9:N11"/>
    <mergeCell ref="G2:I2"/>
    <mergeCell ref="J2:J3"/>
    <mergeCell ref="K2:K3"/>
    <mergeCell ref="M2:M3"/>
    <mergeCell ref="N2:N3"/>
    <mergeCell ref="F2:F3"/>
    <mergeCell ref="L2:L3"/>
    <mergeCell ref="A4:A11"/>
    <mergeCell ref="B4:B11"/>
    <mergeCell ref="C9:C11"/>
    <mergeCell ref="D9:D11"/>
    <mergeCell ref="E9:E11"/>
    <mergeCell ref="A2:A3"/>
    <mergeCell ref="B2:B3"/>
    <mergeCell ref="C2:C3"/>
    <mergeCell ref="D2:D3"/>
    <mergeCell ref="E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8"/>
  <sheetViews>
    <sheetView zoomScale="60" zoomScaleNormal="60" workbookViewId="0">
      <selection activeCell="A2" sqref="A2:A3"/>
    </sheetView>
  </sheetViews>
  <sheetFormatPr baseColWidth="10" defaultRowHeight="15"/>
  <cols>
    <col min="1" max="1" width="21.28515625" style="1" customWidth="1"/>
    <col min="2" max="2" width="11" style="1" customWidth="1"/>
    <col min="3" max="3" width="28.5703125" style="1" customWidth="1"/>
    <col min="4" max="4" width="8.7109375" style="1" customWidth="1"/>
    <col min="5" max="5" width="33.85546875" style="77" customWidth="1"/>
    <col min="6" max="7" width="35.7109375" style="1" customWidth="1"/>
    <col min="8" max="8" width="33" style="1" customWidth="1"/>
    <col min="9" max="9" width="27.7109375" style="1" customWidth="1"/>
    <col min="10" max="10" width="14.42578125" style="29" customWidth="1"/>
    <col min="11" max="11" width="11.28515625" style="29" customWidth="1"/>
    <col min="12" max="13" width="21.140625" style="1" customWidth="1"/>
    <col min="14" max="14" width="10.28515625" style="1" customWidth="1"/>
    <col min="15" max="15" width="26.140625" style="29" customWidth="1"/>
    <col min="16" max="16" width="26.140625" style="29" bestFit="1" customWidth="1"/>
    <col min="17" max="17" width="22.42578125" style="79" customWidth="1"/>
    <col min="18" max="18" width="28.140625" style="79" bestFit="1" customWidth="1"/>
    <col min="19" max="19" width="92" style="29" customWidth="1"/>
    <col min="20" max="20" width="27.28515625" style="29" customWidth="1"/>
  </cols>
  <sheetData>
    <row r="1" spans="1:20" ht="15.75" thickBot="1"/>
    <row r="2" spans="1:20" ht="15.75" customHeight="1" thickBot="1">
      <c r="A2" s="378" t="s">
        <v>329</v>
      </c>
      <c r="B2" s="378" t="s">
        <v>146</v>
      </c>
      <c r="C2" s="378" t="s">
        <v>330</v>
      </c>
      <c r="D2" s="378" t="s">
        <v>146</v>
      </c>
      <c r="E2" s="378" t="s">
        <v>331</v>
      </c>
      <c r="F2" s="378" t="s">
        <v>136</v>
      </c>
      <c r="G2" s="378" t="s">
        <v>138</v>
      </c>
      <c r="H2" s="378" t="s">
        <v>139</v>
      </c>
      <c r="I2" s="378" t="s">
        <v>137</v>
      </c>
      <c r="J2" s="378" t="s">
        <v>333</v>
      </c>
      <c r="K2" s="378" t="s">
        <v>375</v>
      </c>
      <c r="L2" s="378"/>
      <c r="M2" s="378"/>
      <c r="N2" s="378"/>
      <c r="O2" s="378" t="s">
        <v>370</v>
      </c>
      <c r="P2" s="431" t="s">
        <v>511</v>
      </c>
      <c r="Q2" s="433" t="s">
        <v>508</v>
      </c>
      <c r="R2" s="433" t="s">
        <v>513</v>
      </c>
      <c r="S2" s="431" t="s">
        <v>512</v>
      </c>
      <c r="T2" s="431" t="s">
        <v>514</v>
      </c>
    </row>
    <row r="3" spans="1:20" ht="15.75" thickBot="1">
      <c r="A3" s="378"/>
      <c r="B3" s="378"/>
      <c r="C3" s="378"/>
      <c r="D3" s="378"/>
      <c r="E3" s="378"/>
      <c r="F3" s="378"/>
      <c r="G3" s="378"/>
      <c r="H3" s="378"/>
      <c r="I3" s="378"/>
      <c r="J3" s="378"/>
      <c r="K3" s="30" t="s">
        <v>380</v>
      </c>
      <c r="L3" s="30" t="s">
        <v>381</v>
      </c>
      <c r="M3" s="30" t="s">
        <v>727</v>
      </c>
      <c r="N3" s="30" t="s">
        <v>382</v>
      </c>
      <c r="O3" s="378"/>
      <c r="P3" s="432"/>
      <c r="Q3" s="434"/>
      <c r="R3" s="434"/>
      <c r="S3" s="432"/>
      <c r="T3" s="432"/>
    </row>
    <row r="4" spans="1:20" ht="51">
      <c r="A4" s="442" t="s">
        <v>515</v>
      </c>
      <c r="B4" s="382" t="s">
        <v>147</v>
      </c>
      <c r="C4" s="382" t="s">
        <v>261</v>
      </c>
      <c r="D4" s="382" t="s">
        <v>268</v>
      </c>
      <c r="E4" s="424" t="s">
        <v>259</v>
      </c>
      <c r="F4" s="31" t="s">
        <v>5</v>
      </c>
      <c r="G4" s="31" t="s">
        <v>6</v>
      </c>
      <c r="H4" s="31" t="s">
        <v>141</v>
      </c>
      <c r="I4" s="31" t="s">
        <v>317</v>
      </c>
      <c r="J4" s="33">
        <v>12</v>
      </c>
      <c r="K4" s="382" t="s">
        <v>384</v>
      </c>
      <c r="L4" s="382" t="s">
        <v>385</v>
      </c>
      <c r="M4" s="382">
        <v>187</v>
      </c>
      <c r="N4" s="382" t="s">
        <v>386</v>
      </c>
      <c r="O4" s="32">
        <v>7</v>
      </c>
      <c r="P4" s="32">
        <v>2</v>
      </c>
      <c r="Q4" s="437" t="s">
        <v>521</v>
      </c>
      <c r="R4" s="437" t="s">
        <v>522</v>
      </c>
      <c r="S4" s="33" t="s">
        <v>520</v>
      </c>
      <c r="T4" s="382" t="s">
        <v>523</v>
      </c>
    </row>
    <row r="5" spans="1:20" ht="89.25">
      <c r="A5" s="445"/>
      <c r="B5" s="383"/>
      <c r="C5" s="383"/>
      <c r="D5" s="383"/>
      <c r="E5" s="380"/>
      <c r="F5" s="37" t="s">
        <v>140</v>
      </c>
      <c r="G5" s="37" t="s">
        <v>143</v>
      </c>
      <c r="H5" s="37" t="s">
        <v>142</v>
      </c>
      <c r="I5" s="39">
        <v>0</v>
      </c>
      <c r="J5" s="39">
        <v>12</v>
      </c>
      <c r="K5" s="383"/>
      <c r="L5" s="383"/>
      <c r="M5" s="383"/>
      <c r="N5" s="383"/>
      <c r="O5" s="38">
        <v>4</v>
      </c>
      <c r="P5" s="38">
        <v>4</v>
      </c>
      <c r="Q5" s="438"/>
      <c r="R5" s="438"/>
      <c r="S5" s="39" t="s">
        <v>525</v>
      </c>
      <c r="T5" s="383"/>
    </row>
    <row r="6" spans="1:20" ht="90" thickBot="1">
      <c r="A6" s="445"/>
      <c r="B6" s="383"/>
      <c r="C6" s="383"/>
      <c r="D6" s="394"/>
      <c r="E6" s="395"/>
      <c r="F6" s="37" t="s">
        <v>182</v>
      </c>
      <c r="G6" s="37" t="s">
        <v>183</v>
      </c>
      <c r="H6" s="37" t="s">
        <v>184</v>
      </c>
      <c r="I6" s="37" t="s">
        <v>181</v>
      </c>
      <c r="J6" s="40">
        <v>1</v>
      </c>
      <c r="K6" s="384"/>
      <c r="L6" s="394"/>
      <c r="M6" s="383"/>
      <c r="N6" s="384"/>
      <c r="O6" s="58">
        <v>1</v>
      </c>
      <c r="P6" s="58">
        <v>1</v>
      </c>
      <c r="Q6" s="436"/>
      <c r="R6" s="436"/>
      <c r="S6" s="40" t="s">
        <v>527</v>
      </c>
      <c r="T6" s="394"/>
    </row>
    <row r="7" spans="1:20" ht="38.25">
      <c r="A7" s="445"/>
      <c r="B7" s="383"/>
      <c r="C7" s="383"/>
      <c r="D7" s="426" t="s">
        <v>269</v>
      </c>
      <c r="E7" s="370" t="s">
        <v>260</v>
      </c>
      <c r="F7" s="37" t="s">
        <v>179</v>
      </c>
      <c r="G7" s="37" t="s">
        <v>528</v>
      </c>
      <c r="H7" s="37" t="s">
        <v>180</v>
      </c>
      <c r="I7" s="39">
        <v>0</v>
      </c>
      <c r="J7" s="39">
        <v>1</v>
      </c>
      <c r="K7" s="382" t="s">
        <v>384</v>
      </c>
      <c r="L7" s="404" t="s">
        <v>385</v>
      </c>
      <c r="M7" s="383"/>
      <c r="N7" s="382" t="s">
        <v>386</v>
      </c>
      <c r="O7" s="38">
        <v>1</v>
      </c>
      <c r="P7" s="38">
        <v>1</v>
      </c>
      <c r="Q7" s="435" t="s">
        <v>531</v>
      </c>
      <c r="R7" s="435" t="s">
        <v>532</v>
      </c>
      <c r="S7" s="39" t="s">
        <v>530</v>
      </c>
      <c r="T7" s="404" t="s">
        <v>523</v>
      </c>
    </row>
    <row r="8" spans="1:20" ht="38.25">
      <c r="A8" s="445"/>
      <c r="B8" s="383"/>
      <c r="C8" s="383"/>
      <c r="D8" s="426"/>
      <c r="E8" s="370"/>
      <c r="F8" s="37" t="s">
        <v>7</v>
      </c>
      <c r="G8" s="37" t="s">
        <v>9</v>
      </c>
      <c r="H8" s="37" t="s">
        <v>141</v>
      </c>
      <c r="I8" s="37" t="s">
        <v>8</v>
      </c>
      <c r="J8" s="39">
        <v>12</v>
      </c>
      <c r="K8" s="394"/>
      <c r="L8" s="394"/>
      <c r="M8" s="394"/>
      <c r="N8" s="394"/>
      <c r="O8" s="38">
        <v>12</v>
      </c>
      <c r="P8" s="38">
        <v>12</v>
      </c>
      <c r="Q8" s="436"/>
      <c r="R8" s="436"/>
      <c r="S8" s="39" t="s">
        <v>534</v>
      </c>
      <c r="T8" s="394"/>
    </row>
    <row r="9" spans="1:20" ht="15" customHeight="1">
      <c r="A9" s="445"/>
      <c r="B9" s="383"/>
      <c r="C9" s="383"/>
      <c r="D9" s="404" t="s">
        <v>270</v>
      </c>
      <c r="E9" s="379" t="s">
        <v>156</v>
      </c>
      <c r="F9" s="370" t="s">
        <v>535</v>
      </c>
      <c r="G9" s="370" t="s">
        <v>536</v>
      </c>
      <c r="H9" s="370" t="s">
        <v>537</v>
      </c>
      <c r="I9" s="426">
        <v>0</v>
      </c>
      <c r="J9" s="440">
        <v>0.35</v>
      </c>
      <c r="K9" s="404" t="s">
        <v>388</v>
      </c>
      <c r="L9" s="404" t="s">
        <v>389</v>
      </c>
      <c r="M9" s="404"/>
      <c r="N9" s="404" t="s">
        <v>390</v>
      </c>
      <c r="O9" s="401">
        <v>0.13</v>
      </c>
      <c r="P9" s="372">
        <v>0</v>
      </c>
      <c r="Q9" s="385" t="s">
        <v>543</v>
      </c>
      <c r="R9" s="385" t="s">
        <v>544</v>
      </c>
      <c r="S9" s="375" t="s">
        <v>542</v>
      </c>
      <c r="T9" s="375" t="s">
        <v>545</v>
      </c>
    </row>
    <row r="10" spans="1:20">
      <c r="A10" s="445"/>
      <c r="B10" s="383"/>
      <c r="C10" s="383"/>
      <c r="D10" s="383"/>
      <c r="E10" s="380"/>
      <c r="F10" s="370"/>
      <c r="G10" s="370"/>
      <c r="H10" s="370"/>
      <c r="I10" s="426"/>
      <c r="J10" s="440"/>
      <c r="K10" s="383"/>
      <c r="L10" s="383"/>
      <c r="M10" s="383"/>
      <c r="N10" s="383"/>
      <c r="O10" s="373"/>
      <c r="P10" s="373"/>
      <c r="Q10" s="438" t="s">
        <v>547</v>
      </c>
      <c r="R10" s="438" t="s">
        <v>548</v>
      </c>
      <c r="S10" s="376" t="s">
        <v>546</v>
      </c>
      <c r="T10" s="376" t="s">
        <v>549</v>
      </c>
    </row>
    <row r="11" spans="1:20" ht="15.75" thickBot="1">
      <c r="A11" s="446"/>
      <c r="B11" s="384"/>
      <c r="C11" s="384"/>
      <c r="D11" s="384"/>
      <c r="E11" s="381"/>
      <c r="F11" s="371"/>
      <c r="G11" s="371"/>
      <c r="H11" s="371"/>
      <c r="I11" s="439"/>
      <c r="J11" s="441"/>
      <c r="K11" s="394"/>
      <c r="L11" s="394"/>
      <c r="M11" s="383"/>
      <c r="N11" s="384"/>
      <c r="O11" s="374"/>
      <c r="P11" s="374"/>
      <c r="Q11" s="452" t="s">
        <v>547</v>
      </c>
      <c r="R11" s="452" t="s">
        <v>548</v>
      </c>
      <c r="S11" s="377" t="s">
        <v>546</v>
      </c>
      <c r="T11" s="377" t="s">
        <v>549</v>
      </c>
    </row>
    <row r="12" spans="1:20" ht="204">
      <c r="A12" s="442" t="s">
        <v>550</v>
      </c>
      <c r="B12" s="382" t="s">
        <v>262</v>
      </c>
      <c r="C12" s="382" t="s">
        <v>122</v>
      </c>
      <c r="D12" s="33" t="s">
        <v>271</v>
      </c>
      <c r="E12" s="31" t="s">
        <v>152</v>
      </c>
      <c r="F12" s="31" t="s">
        <v>10</v>
      </c>
      <c r="G12" s="31" t="s">
        <v>123</v>
      </c>
      <c r="H12" s="31" t="s">
        <v>185</v>
      </c>
      <c r="I12" s="33" t="s">
        <v>551</v>
      </c>
      <c r="J12" s="33" t="s">
        <v>12</v>
      </c>
      <c r="K12" s="37" t="s">
        <v>388</v>
      </c>
      <c r="L12" s="37" t="s">
        <v>391</v>
      </c>
      <c r="M12" s="35"/>
      <c r="N12" s="31" t="s">
        <v>392</v>
      </c>
      <c r="O12" s="80">
        <v>0.12</v>
      </c>
      <c r="P12" s="80">
        <v>0.22</v>
      </c>
      <c r="Q12" s="427" t="s">
        <v>557</v>
      </c>
      <c r="R12" s="427" t="s">
        <v>558</v>
      </c>
      <c r="S12" s="447" t="s">
        <v>556</v>
      </c>
      <c r="T12" s="447" t="s">
        <v>559</v>
      </c>
    </row>
    <row r="13" spans="1:20" ht="114.75">
      <c r="A13" s="443"/>
      <c r="B13" s="383"/>
      <c r="C13" s="383"/>
      <c r="D13" s="39" t="s">
        <v>272</v>
      </c>
      <c r="E13" s="37" t="s">
        <v>151</v>
      </c>
      <c r="F13" s="37" t="s">
        <v>186</v>
      </c>
      <c r="G13" s="37" t="s">
        <v>188</v>
      </c>
      <c r="H13" s="37" t="s">
        <v>189</v>
      </c>
      <c r="I13" s="39" t="s">
        <v>187</v>
      </c>
      <c r="J13" s="39">
        <f>100*10*3</f>
        <v>3000</v>
      </c>
      <c r="K13" s="37" t="s">
        <v>388</v>
      </c>
      <c r="L13" s="37" t="s">
        <v>389</v>
      </c>
      <c r="M13" s="37"/>
      <c r="N13" s="37" t="s">
        <v>390</v>
      </c>
      <c r="O13" s="38">
        <v>300</v>
      </c>
      <c r="P13" s="38">
        <v>65</v>
      </c>
      <c r="Q13" s="438"/>
      <c r="R13" s="438"/>
      <c r="S13" s="448"/>
      <c r="T13" s="450"/>
    </row>
    <row r="14" spans="1:20" ht="114.75">
      <c r="A14" s="443"/>
      <c r="B14" s="383"/>
      <c r="C14" s="383"/>
      <c r="D14" s="39" t="s">
        <v>273</v>
      </c>
      <c r="E14" s="37" t="s">
        <v>148</v>
      </c>
      <c r="F14" s="37" t="s">
        <v>190</v>
      </c>
      <c r="G14" s="37" t="s">
        <v>191</v>
      </c>
      <c r="H14" s="37" t="s">
        <v>192</v>
      </c>
      <c r="I14" s="39" t="s">
        <v>187</v>
      </c>
      <c r="J14" s="40" t="s">
        <v>318</v>
      </c>
      <c r="K14" s="37" t="s">
        <v>388</v>
      </c>
      <c r="L14" s="37" t="s">
        <v>391</v>
      </c>
      <c r="M14" s="37"/>
      <c r="N14" s="37" t="s">
        <v>390</v>
      </c>
      <c r="O14" s="58">
        <v>0.06</v>
      </c>
      <c r="P14" s="38">
        <v>0</v>
      </c>
      <c r="Q14" s="436"/>
      <c r="R14" s="436"/>
      <c r="S14" s="449"/>
      <c r="T14" s="451"/>
    </row>
    <row r="15" spans="1:20" ht="178.5">
      <c r="A15" s="443"/>
      <c r="B15" s="383"/>
      <c r="C15" s="383"/>
      <c r="D15" s="39" t="s">
        <v>274</v>
      </c>
      <c r="E15" s="37" t="s">
        <v>149</v>
      </c>
      <c r="F15" s="37" t="s">
        <v>195</v>
      </c>
      <c r="G15" s="37" t="s">
        <v>196</v>
      </c>
      <c r="H15" s="37" t="s">
        <v>197</v>
      </c>
      <c r="I15" s="39" t="s">
        <v>187</v>
      </c>
      <c r="J15" s="39" t="s">
        <v>194</v>
      </c>
      <c r="K15" s="37" t="s">
        <v>728</v>
      </c>
      <c r="L15" s="37" t="s">
        <v>728</v>
      </c>
      <c r="M15" s="37" t="s">
        <v>728</v>
      </c>
      <c r="N15" s="37" t="s">
        <v>396</v>
      </c>
      <c r="O15" s="39" t="s">
        <v>395</v>
      </c>
      <c r="P15" s="39" t="s">
        <v>395</v>
      </c>
      <c r="Q15" s="81" t="s">
        <v>561</v>
      </c>
      <c r="R15" s="81" t="s">
        <v>561</v>
      </c>
      <c r="S15" s="404" t="s">
        <v>564</v>
      </c>
      <c r="T15" s="404" t="s">
        <v>565</v>
      </c>
    </row>
    <row r="16" spans="1:20" ht="178.5">
      <c r="A16" s="443"/>
      <c r="B16" s="383"/>
      <c r="C16" s="383"/>
      <c r="D16" s="39" t="s">
        <v>275</v>
      </c>
      <c r="E16" s="37" t="s">
        <v>154</v>
      </c>
      <c r="F16" s="37" t="s">
        <v>198</v>
      </c>
      <c r="G16" s="37" t="s">
        <v>196</v>
      </c>
      <c r="H16" s="37" t="s">
        <v>197</v>
      </c>
      <c r="I16" s="39" t="s">
        <v>187</v>
      </c>
      <c r="J16" s="39" t="s">
        <v>194</v>
      </c>
      <c r="K16" s="37" t="s">
        <v>388</v>
      </c>
      <c r="L16" s="37" t="s">
        <v>389</v>
      </c>
      <c r="M16" s="37"/>
      <c r="N16" s="37" t="s">
        <v>396</v>
      </c>
      <c r="O16" s="39" t="s">
        <v>395</v>
      </c>
      <c r="P16" s="39" t="s">
        <v>395</v>
      </c>
      <c r="Q16" s="81" t="s">
        <v>561</v>
      </c>
      <c r="R16" s="81" t="s">
        <v>561</v>
      </c>
      <c r="S16" s="394"/>
      <c r="T16" s="394"/>
    </row>
    <row r="17" spans="1:20" ht="255">
      <c r="A17" s="443"/>
      <c r="B17" s="383"/>
      <c r="C17" s="383"/>
      <c r="D17" s="404" t="s">
        <v>276</v>
      </c>
      <c r="E17" s="379" t="s">
        <v>155</v>
      </c>
      <c r="F17" s="37" t="s">
        <v>13</v>
      </c>
      <c r="G17" s="37" t="s">
        <v>17</v>
      </c>
      <c r="H17" s="37" t="s">
        <v>135</v>
      </c>
      <c r="I17" s="39" t="s">
        <v>18</v>
      </c>
      <c r="J17" s="39" t="s">
        <v>15</v>
      </c>
      <c r="K17" s="37" t="s">
        <v>384</v>
      </c>
      <c r="L17" s="37" t="s">
        <v>398</v>
      </c>
      <c r="M17" s="37"/>
      <c r="N17" s="37" t="s">
        <v>399</v>
      </c>
      <c r="O17" s="48">
        <v>4.0000000000000001E-3</v>
      </c>
      <c r="P17" s="48" t="s">
        <v>318</v>
      </c>
      <c r="Q17" s="435" t="s">
        <v>569</v>
      </c>
      <c r="R17" s="435" t="s">
        <v>561</v>
      </c>
      <c r="S17" s="396" t="s">
        <v>568</v>
      </c>
      <c r="T17" s="396" t="s">
        <v>566</v>
      </c>
    </row>
    <row r="18" spans="1:20" ht="89.25" customHeight="1">
      <c r="A18" s="443"/>
      <c r="B18" s="383"/>
      <c r="C18" s="383"/>
      <c r="D18" s="383"/>
      <c r="E18" s="380"/>
      <c r="F18" s="379" t="s">
        <v>14</v>
      </c>
      <c r="G18" s="379" t="s">
        <v>17</v>
      </c>
      <c r="H18" s="379" t="s">
        <v>205</v>
      </c>
      <c r="I18" s="39"/>
      <c r="J18" s="39"/>
      <c r="K18" s="37" t="s">
        <v>384</v>
      </c>
      <c r="L18" s="37" t="s">
        <v>398</v>
      </c>
      <c r="M18" s="37"/>
      <c r="N18" s="37" t="s">
        <v>399</v>
      </c>
      <c r="O18" s="454">
        <v>7.0000000000000001E-3</v>
      </c>
      <c r="P18" s="454" t="s">
        <v>318</v>
      </c>
      <c r="Q18" s="438"/>
      <c r="R18" s="438"/>
      <c r="S18" s="453"/>
      <c r="T18" s="453"/>
    </row>
    <row r="19" spans="1:20" ht="90" customHeight="1">
      <c r="A19" s="443"/>
      <c r="B19" s="383"/>
      <c r="C19" s="383"/>
      <c r="D19" s="394"/>
      <c r="E19" s="395"/>
      <c r="F19" s="395"/>
      <c r="G19" s="395"/>
      <c r="H19" s="395"/>
      <c r="I19" s="39" t="s">
        <v>19</v>
      </c>
      <c r="J19" s="39" t="s">
        <v>16</v>
      </c>
      <c r="K19" s="37" t="s">
        <v>384</v>
      </c>
      <c r="L19" s="37" t="s">
        <v>398</v>
      </c>
      <c r="M19" s="37"/>
      <c r="N19" s="37" t="s">
        <v>399</v>
      </c>
      <c r="O19" s="455"/>
      <c r="P19" s="455"/>
      <c r="Q19" s="436"/>
      <c r="R19" s="436"/>
      <c r="S19" s="397"/>
      <c r="T19" s="397"/>
    </row>
    <row r="20" spans="1:20" ht="15" customHeight="1">
      <c r="A20" s="443"/>
      <c r="B20" s="383"/>
      <c r="C20" s="383"/>
      <c r="D20" s="404" t="s">
        <v>277</v>
      </c>
      <c r="E20" s="379" t="s">
        <v>157</v>
      </c>
      <c r="F20" s="379" t="s">
        <v>199</v>
      </c>
      <c r="G20" s="379" t="s">
        <v>200</v>
      </c>
      <c r="H20" s="379" t="s">
        <v>204</v>
      </c>
      <c r="I20" s="404" t="s">
        <v>187</v>
      </c>
      <c r="J20" s="375">
        <v>0.1</v>
      </c>
      <c r="K20" s="404" t="s">
        <v>570</v>
      </c>
      <c r="L20" s="404" t="s">
        <v>571</v>
      </c>
      <c r="M20" s="42"/>
      <c r="N20" s="405" t="s">
        <v>572</v>
      </c>
      <c r="O20" s="401">
        <v>0.05</v>
      </c>
      <c r="P20" s="456">
        <v>0.05</v>
      </c>
      <c r="Q20" s="385" t="s">
        <v>576</v>
      </c>
      <c r="R20" s="385" t="s">
        <v>577</v>
      </c>
      <c r="S20" s="426" t="s">
        <v>575</v>
      </c>
      <c r="T20" s="375" t="s">
        <v>578</v>
      </c>
    </row>
    <row r="21" spans="1:20">
      <c r="A21" s="443"/>
      <c r="B21" s="383"/>
      <c r="C21" s="383"/>
      <c r="D21" s="383"/>
      <c r="E21" s="380"/>
      <c r="F21" s="380"/>
      <c r="G21" s="380"/>
      <c r="H21" s="380"/>
      <c r="I21" s="383"/>
      <c r="J21" s="376"/>
      <c r="K21" s="383"/>
      <c r="L21" s="383"/>
      <c r="M21" s="74"/>
      <c r="N21" s="406"/>
      <c r="O21" s="402"/>
      <c r="P21" s="457"/>
      <c r="Q21" s="386"/>
      <c r="R21" s="386"/>
      <c r="S21" s="426"/>
      <c r="T21" s="376"/>
    </row>
    <row r="22" spans="1:20">
      <c r="A22" s="443"/>
      <c r="B22" s="383"/>
      <c r="C22" s="383"/>
      <c r="D22" s="383"/>
      <c r="E22" s="380"/>
      <c r="F22" s="380"/>
      <c r="G22" s="380"/>
      <c r="H22" s="380"/>
      <c r="I22" s="383"/>
      <c r="J22" s="376"/>
      <c r="K22" s="383"/>
      <c r="L22" s="383"/>
      <c r="M22" s="74"/>
      <c r="N22" s="406"/>
      <c r="O22" s="402"/>
      <c r="P22" s="457"/>
      <c r="Q22" s="386"/>
      <c r="R22" s="386"/>
      <c r="S22" s="426"/>
      <c r="T22" s="376"/>
    </row>
    <row r="23" spans="1:20">
      <c r="A23" s="443"/>
      <c r="B23" s="383"/>
      <c r="C23" s="383"/>
      <c r="D23" s="394"/>
      <c r="E23" s="395"/>
      <c r="F23" s="395"/>
      <c r="G23" s="395"/>
      <c r="H23" s="395"/>
      <c r="I23" s="394"/>
      <c r="J23" s="392"/>
      <c r="K23" s="394"/>
      <c r="L23" s="394"/>
      <c r="M23" s="53"/>
      <c r="N23" s="407"/>
      <c r="O23" s="403"/>
      <c r="P23" s="457"/>
      <c r="Q23" s="412"/>
      <c r="R23" s="412"/>
      <c r="S23" s="426"/>
      <c r="T23" s="392"/>
    </row>
    <row r="24" spans="1:20" ht="204">
      <c r="A24" s="443"/>
      <c r="B24" s="383"/>
      <c r="C24" s="383"/>
      <c r="D24" s="39" t="s">
        <v>278</v>
      </c>
      <c r="E24" s="37" t="s">
        <v>145</v>
      </c>
      <c r="F24" s="37" t="s">
        <v>201</v>
      </c>
      <c r="G24" s="37" t="s">
        <v>202</v>
      </c>
      <c r="H24" s="37" t="s">
        <v>203</v>
      </c>
      <c r="I24" s="39" t="s">
        <v>187</v>
      </c>
      <c r="J24" s="40">
        <v>0.6</v>
      </c>
      <c r="K24" s="39" t="s">
        <v>400</v>
      </c>
      <c r="L24" s="37" t="s">
        <v>391</v>
      </c>
      <c r="M24" s="37"/>
      <c r="N24" s="37" t="s">
        <v>390</v>
      </c>
      <c r="O24" s="58">
        <v>0.23</v>
      </c>
      <c r="P24" s="58" t="s">
        <v>561</v>
      </c>
      <c r="Q24" s="83">
        <f>27500000+48300000</f>
        <v>75800000</v>
      </c>
      <c r="R24" s="83">
        <v>17340000</v>
      </c>
      <c r="S24" s="40" t="s">
        <v>581</v>
      </c>
      <c r="T24" s="40" t="s">
        <v>549</v>
      </c>
    </row>
    <row r="25" spans="1:20" ht="89.25">
      <c r="A25" s="443"/>
      <c r="B25" s="394"/>
      <c r="C25" s="394"/>
      <c r="D25" s="39" t="s">
        <v>279</v>
      </c>
      <c r="E25" s="37" t="s">
        <v>206</v>
      </c>
      <c r="F25" s="37" t="s">
        <v>207</v>
      </c>
      <c r="G25" s="37" t="s">
        <v>208</v>
      </c>
      <c r="H25" s="37" t="s">
        <v>209</v>
      </c>
      <c r="I25" s="39">
        <v>1</v>
      </c>
      <c r="J25" s="39">
        <v>5</v>
      </c>
      <c r="K25" s="39" t="s">
        <v>400</v>
      </c>
      <c r="L25" s="39" t="s">
        <v>389</v>
      </c>
      <c r="M25" s="39"/>
      <c r="N25" s="39" t="s">
        <v>582</v>
      </c>
      <c r="O25" s="38">
        <v>4</v>
      </c>
      <c r="P25" s="38">
        <v>4</v>
      </c>
      <c r="Q25" s="83">
        <f>33000000+20140000</f>
        <v>53140000</v>
      </c>
      <c r="R25" s="83">
        <v>31540000</v>
      </c>
      <c r="S25" s="39" t="s">
        <v>584</v>
      </c>
      <c r="T25" s="39" t="s">
        <v>583</v>
      </c>
    </row>
    <row r="26" spans="1:20" ht="38.25">
      <c r="A26" s="443"/>
      <c r="B26" s="383" t="s">
        <v>263</v>
      </c>
      <c r="C26" s="383" t="s">
        <v>124</v>
      </c>
      <c r="D26" s="383" t="s">
        <v>280</v>
      </c>
      <c r="E26" s="395" t="s">
        <v>158</v>
      </c>
      <c r="F26" s="35" t="s">
        <v>20</v>
      </c>
      <c r="G26" s="35" t="s">
        <v>96</v>
      </c>
      <c r="H26" s="35" t="s">
        <v>210</v>
      </c>
      <c r="I26" s="84" t="s">
        <v>22</v>
      </c>
      <c r="J26" s="53" t="s">
        <v>80</v>
      </c>
      <c r="K26" s="404" t="s">
        <v>408</v>
      </c>
      <c r="L26" s="404" t="s">
        <v>409</v>
      </c>
      <c r="M26" s="42"/>
      <c r="N26" s="404" t="s">
        <v>410</v>
      </c>
      <c r="O26" s="53" t="s">
        <v>79</v>
      </c>
      <c r="P26" s="50">
        <v>0.63</v>
      </c>
      <c r="Q26" s="385">
        <v>16187350279</v>
      </c>
      <c r="R26" s="385">
        <v>13135040761</v>
      </c>
      <c r="S26" s="404" t="s">
        <v>586</v>
      </c>
      <c r="T26" s="404" t="s">
        <v>585</v>
      </c>
    </row>
    <row r="27" spans="1:20" ht="15" customHeight="1">
      <c r="A27" s="443"/>
      <c r="B27" s="383"/>
      <c r="C27" s="383"/>
      <c r="D27" s="383"/>
      <c r="E27" s="370"/>
      <c r="F27" s="379" t="s">
        <v>21</v>
      </c>
      <c r="G27" s="379" t="s">
        <v>96</v>
      </c>
      <c r="H27" s="379" t="s">
        <v>210</v>
      </c>
      <c r="I27" s="458" t="s">
        <v>23</v>
      </c>
      <c r="J27" s="404" t="s">
        <v>82</v>
      </c>
      <c r="K27" s="383"/>
      <c r="L27" s="383"/>
      <c r="M27" s="74"/>
      <c r="N27" s="383"/>
      <c r="O27" s="404" t="s">
        <v>81</v>
      </c>
      <c r="P27" s="440">
        <v>0.41</v>
      </c>
      <c r="Q27" s="386"/>
      <c r="R27" s="386"/>
      <c r="S27" s="383"/>
      <c r="T27" s="383"/>
    </row>
    <row r="28" spans="1:20">
      <c r="A28" s="443"/>
      <c r="B28" s="383"/>
      <c r="C28" s="383"/>
      <c r="D28" s="394"/>
      <c r="E28" s="370"/>
      <c r="F28" s="395"/>
      <c r="G28" s="395"/>
      <c r="H28" s="395"/>
      <c r="I28" s="459"/>
      <c r="J28" s="394"/>
      <c r="K28" s="394"/>
      <c r="L28" s="394"/>
      <c r="M28" s="53"/>
      <c r="N28" s="394"/>
      <c r="O28" s="394"/>
      <c r="P28" s="426"/>
      <c r="Q28" s="412"/>
      <c r="R28" s="412"/>
      <c r="S28" s="394"/>
      <c r="T28" s="394"/>
    </row>
    <row r="29" spans="1:20" ht="191.25">
      <c r="A29" s="443"/>
      <c r="B29" s="383"/>
      <c r="C29" s="383"/>
      <c r="D29" s="404" t="s">
        <v>281</v>
      </c>
      <c r="E29" s="37" t="s">
        <v>160</v>
      </c>
      <c r="F29" s="37" t="s">
        <v>211</v>
      </c>
      <c r="G29" s="37" t="s">
        <v>96</v>
      </c>
      <c r="H29" s="37" t="s">
        <v>210</v>
      </c>
      <c r="I29" s="39">
        <v>4</v>
      </c>
      <c r="J29" s="39">
        <v>8</v>
      </c>
      <c r="K29" s="37" t="s">
        <v>414</v>
      </c>
      <c r="L29" s="37" t="s">
        <v>415</v>
      </c>
      <c r="M29" s="37"/>
      <c r="N29" s="37" t="s">
        <v>416</v>
      </c>
      <c r="O29" s="38">
        <v>6</v>
      </c>
      <c r="P29" s="38">
        <v>3</v>
      </c>
      <c r="Q29" s="85">
        <v>1186000000</v>
      </c>
      <c r="R29" s="86">
        <v>976986480</v>
      </c>
      <c r="S29" s="39" t="s">
        <v>590</v>
      </c>
      <c r="T29" s="39" t="s">
        <v>589</v>
      </c>
    </row>
    <row r="30" spans="1:20" ht="51.75" customHeight="1">
      <c r="A30" s="443"/>
      <c r="B30" s="383"/>
      <c r="C30" s="383"/>
      <c r="D30" s="394"/>
      <c r="E30" s="37" t="s">
        <v>212</v>
      </c>
      <c r="F30" s="37" t="s">
        <v>24</v>
      </c>
      <c r="G30" s="37" t="s">
        <v>97</v>
      </c>
      <c r="H30" s="37" t="s">
        <v>116</v>
      </c>
      <c r="I30" s="87" t="s">
        <v>25</v>
      </c>
      <c r="J30" s="39" t="s">
        <v>81</v>
      </c>
      <c r="K30" s="404" t="s">
        <v>591</v>
      </c>
      <c r="L30" s="404" t="s">
        <v>592</v>
      </c>
      <c r="M30" s="42"/>
      <c r="N30" s="404" t="s">
        <v>593</v>
      </c>
      <c r="O30" s="39" t="s">
        <v>83</v>
      </c>
      <c r="P30" s="39" t="s">
        <v>318</v>
      </c>
      <c r="Q30" s="385" t="s">
        <v>596</v>
      </c>
      <c r="R30" s="385">
        <v>67600000</v>
      </c>
      <c r="S30" s="404" t="s">
        <v>595</v>
      </c>
      <c r="T30" s="404" t="s">
        <v>594</v>
      </c>
    </row>
    <row r="31" spans="1:20" ht="51.75" customHeight="1">
      <c r="A31" s="443"/>
      <c r="B31" s="383"/>
      <c r="C31" s="383"/>
      <c r="D31" s="404" t="s">
        <v>282</v>
      </c>
      <c r="E31" s="37" t="s">
        <v>159</v>
      </c>
      <c r="F31" s="37" t="s">
        <v>30</v>
      </c>
      <c r="G31" s="37" t="s">
        <v>97</v>
      </c>
      <c r="H31" s="37" t="s">
        <v>116</v>
      </c>
      <c r="I31" s="88" t="s">
        <v>31</v>
      </c>
      <c r="J31" s="39" t="s">
        <v>85</v>
      </c>
      <c r="K31" s="383"/>
      <c r="L31" s="383"/>
      <c r="M31" s="74"/>
      <c r="N31" s="383"/>
      <c r="O31" s="40">
        <v>0.5</v>
      </c>
      <c r="P31" s="40" t="s">
        <v>318</v>
      </c>
      <c r="Q31" s="386"/>
      <c r="R31" s="386"/>
      <c r="S31" s="383"/>
      <c r="T31" s="383"/>
    </row>
    <row r="32" spans="1:20" ht="51">
      <c r="A32" s="443"/>
      <c r="B32" s="383"/>
      <c r="C32" s="383"/>
      <c r="D32" s="394"/>
      <c r="E32" s="37" t="s">
        <v>161</v>
      </c>
      <c r="F32" s="37" t="s">
        <v>26</v>
      </c>
      <c r="G32" s="37" t="s">
        <v>97</v>
      </c>
      <c r="H32" s="37" t="s">
        <v>116</v>
      </c>
      <c r="I32" s="87" t="s">
        <v>27</v>
      </c>
      <c r="J32" s="39" t="s">
        <v>87</v>
      </c>
      <c r="K32" s="383"/>
      <c r="L32" s="383"/>
      <c r="M32" s="74"/>
      <c r="N32" s="383"/>
      <c r="O32" s="58">
        <v>0.09</v>
      </c>
      <c r="P32" s="58" t="s">
        <v>318</v>
      </c>
      <c r="Q32" s="386"/>
      <c r="R32" s="386"/>
      <c r="S32" s="383"/>
      <c r="T32" s="383"/>
    </row>
    <row r="33" spans="1:20" ht="51">
      <c r="A33" s="443"/>
      <c r="B33" s="394"/>
      <c r="C33" s="394"/>
      <c r="D33" s="39" t="s">
        <v>283</v>
      </c>
      <c r="E33" s="37" t="s">
        <v>162</v>
      </c>
      <c r="F33" s="37" t="s">
        <v>28</v>
      </c>
      <c r="G33" s="37" t="s">
        <v>97</v>
      </c>
      <c r="H33" s="37" t="s">
        <v>116</v>
      </c>
      <c r="I33" s="87" t="s">
        <v>29</v>
      </c>
      <c r="J33" s="39" t="s">
        <v>89</v>
      </c>
      <c r="K33" s="394"/>
      <c r="L33" s="394"/>
      <c r="M33" s="53"/>
      <c r="N33" s="394"/>
      <c r="O33" s="40">
        <v>0.57999999999999996</v>
      </c>
      <c r="P33" s="40" t="s">
        <v>318</v>
      </c>
      <c r="Q33" s="412"/>
      <c r="R33" s="412"/>
      <c r="S33" s="394"/>
      <c r="T33" s="394"/>
    </row>
    <row r="34" spans="1:20" ht="342">
      <c r="A34" s="443"/>
      <c r="B34" s="404" t="s">
        <v>264</v>
      </c>
      <c r="C34" s="404" t="s">
        <v>213</v>
      </c>
      <c r="D34" s="39" t="s">
        <v>284</v>
      </c>
      <c r="E34" s="37" t="s">
        <v>167</v>
      </c>
      <c r="F34" s="37" t="s">
        <v>217</v>
      </c>
      <c r="G34" s="37" t="s">
        <v>215</v>
      </c>
      <c r="H34" s="87" t="s">
        <v>216</v>
      </c>
      <c r="I34" s="88" t="s">
        <v>214</v>
      </c>
      <c r="J34" s="40">
        <v>0.8</v>
      </c>
      <c r="K34" s="37" t="s">
        <v>428</v>
      </c>
      <c r="L34" s="37" t="s">
        <v>429</v>
      </c>
      <c r="M34" s="37"/>
      <c r="N34" s="59" t="s">
        <v>430</v>
      </c>
      <c r="O34" s="58">
        <v>0.7</v>
      </c>
      <c r="P34" s="89">
        <v>0.5</v>
      </c>
      <c r="Q34" s="90">
        <v>25750000</v>
      </c>
      <c r="R34" s="91">
        <v>22400000</v>
      </c>
      <c r="S34" s="40" t="s">
        <v>602</v>
      </c>
      <c r="T34" s="53" t="s">
        <v>601</v>
      </c>
    </row>
    <row r="35" spans="1:20" ht="342">
      <c r="A35" s="443"/>
      <c r="B35" s="383"/>
      <c r="C35" s="383"/>
      <c r="D35" s="39" t="s">
        <v>285</v>
      </c>
      <c r="E35" s="37" t="s">
        <v>169</v>
      </c>
      <c r="F35" s="37" t="s">
        <v>32</v>
      </c>
      <c r="G35" s="37" t="s">
        <v>98</v>
      </c>
      <c r="H35" s="37" t="s">
        <v>117</v>
      </c>
      <c r="I35" s="37" t="s">
        <v>49</v>
      </c>
      <c r="J35" s="40">
        <v>1</v>
      </c>
      <c r="K35" s="37" t="s">
        <v>428</v>
      </c>
      <c r="L35" s="37" t="s">
        <v>429</v>
      </c>
      <c r="M35" s="37"/>
      <c r="N35" s="92" t="s">
        <v>430</v>
      </c>
      <c r="O35" s="58">
        <v>0.65</v>
      </c>
      <c r="P35" s="58">
        <v>0.86</v>
      </c>
      <c r="Q35" s="93">
        <v>29046000</v>
      </c>
      <c r="R35" s="94" t="s">
        <v>561</v>
      </c>
      <c r="S35" s="40" t="s">
        <v>605</v>
      </c>
      <c r="T35" s="53" t="s">
        <v>603</v>
      </c>
    </row>
    <row r="36" spans="1:20" ht="15" customHeight="1">
      <c r="A36" s="443"/>
      <c r="B36" s="383"/>
      <c r="C36" s="383"/>
      <c r="D36" s="404" t="s">
        <v>286</v>
      </c>
      <c r="E36" s="379" t="s">
        <v>606</v>
      </c>
      <c r="F36" s="379" t="s">
        <v>218</v>
      </c>
      <c r="G36" s="379" t="s">
        <v>221</v>
      </c>
      <c r="H36" s="379" t="s">
        <v>222</v>
      </c>
      <c r="I36" s="404" t="s">
        <v>187</v>
      </c>
      <c r="J36" s="404" t="s">
        <v>220</v>
      </c>
      <c r="K36" s="404" t="s">
        <v>433</v>
      </c>
      <c r="L36" s="404" t="s">
        <v>434</v>
      </c>
      <c r="M36" s="42"/>
      <c r="N36" s="404" t="s">
        <v>435</v>
      </c>
      <c r="O36" s="408">
        <v>15</v>
      </c>
      <c r="P36" s="408">
        <v>15</v>
      </c>
      <c r="Q36" s="435">
        <v>405652392</v>
      </c>
      <c r="R36" s="435">
        <v>222770997</v>
      </c>
      <c r="S36" s="413" t="s">
        <v>611</v>
      </c>
      <c r="T36" s="413" t="s">
        <v>609</v>
      </c>
    </row>
    <row r="37" spans="1:20">
      <c r="A37" s="443"/>
      <c r="B37" s="383"/>
      <c r="C37" s="383"/>
      <c r="D37" s="383"/>
      <c r="E37" s="380"/>
      <c r="F37" s="380"/>
      <c r="G37" s="380"/>
      <c r="H37" s="380"/>
      <c r="I37" s="383"/>
      <c r="J37" s="383"/>
      <c r="K37" s="383"/>
      <c r="L37" s="383"/>
      <c r="M37" s="74"/>
      <c r="N37" s="383"/>
      <c r="O37" s="409"/>
      <c r="P37" s="409"/>
      <c r="Q37" s="438"/>
      <c r="R37" s="438"/>
      <c r="S37" s="414"/>
      <c r="T37" s="414"/>
    </row>
    <row r="38" spans="1:20">
      <c r="A38" s="443"/>
      <c r="B38" s="383"/>
      <c r="C38" s="383"/>
      <c r="D38" s="394"/>
      <c r="E38" s="395"/>
      <c r="F38" s="395"/>
      <c r="G38" s="395"/>
      <c r="H38" s="395"/>
      <c r="I38" s="394"/>
      <c r="J38" s="394"/>
      <c r="K38" s="394"/>
      <c r="L38" s="394"/>
      <c r="M38" s="53"/>
      <c r="N38" s="394"/>
      <c r="O38" s="410"/>
      <c r="P38" s="410"/>
      <c r="Q38" s="436"/>
      <c r="R38" s="436"/>
      <c r="S38" s="415"/>
      <c r="T38" s="415"/>
    </row>
    <row r="39" spans="1:20" ht="342">
      <c r="A39" s="443"/>
      <c r="B39" s="383"/>
      <c r="C39" s="383"/>
      <c r="D39" s="39" t="s">
        <v>287</v>
      </c>
      <c r="E39" s="37" t="s">
        <v>223</v>
      </c>
      <c r="F39" s="37" t="s">
        <v>224</v>
      </c>
      <c r="G39" s="37" t="s">
        <v>98</v>
      </c>
      <c r="H39" s="37" t="s">
        <v>225</v>
      </c>
      <c r="I39" s="39" t="s">
        <v>187</v>
      </c>
      <c r="J39" s="39">
        <v>12</v>
      </c>
      <c r="K39" s="37" t="s">
        <v>428</v>
      </c>
      <c r="L39" s="37" t="s">
        <v>429</v>
      </c>
      <c r="M39" s="37"/>
      <c r="N39" s="59" t="s">
        <v>430</v>
      </c>
      <c r="O39" s="38">
        <v>12</v>
      </c>
      <c r="P39" s="38">
        <v>6</v>
      </c>
      <c r="Q39" s="94" t="s">
        <v>617</v>
      </c>
      <c r="R39" s="95">
        <v>31680000</v>
      </c>
      <c r="S39" s="39" t="s">
        <v>616</v>
      </c>
      <c r="T39" s="53" t="s">
        <v>614</v>
      </c>
    </row>
    <row r="40" spans="1:20" ht="382.5">
      <c r="A40" s="443"/>
      <c r="B40" s="383"/>
      <c r="C40" s="383"/>
      <c r="D40" s="39" t="s">
        <v>288</v>
      </c>
      <c r="E40" s="37" t="s">
        <v>227</v>
      </c>
      <c r="F40" s="37" t="s">
        <v>226</v>
      </c>
      <c r="G40" s="37" t="s">
        <v>98</v>
      </c>
      <c r="H40" s="37" t="s">
        <v>225</v>
      </c>
      <c r="I40" s="39" t="s">
        <v>187</v>
      </c>
      <c r="J40" s="40">
        <v>1</v>
      </c>
      <c r="K40" s="60" t="s">
        <v>428</v>
      </c>
      <c r="L40" s="60" t="s">
        <v>439</v>
      </c>
      <c r="M40" s="60"/>
      <c r="N40" s="59" t="s">
        <v>440</v>
      </c>
      <c r="O40" s="96">
        <v>0.6</v>
      </c>
      <c r="P40" s="96">
        <v>0.7</v>
      </c>
      <c r="Q40" s="98" t="s">
        <v>622</v>
      </c>
      <c r="R40" s="99">
        <v>43190000</v>
      </c>
      <c r="S40" s="97" t="s">
        <v>621</v>
      </c>
      <c r="T40" s="53" t="s">
        <v>620</v>
      </c>
    </row>
    <row r="41" spans="1:20" ht="51.75" customHeight="1">
      <c r="A41" s="443"/>
      <c r="B41" s="383"/>
      <c r="C41" s="383"/>
      <c r="D41" s="404" t="s">
        <v>289</v>
      </c>
      <c r="E41" s="379" t="s">
        <v>236</v>
      </c>
      <c r="F41" s="37" t="s">
        <v>228</v>
      </c>
      <c r="G41" s="37" t="s">
        <v>229</v>
      </c>
      <c r="H41" s="37" t="s">
        <v>230</v>
      </c>
      <c r="I41" s="39">
        <v>1</v>
      </c>
      <c r="J41" s="39">
        <v>12</v>
      </c>
      <c r="K41" s="418" t="s">
        <v>444</v>
      </c>
      <c r="L41" s="418" t="s">
        <v>445</v>
      </c>
      <c r="M41" s="112"/>
      <c r="N41" s="416" t="s">
        <v>446</v>
      </c>
      <c r="O41" s="38">
        <v>12</v>
      </c>
      <c r="P41" s="38">
        <v>12</v>
      </c>
      <c r="Q41" s="460">
        <v>106571580996</v>
      </c>
      <c r="R41" s="460">
        <v>47709283071</v>
      </c>
      <c r="S41" s="404" t="s">
        <v>626</v>
      </c>
      <c r="T41" s="404" t="s">
        <v>627</v>
      </c>
    </row>
    <row r="42" spans="1:20" ht="76.5">
      <c r="A42" s="443"/>
      <c r="B42" s="383"/>
      <c r="C42" s="383"/>
      <c r="D42" s="394"/>
      <c r="E42" s="395"/>
      <c r="F42" s="37" t="s">
        <v>43</v>
      </c>
      <c r="G42" s="37" t="s">
        <v>99</v>
      </c>
      <c r="H42" s="37" t="s">
        <v>118</v>
      </c>
      <c r="I42" s="39" t="s">
        <v>45</v>
      </c>
      <c r="J42" s="39" t="s">
        <v>42</v>
      </c>
      <c r="K42" s="419"/>
      <c r="L42" s="419"/>
      <c r="M42" s="113"/>
      <c r="N42" s="417"/>
      <c r="O42" s="38">
        <v>1</v>
      </c>
      <c r="P42" s="38">
        <v>1</v>
      </c>
      <c r="Q42" s="461"/>
      <c r="R42" s="461"/>
      <c r="S42" s="394"/>
      <c r="T42" s="394"/>
    </row>
    <row r="43" spans="1:20">
      <c r="A43" s="443"/>
      <c r="B43" s="383"/>
      <c r="C43" s="383"/>
      <c r="D43" s="404" t="s">
        <v>290</v>
      </c>
      <c r="E43" s="379" t="s">
        <v>235</v>
      </c>
      <c r="F43" s="379" t="s">
        <v>33</v>
      </c>
      <c r="G43" s="379" t="s">
        <v>99</v>
      </c>
      <c r="H43" s="379" t="s">
        <v>118</v>
      </c>
      <c r="I43" s="379" t="s">
        <v>44</v>
      </c>
      <c r="J43" s="404" t="s">
        <v>42</v>
      </c>
      <c r="K43" s="418" t="s">
        <v>444</v>
      </c>
      <c r="L43" s="418" t="s">
        <v>445</v>
      </c>
      <c r="M43" s="112"/>
      <c r="N43" s="416" t="s">
        <v>446</v>
      </c>
      <c r="O43" s="404" t="s">
        <v>465</v>
      </c>
      <c r="P43" s="404" t="s">
        <v>465</v>
      </c>
      <c r="Q43" s="385" t="s">
        <v>629</v>
      </c>
      <c r="R43" s="385" t="s">
        <v>561</v>
      </c>
      <c r="S43" s="404" t="s">
        <v>628</v>
      </c>
      <c r="T43" s="426" t="s">
        <v>630</v>
      </c>
    </row>
    <row r="44" spans="1:20">
      <c r="A44" s="443"/>
      <c r="B44" s="383"/>
      <c r="C44" s="383"/>
      <c r="D44" s="394"/>
      <c r="E44" s="395"/>
      <c r="F44" s="395"/>
      <c r="G44" s="395"/>
      <c r="H44" s="395"/>
      <c r="I44" s="395"/>
      <c r="J44" s="394"/>
      <c r="K44" s="419"/>
      <c r="L44" s="419"/>
      <c r="M44" s="113"/>
      <c r="N44" s="417"/>
      <c r="O44" s="394"/>
      <c r="P44" s="394"/>
      <c r="Q44" s="412"/>
      <c r="R44" s="412"/>
      <c r="S44" s="394"/>
      <c r="T44" s="426"/>
    </row>
    <row r="45" spans="1:20" ht="15" customHeight="1">
      <c r="A45" s="443"/>
      <c r="B45" s="383"/>
      <c r="C45" s="383"/>
      <c r="D45" s="404" t="s">
        <v>291</v>
      </c>
      <c r="E45" s="379" t="s">
        <v>231</v>
      </c>
      <c r="F45" s="379" t="s">
        <v>232</v>
      </c>
      <c r="G45" s="379" t="s">
        <v>99</v>
      </c>
      <c r="H45" s="379" t="s">
        <v>125</v>
      </c>
      <c r="I45" s="379" t="s">
        <v>48</v>
      </c>
      <c r="J45" s="404" t="s">
        <v>42</v>
      </c>
      <c r="K45" s="404" t="s">
        <v>444</v>
      </c>
      <c r="L45" s="404" t="s">
        <v>449</v>
      </c>
      <c r="M45" s="42"/>
      <c r="N45" s="422" t="s">
        <v>450</v>
      </c>
      <c r="O45" s="372">
        <v>1</v>
      </c>
      <c r="P45" s="372">
        <v>1</v>
      </c>
      <c r="Q45" s="435">
        <v>20600000</v>
      </c>
      <c r="R45" s="435" t="s">
        <v>561</v>
      </c>
      <c r="S45" s="404" t="s">
        <v>634</v>
      </c>
      <c r="T45" s="426" t="s">
        <v>635</v>
      </c>
    </row>
    <row r="46" spans="1:20">
      <c r="A46" s="443"/>
      <c r="B46" s="383"/>
      <c r="C46" s="383"/>
      <c r="D46" s="394"/>
      <c r="E46" s="395"/>
      <c r="F46" s="395"/>
      <c r="G46" s="395"/>
      <c r="H46" s="395"/>
      <c r="I46" s="395"/>
      <c r="J46" s="394"/>
      <c r="K46" s="394"/>
      <c r="L46" s="394"/>
      <c r="M46" s="53"/>
      <c r="N46" s="423"/>
      <c r="O46" s="411"/>
      <c r="P46" s="411"/>
      <c r="Q46" s="436"/>
      <c r="R46" s="436"/>
      <c r="S46" s="394"/>
      <c r="T46" s="426"/>
    </row>
    <row r="47" spans="1:20" ht="382.5">
      <c r="A47" s="443"/>
      <c r="B47" s="383"/>
      <c r="C47" s="383"/>
      <c r="D47" s="39" t="s">
        <v>292</v>
      </c>
      <c r="E47" s="37" t="s">
        <v>233</v>
      </c>
      <c r="F47" s="37" t="s">
        <v>34</v>
      </c>
      <c r="G47" s="37" t="s">
        <v>99</v>
      </c>
      <c r="H47" s="37" t="s">
        <v>234</v>
      </c>
      <c r="I47" s="37" t="s">
        <v>47</v>
      </c>
      <c r="J47" s="39" t="s">
        <v>42</v>
      </c>
      <c r="K47" s="60" t="s">
        <v>428</v>
      </c>
      <c r="L47" s="60" t="s">
        <v>439</v>
      </c>
      <c r="M47" s="60"/>
      <c r="N47" s="59" t="s">
        <v>440</v>
      </c>
      <c r="O47" s="38">
        <v>1</v>
      </c>
      <c r="P47" s="38">
        <v>1</v>
      </c>
      <c r="Q47" s="98" t="s">
        <v>622</v>
      </c>
      <c r="R47" s="99">
        <v>43190000</v>
      </c>
      <c r="S47" s="97" t="s">
        <v>621</v>
      </c>
      <c r="T47" s="53" t="s">
        <v>620</v>
      </c>
    </row>
    <row r="48" spans="1:20" ht="26.25" customHeight="1">
      <c r="A48" s="443"/>
      <c r="B48" s="383"/>
      <c r="C48" s="383"/>
      <c r="D48" s="404" t="s">
        <v>293</v>
      </c>
      <c r="E48" s="379" t="s">
        <v>170</v>
      </c>
      <c r="F48" s="37" t="s">
        <v>237</v>
      </c>
      <c r="G48" s="37" t="s">
        <v>239</v>
      </c>
      <c r="H48" s="37" t="s">
        <v>238</v>
      </c>
      <c r="I48" s="39" t="s">
        <v>187</v>
      </c>
      <c r="J48" s="40">
        <v>1</v>
      </c>
      <c r="K48" s="404" t="s">
        <v>384</v>
      </c>
      <c r="L48" s="404" t="s">
        <v>637</v>
      </c>
      <c r="M48" s="42"/>
      <c r="N48" s="404" t="s">
        <v>638</v>
      </c>
      <c r="O48" s="38">
        <v>1</v>
      </c>
      <c r="P48" s="38">
        <v>1</v>
      </c>
      <c r="Q48" s="435" t="s">
        <v>644</v>
      </c>
      <c r="R48" s="435" t="s">
        <v>645</v>
      </c>
      <c r="S48" s="404" t="s">
        <v>643</v>
      </c>
      <c r="T48" s="404" t="s">
        <v>641</v>
      </c>
    </row>
    <row r="49" spans="1:20" ht="76.5">
      <c r="A49" s="443"/>
      <c r="B49" s="383"/>
      <c r="C49" s="383"/>
      <c r="D49" s="394"/>
      <c r="E49" s="395"/>
      <c r="F49" s="37" t="s">
        <v>127</v>
      </c>
      <c r="G49" s="37" t="s">
        <v>99</v>
      </c>
      <c r="H49" s="37" t="s">
        <v>118</v>
      </c>
      <c r="I49" s="37" t="s">
        <v>46</v>
      </c>
      <c r="J49" s="39" t="s">
        <v>42</v>
      </c>
      <c r="K49" s="394"/>
      <c r="L49" s="394"/>
      <c r="M49" s="53"/>
      <c r="N49" s="394"/>
      <c r="O49" s="38" t="s">
        <v>456</v>
      </c>
      <c r="P49" s="38" t="s">
        <v>318</v>
      </c>
      <c r="Q49" s="436"/>
      <c r="R49" s="436"/>
      <c r="S49" s="394"/>
      <c r="T49" s="394"/>
    </row>
    <row r="50" spans="1:20" ht="63.75" customHeight="1">
      <c r="A50" s="443"/>
      <c r="B50" s="383"/>
      <c r="C50" s="383"/>
      <c r="D50" s="404" t="s">
        <v>294</v>
      </c>
      <c r="E50" s="379" t="s">
        <v>168</v>
      </c>
      <c r="F50" s="379" t="s">
        <v>240</v>
      </c>
      <c r="G50" s="379" t="s">
        <v>241</v>
      </c>
      <c r="H50" s="379" t="s">
        <v>242</v>
      </c>
      <c r="I50" s="404">
        <v>1</v>
      </c>
      <c r="J50" s="404" t="s">
        <v>244</v>
      </c>
      <c r="K50" s="60" t="s">
        <v>459</v>
      </c>
      <c r="L50" s="60" t="s">
        <v>460</v>
      </c>
      <c r="M50" s="60"/>
      <c r="N50" s="60" t="s">
        <v>461</v>
      </c>
      <c r="O50" s="372">
        <v>5</v>
      </c>
      <c r="P50" s="372">
        <v>5</v>
      </c>
      <c r="Q50" s="435" t="s">
        <v>651</v>
      </c>
      <c r="R50" s="435" t="s">
        <v>652</v>
      </c>
      <c r="S50" s="404" t="s">
        <v>650</v>
      </c>
      <c r="T50" s="404" t="s">
        <v>648</v>
      </c>
    </row>
    <row r="51" spans="1:20" ht="115.5" customHeight="1">
      <c r="A51" s="443"/>
      <c r="B51" s="383"/>
      <c r="C51" s="383"/>
      <c r="D51" s="394"/>
      <c r="E51" s="395"/>
      <c r="F51" s="395"/>
      <c r="G51" s="395"/>
      <c r="H51" s="395"/>
      <c r="I51" s="394"/>
      <c r="J51" s="394"/>
      <c r="K51" s="37" t="s">
        <v>462</v>
      </c>
      <c r="L51" s="37" t="s">
        <v>463</v>
      </c>
      <c r="M51" s="37"/>
      <c r="N51" s="37" t="s">
        <v>464</v>
      </c>
      <c r="O51" s="411"/>
      <c r="P51" s="411"/>
      <c r="Q51" s="436"/>
      <c r="R51" s="436"/>
      <c r="S51" s="394"/>
      <c r="T51" s="394"/>
    </row>
    <row r="52" spans="1:20" ht="255">
      <c r="A52" s="443"/>
      <c r="B52" s="394"/>
      <c r="C52" s="394"/>
      <c r="D52" s="404" t="s">
        <v>295</v>
      </c>
      <c r="E52" s="379" t="s">
        <v>171</v>
      </c>
      <c r="F52" s="379" t="s">
        <v>245</v>
      </c>
      <c r="G52" s="379" t="s">
        <v>246</v>
      </c>
      <c r="H52" s="379" t="s">
        <v>247</v>
      </c>
      <c r="I52" s="404" t="s">
        <v>187</v>
      </c>
      <c r="J52" s="375">
        <v>1</v>
      </c>
      <c r="K52" s="37" t="s">
        <v>467</v>
      </c>
      <c r="L52" s="37" t="s">
        <v>468</v>
      </c>
      <c r="M52" s="37"/>
      <c r="N52" s="37" t="s">
        <v>469</v>
      </c>
      <c r="O52" s="404" t="s">
        <v>465</v>
      </c>
      <c r="P52" s="404" t="s">
        <v>465</v>
      </c>
      <c r="Q52" s="385" t="s">
        <v>655</v>
      </c>
      <c r="R52" s="464">
        <v>23220000</v>
      </c>
      <c r="S52" s="375" t="s">
        <v>654</v>
      </c>
      <c r="T52" s="426" t="s">
        <v>656</v>
      </c>
    </row>
    <row r="53" spans="1:20" ht="102.75" customHeight="1">
      <c r="A53" s="443"/>
      <c r="B53" s="74" t="s">
        <v>264</v>
      </c>
      <c r="C53" s="74" t="s">
        <v>213</v>
      </c>
      <c r="D53" s="394"/>
      <c r="E53" s="395"/>
      <c r="F53" s="395"/>
      <c r="G53" s="395"/>
      <c r="H53" s="395"/>
      <c r="I53" s="394"/>
      <c r="J53" s="392"/>
      <c r="K53" s="37" t="s">
        <v>428</v>
      </c>
      <c r="L53" s="37" t="s">
        <v>429</v>
      </c>
      <c r="M53" s="37"/>
      <c r="N53" s="37" t="s">
        <v>470</v>
      </c>
      <c r="O53" s="394"/>
      <c r="P53" s="394"/>
      <c r="Q53" s="412"/>
      <c r="R53" s="465"/>
      <c r="S53" s="392"/>
      <c r="T53" s="426"/>
    </row>
    <row r="54" spans="1:20" ht="63.75" customHeight="1">
      <c r="A54" s="443"/>
      <c r="B54" s="404" t="s">
        <v>265</v>
      </c>
      <c r="C54" s="404" t="s">
        <v>213</v>
      </c>
      <c r="D54" s="404" t="s">
        <v>296</v>
      </c>
      <c r="E54" s="466" t="s">
        <v>248</v>
      </c>
      <c r="F54" s="37" t="s">
        <v>126</v>
      </c>
      <c r="G54" s="37" t="s">
        <v>100</v>
      </c>
      <c r="H54" s="37" t="s">
        <v>108</v>
      </c>
      <c r="I54" s="37" t="s">
        <v>37</v>
      </c>
      <c r="J54" s="39" t="s">
        <v>90</v>
      </c>
      <c r="K54" s="404" t="s">
        <v>428</v>
      </c>
      <c r="L54" s="404" t="s">
        <v>439</v>
      </c>
      <c r="M54" s="42"/>
      <c r="N54" s="404" t="s">
        <v>472</v>
      </c>
      <c r="O54" s="38">
        <v>0.4</v>
      </c>
      <c r="P54" s="38" t="s">
        <v>318</v>
      </c>
      <c r="Q54" s="385" t="s">
        <v>662</v>
      </c>
      <c r="R54" s="385" t="s">
        <v>663</v>
      </c>
      <c r="S54" s="404" t="s">
        <v>661</v>
      </c>
      <c r="T54" s="404" t="s">
        <v>659</v>
      </c>
    </row>
    <row r="55" spans="1:20">
      <c r="A55" s="443"/>
      <c r="B55" s="383"/>
      <c r="C55" s="383"/>
      <c r="D55" s="383"/>
      <c r="E55" s="467"/>
      <c r="F55" s="379" t="s">
        <v>35</v>
      </c>
      <c r="G55" s="379" t="s">
        <v>100</v>
      </c>
      <c r="H55" s="379" t="s">
        <v>118</v>
      </c>
      <c r="I55" s="379" t="s">
        <v>36</v>
      </c>
      <c r="J55" s="404" t="s">
        <v>90</v>
      </c>
      <c r="K55" s="394"/>
      <c r="L55" s="394"/>
      <c r="M55" s="53"/>
      <c r="N55" s="394"/>
      <c r="O55" s="462">
        <v>0.15</v>
      </c>
      <c r="P55" s="462" t="s">
        <v>318</v>
      </c>
      <c r="Q55" s="438"/>
      <c r="R55" s="438"/>
      <c r="S55" s="383"/>
      <c r="T55" s="383"/>
    </row>
    <row r="56" spans="1:20">
      <c r="A56" s="443"/>
      <c r="B56" s="383"/>
      <c r="C56" s="383"/>
      <c r="D56" s="394"/>
      <c r="E56" s="468"/>
      <c r="F56" s="395"/>
      <c r="G56" s="395"/>
      <c r="H56" s="395"/>
      <c r="I56" s="395"/>
      <c r="J56" s="394"/>
      <c r="K56" s="404" t="s">
        <v>473</v>
      </c>
      <c r="L56" s="404" t="s">
        <v>474</v>
      </c>
      <c r="M56" s="42"/>
      <c r="N56" s="404" t="s">
        <v>475</v>
      </c>
      <c r="O56" s="463"/>
      <c r="P56" s="463"/>
      <c r="Q56" s="436"/>
      <c r="R56" s="436"/>
      <c r="S56" s="394"/>
      <c r="T56" s="394"/>
    </row>
    <row r="57" spans="1:20" ht="63.75">
      <c r="A57" s="443"/>
      <c r="B57" s="394"/>
      <c r="C57" s="383"/>
      <c r="D57" s="39" t="s">
        <v>297</v>
      </c>
      <c r="E57" s="101" t="s">
        <v>249</v>
      </c>
      <c r="F57" s="37" t="s">
        <v>38</v>
      </c>
      <c r="G57" s="37" t="s">
        <v>101</v>
      </c>
      <c r="H57" s="37" t="s">
        <v>119</v>
      </c>
      <c r="I57" s="37" t="s">
        <v>39</v>
      </c>
      <c r="J57" s="39" t="s">
        <v>41</v>
      </c>
      <c r="K57" s="394"/>
      <c r="L57" s="394"/>
      <c r="M57" s="53"/>
      <c r="N57" s="394"/>
      <c r="O57" s="61" t="s">
        <v>465</v>
      </c>
      <c r="P57" s="61" t="s">
        <v>465</v>
      </c>
      <c r="Q57" s="81" t="s">
        <v>655</v>
      </c>
      <c r="R57" s="81">
        <v>22400000</v>
      </c>
      <c r="S57" s="61" t="s">
        <v>665</v>
      </c>
      <c r="T57" s="53" t="s">
        <v>601</v>
      </c>
    </row>
    <row r="58" spans="1:20" ht="140.25">
      <c r="A58" s="443"/>
      <c r="B58" s="404" t="s">
        <v>266</v>
      </c>
      <c r="C58" s="404" t="s">
        <v>128</v>
      </c>
      <c r="D58" s="39" t="s">
        <v>298</v>
      </c>
      <c r="E58" s="37" t="s">
        <v>666</v>
      </c>
      <c r="F58" s="37" t="s">
        <v>53</v>
      </c>
      <c r="G58" s="37" t="s">
        <v>102</v>
      </c>
      <c r="H58" s="37" t="s">
        <v>120</v>
      </c>
      <c r="I58" s="42" t="s">
        <v>50</v>
      </c>
      <c r="J58" s="42" t="s">
        <v>52</v>
      </c>
      <c r="K58" s="37" t="s">
        <v>477</v>
      </c>
      <c r="L58" s="37" t="s">
        <v>478</v>
      </c>
      <c r="M58" s="37"/>
      <c r="N58" s="37" t="s">
        <v>479</v>
      </c>
      <c r="O58" s="62">
        <v>0.95</v>
      </c>
      <c r="P58" s="62">
        <v>0.95</v>
      </c>
      <c r="Q58" s="102" t="s">
        <v>668</v>
      </c>
      <c r="R58" s="102" t="s">
        <v>669</v>
      </c>
      <c r="S58" s="50" t="s">
        <v>667</v>
      </c>
      <c r="T58" s="50" t="s">
        <v>670</v>
      </c>
    </row>
    <row r="59" spans="1:20" ht="204">
      <c r="A59" s="443"/>
      <c r="B59" s="383"/>
      <c r="C59" s="383"/>
      <c r="D59" s="404" t="s">
        <v>299</v>
      </c>
      <c r="E59" s="466" t="s">
        <v>172</v>
      </c>
      <c r="F59" s="37" t="s">
        <v>54</v>
      </c>
      <c r="G59" s="37" t="s">
        <v>102</v>
      </c>
      <c r="H59" s="37" t="s">
        <v>120</v>
      </c>
      <c r="I59" s="38" t="s">
        <v>50</v>
      </c>
      <c r="J59" s="39" t="s">
        <v>52</v>
      </c>
      <c r="K59" s="37" t="s">
        <v>482</v>
      </c>
      <c r="L59" s="37" t="s">
        <v>483</v>
      </c>
      <c r="M59" s="37"/>
      <c r="N59" s="37" t="s">
        <v>484</v>
      </c>
      <c r="O59" s="38">
        <v>1</v>
      </c>
      <c r="P59" s="38">
        <v>1</v>
      </c>
      <c r="Q59" s="464" t="s">
        <v>675</v>
      </c>
      <c r="R59" s="469" t="s">
        <v>676</v>
      </c>
      <c r="S59" s="404" t="s">
        <v>674</v>
      </c>
      <c r="T59" s="404" t="s">
        <v>673</v>
      </c>
    </row>
    <row r="60" spans="1:20" ht="204">
      <c r="A60" s="443"/>
      <c r="B60" s="383"/>
      <c r="C60" s="383"/>
      <c r="D60" s="394"/>
      <c r="E60" s="468"/>
      <c r="F60" s="37" t="s">
        <v>55</v>
      </c>
      <c r="G60" s="37" t="s">
        <v>102</v>
      </c>
      <c r="H60" s="37" t="s">
        <v>120</v>
      </c>
      <c r="I60" s="38" t="s">
        <v>50</v>
      </c>
      <c r="J60" s="39" t="s">
        <v>52</v>
      </c>
      <c r="K60" s="37" t="s">
        <v>482</v>
      </c>
      <c r="L60" s="37" t="s">
        <v>483</v>
      </c>
      <c r="M60" s="37"/>
      <c r="N60" s="37" t="s">
        <v>484</v>
      </c>
      <c r="O60" s="38">
        <v>1</v>
      </c>
      <c r="P60" s="38">
        <v>1</v>
      </c>
      <c r="Q60" s="461"/>
      <c r="R60" s="461"/>
      <c r="S60" s="394"/>
      <c r="T60" s="394"/>
    </row>
    <row r="61" spans="1:20" ht="204">
      <c r="A61" s="443"/>
      <c r="B61" s="383"/>
      <c r="C61" s="383"/>
      <c r="D61" s="404" t="s">
        <v>300</v>
      </c>
      <c r="E61" s="466" t="s">
        <v>174</v>
      </c>
      <c r="F61" s="37" t="s">
        <v>129</v>
      </c>
      <c r="G61" s="37" t="s">
        <v>103</v>
      </c>
      <c r="H61" s="37" t="s">
        <v>250</v>
      </c>
      <c r="I61" s="37" t="s">
        <v>677</v>
      </c>
      <c r="J61" s="39" t="s">
        <v>92</v>
      </c>
      <c r="K61" s="37" t="s">
        <v>482</v>
      </c>
      <c r="L61" s="37" t="s">
        <v>483</v>
      </c>
      <c r="M61" s="37"/>
      <c r="N61" s="37" t="s">
        <v>484</v>
      </c>
      <c r="O61" s="39" t="s">
        <v>465</v>
      </c>
      <c r="P61" s="39" t="s">
        <v>465</v>
      </c>
      <c r="Q61" s="464">
        <v>363307447</v>
      </c>
      <c r="R61" s="464">
        <v>73250000</v>
      </c>
      <c r="S61" s="404" t="s">
        <v>679</v>
      </c>
      <c r="T61" s="404" t="s">
        <v>678</v>
      </c>
    </row>
    <row r="62" spans="1:20" ht="204">
      <c r="A62" s="443"/>
      <c r="B62" s="383"/>
      <c r="C62" s="383"/>
      <c r="D62" s="394"/>
      <c r="E62" s="468"/>
      <c r="F62" s="37" t="s">
        <v>56</v>
      </c>
      <c r="G62" s="37" t="s">
        <v>103</v>
      </c>
      <c r="H62" s="37" t="s">
        <v>250</v>
      </c>
      <c r="I62" s="37" t="s">
        <v>680</v>
      </c>
      <c r="J62" s="39" t="s">
        <v>92</v>
      </c>
      <c r="K62" s="37" t="s">
        <v>482</v>
      </c>
      <c r="L62" s="37" t="s">
        <v>483</v>
      </c>
      <c r="M62" s="37"/>
      <c r="N62" s="37" t="s">
        <v>484</v>
      </c>
      <c r="O62" s="39" t="s">
        <v>465</v>
      </c>
      <c r="P62" s="39" t="s">
        <v>465</v>
      </c>
      <c r="Q62" s="465"/>
      <c r="R62" s="465"/>
      <c r="S62" s="383"/>
      <c r="T62" s="394"/>
    </row>
    <row r="63" spans="1:20" ht="242.25">
      <c r="A63" s="443"/>
      <c r="B63" s="383"/>
      <c r="C63" s="383"/>
      <c r="D63" s="39" t="s">
        <v>301</v>
      </c>
      <c r="E63" s="101" t="s">
        <v>251</v>
      </c>
      <c r="F63" s="103" t="s">
        <v>252</v>
      </c>
      <c r="G63" s="37" t="s">
        <v>255</v>
      </c>
      <c r="H63" s="37" t="s">
        <v>254</v>
      </c>
      <c r="I63" s="38">
        <v>0</v>
      </c>
      <c r="J63" s="39">
        <v>8</v>
      </c>
      <c r="K63" s="39" t="s">
        <v>681</v>
      </c>
      <c r="L63" s="39" t="s">
        <v>682</v>
      </c>
      <c r="M63" s="39"/>
      <c r="N63" s="39" t="s">
        <v>683</v>
      </c>
      <c r="O63" s="38">
        <v>1</v>
      </c>
      <c r="P63" s="38">
        <v>1</v>
      </c>
      <c r="Q63" s="81" t="s">
        <v>688</v>
      </c>
      <c r="R63" s="81" t="s">
        <v>688</v>
      </c>
      <c r="S63" s="39" t="s">
        <v>687</v>
      </c>
      <c r="T63" s="39" t="s">
        <v>685</v>
      </c>
    </row>
    <row r="64" spans="1:20" ht="153">
      <c r="A64" s="443"/>
      <c r="B64" s="394"/>
      <c r="C64" s="383"/>
      <c r="D64" s="42" t="s">
        <v>302</v>
      </c>
      <c r="E64" s="101" t="s">
        <v>173</v>
      </c>
      <c r="F64" s="103" t="s">
        <v>253</v>
      </c>
      <c r="G64" s="103" t="s">
        <v>256</v>
      </c>
      <c r="H64" s="103" t="s">
        <v>257</v>
      </c>
      <c r="I64" s="38" t="s">
        <v>50</v>
      </c>
      <c r="J64" s="39">
        <v>30</v>
      </c>
      <c r="K64" s="39" t="s">
        <v>689</v>
      </c>
      <c r="L64" s="39" t="s">
        <v>690</v>
      </c>
      <c r="M64" s="39"/>
      <c r="N64" s="37" t="s">
        <v>691</v>
      </c>
      <c r="O64" s="38">
        <v>3</v>
      </c>
      <c r="P64" s="38">
        <v>3</v>
      </c>
      <c r="Q64" s="82">
        <v>15000000</v>
      </c>
      <c r="R64" s="82">
        <v>10800000</v>
      </c>
      <c r="S64" s="39" t="s">
        <v>695</v>
      </c>
      <c r="T64" s="53" t="s">
        <v>696</v>
      </c>
    </row>
    <row r="65" spans="1:20" ht="15" customHeight="1">
      <c r="A65" s="443"/>
      <c r="B65" s="404" t="s">
        <v>267</v>
      </c>
      <c r="C65" s="404" t="s">
        <v>130</v>
      </c>
      <c r="D65" s="404" t="s">
        <v>303</v>
      </c>
      <c r="E65" s="379" t="s">
        <v>258</v>
      </c>
      <c r="F65" s="379" t="s">
        <v>131</v>
      </c>
      <c r="G65" s="379" t="s">
        <v>104</v>
      </c>
      <c r="H65" s="379" t="s">
        <v>109</v>
      </c>
      <c r="I65" s="372" t="s">
        <v>50</v>
      </c>
      <c r="J65" s="404" t="s">
        <v>95</v>
      </c>
      <c r="K65" s="404" t="s">
        <v>490</v>
      </c>
      <c r="L65" s="404" t="s">
        <v>491</v>
      </c>
      <c r="M65" s="42"/>
      <c r="N65" s="404" t="s">
        <v>697</v>
      </c>
      <c r="O65" s="404" t="s">
        <v>465</v>
      </c>
      <c r="P65" s="404" t="s">
        <v>465</v>
      </c>
      <c r="Q65" s="385" t="s">
        <v>703</v>
      </c>
      <c r="R65" s="385">
        <v>185210909</v>
      </c>
      <c r="S65" s="404" t="s">
        <v>702</v>
      </c>
      <c r="T65" s="404" t="s">
        <v>700</v>
      </c>
    </row>
    <row r="66" spans="1:20">
      <c r="A66" s="443"/>
      <c r="B66" s="383"/>
      <c r="C66" s="383"/>
      <c r="D66" s="394"/>
      <c r="E66" s="395"/>
      <c r="F66" s="395"/>
      <c r="G66" s="395"/>
      <c r="H66" s="395"/>
      <c r="I66" s="411"/>
      <c r="J66" s="394"/>
      <c r="K66" s="383"/>
      <c r="L66" s="383"/>
      <c r="M66" s="74"/>
      <c r="N66" s="383"/>
      <c r="O66" s="394"/>
      <c r="P66" s="394"/>
      <c r="Q66" s="386"/>
      <c r="R66" s="386"/>
      <c r="S66" s="383"/>
      <c r="T66" s="383"/>
    </row>
    <row r="67" spans="1:20" ht="38.25">
      <c r="A67" s="443"/>
      <c r="B67" s="383"/>
      <c r="C67" s="383"/>
      <c r="D67" s="404" t="s">
        <v>304</v>
      </c>
      <c r="E67" s="379" t="s">
        <v>178</v>
      </c>
      <c r="F67" s="37" t="s">
        <v>93</v>
      </c>
      <c r="G67" s="37" t="s">
        <v>104</v>
      </c>
      <c r="H67" s="37" t="s">
        <v>109</v>
      </c>
      <c r="I67" s="38" t="s">
        <v>50</v>
      </c>
      <c r="J67" s="39" t="s">
        <v>95</v>
      </c>
      <c r="K67" s="383"/>
      <c r="L67" s="383"/>
      <c r="M67" s="74"/>
      <c r="N67" s="383"/>
      <c r="O67" s="39" t="s">
        <v>465</v>
      </c>
      <c r="P67" s="39" t="s">
        <v>465</v>
      </c>
      <c r="Q67" s="386"/>
      <c r="R67" s="386"/>
      <c r="S67" s="383"/>
      <c r="T67" s="383"/>
    </row>
    <row r="68" spans="1:20" ht="25.5">
      <c r="A68" s="443"/>
      <c r="B68" s="383"/>
      <c r="C68" s="383"/>
      <c r="D68" s="394"/>
      <c r="E68" s="395"/>
      <c r="F68" s="37" t="s">
        <v>132</v>
      </c>
      <c r="G68" s="37" t="s">
        <v>104</v>
      </c>
      <c r="H68" s="37" t="s">
        <v>109</v>
      </c>
      <c r="I68" s="38" t="s">
        <v>50</v>
      </c>
      <c r="J68" s="39" t="s">
        <v>95</v>
      </c>
      <c r="K68" s="383"/>
      <c r="L68" s="383"/>
      <c r="M68" s="74"/>
      <c r="N68" s="383"/>
      <c r="O68" s="39" t="s">
        <v>465</v>
      </c>
      <c r="P68" s="39" t="s">
        <v>465</v>
      </c>
      <c r="Q68" s="386"/>
      <c r="R68" s="386"/>
      <c r="S68" s="383"/>
      <c r="T68" s="383"/>
    </row>
    <row r="69" spans="1:20" ht="39" thickBot="1">
      <c r="A69" s="444"/>
      <c r="B69" s="384"/>
      <c r="C69" s="384"/>
      <c r="D69" s="66" t="s">
        <v>305</v>
      </c>
      <c r="E69" s="43" t="s">
        <v>177</v>
      </c>
      <c r="F69" s="43" t="s">
        <v>176</v>
      </c>
      <c r="G69" s="43" t="s">
        <v>104</v>
      </c>
      <c r="H69" s="43" t="s">
        <v>109</v>
      </c>
      <c r="I69" s="65">
        <v>6</v>
      </c>
      <c r="J69" s="66">
        <v>60</v>
      </c>
      <c r="K69" s="384"/>
      <c r="L69" s="394"/>
      <c r="M69" s="74"/>
      <c r="N69" s="384"/>
      <c r="O69" s="65">
        <v>3</v>
      </c>
      <c r="P69" s="65" t="s">
        <v>318</v>
      </c>
      <c r="Q69" s="387"/>
      <c r="R69" s="387"/>
      <c r="S69" s="384"/>
      <c r="T69" s="394"/>
    </row>
    <row r="70" spans="1:20" ht="15" customHeight="1">
      <c r="A70" s="442" t="s">
        <v>704</v>
      </c>
      <c r="B70" s="382" t="s">
        <v>150</v>
      </c>
      <c r="C70" s="382" t="s">
        <v>58</v>
      </c>
      <c r="D70" s="382" t="s">
        <v>306</v>
      </c>
      <c r="E70" s="424" t="s">
        <v>133</v>
      </c>
      <c r="F70" s="424" t="s">
        <v>59</v>
      </c>
      <c r="G70" s="424" t="s">
        <v>105</v>
      </c>
      <c r="H70" s="424" t="s">
        <v>110</v>
      </c>
      <c r="I70" s="473">
        <v>0</v>
      </c>
      <c r="J70" s="382">
        <v>100</v>
      </c>
      <c r="K70" s="382" t="s">
        <v>384</v>
      </c>
      <c r="L70" s="404" t="s">
        <v>385</v>
      </c>
      <c r="M70" s="74"/>
      <c r="N70" s="382" t="s">
        <v>386</v>
      </c>
      <c r="O70" s="425">
        <v>0.9</v>
      </c>
      <c r="P70" s="425">
        <v>1</v>
      </c>
      <c r="Q70" s="437" t="s">
        <v>521</v>
      </c>
      <c r="R70" s="437" t="s">
        <v>522</v>
      </c>
      <c r="S70" s="474" t="s">
        <v>705</v>
      </c>
      <c r="T70" s="382" t="s">
        <v>523</v>
      </c>
    </row>
    <row r="71" spans="1:20">
      <c r="A71" s="445"/>
      <c r="B71" s="383"/>
      <c r="C71" s="383"/>
      <c r="D71" s="383"/>
      <c r="E71" s="380"/>
      <c r="F71" s="380"/>
      <c r="G71" s="380"/>
      <c r="H71" s="380"/>
      <c r="I71" s="373"/>
      <c r="J71" s="383"/>
      <c r="K71" s="383"/>
      <c r="L71" s="383"/>
      <c r="M71" s="74"/>
      <c r="N71" s="383"/>
      <c r="O71" s="402"/>
      <c r="P71" s="402"/>
      <c r="Q71" s="438"/>
      <c r="R71" s="438"/>
      <c r="S71" s="376"/>
      <c r="T71" s="383"/>
    </row>
    <row r="72" spans="1:20">
      <c r="A72" s="445"/>
      <c r="B72" s="383"/>
      <c r="C72" s="394"/>
      <c r="D72" s="394"/>
      <c r="E72" s="395"/>
      <c r="F72" s="395"/>
      <c r="G72" s="395"/>
      <c r="H72" s="395"/>
      <c r="I72" s="411"/>
      <c r="J72" s="394"/>
      <c r="K72" s="394"/>
      <c r="L72" s="394"/>
      <c r="M72" s="53"/>
      <c r="N72" s="394"/>
      <c r="O72" s="403"/>
      <c r="P72" s="403"/>
      <c r="Q72" s="436"/>
      <c r="R72" s="436"/>
      <c r="S72" s="392"/>
      <c r="T72" s="394"/>
    </row>
    <row r="73" spans="1:20" ht="102">
      <c r="A73" s="445"/>
      <c r="B73" s="383"/>
      <c r="C73" s="37" t="s">
        <v>60</v>
      </c>
      <c r="D73" s="39" t="s">
        <v>307</v>
      </c>
      <c r="E73" s="37" t="s">
        <v>61</v>
      </c>
      <c r="F73" s="37" t="s">
        <v>62</v>
      </c>
      <c r="G73" s="37" t="s">
        <v>105</v>
      </c>
      <c r="H73" s="37" t="s">
        <v>111</v>
      </c>
      <c r="I73" s="38">
        <v>0</v>
      </c>
      <c r="J73" s="39">
        <v>10</v>
      </c>
      <c r="K73" s="404" t="s">
        <v>384</v>
      </c>
      <c r="L73" s="404" t="s">
        <v>385</v>
      </c>
      <c r="M73" s="42"/>
      <c r="N73" s="404" t="s">
        <v>386</v>
      </c>
      <c r="O73" s="38">
        <v>1</v>
      </c>
      <c r="P73" s="38">
        <v>1</v>
      </c>
      <c r="Q73" s="94" t="s">
        <v>561</v>
      </c>
      <c r="R73" s="94" t="s">
        <v>561</v>
      </c>
      <c r="S73" s="39" t="s">
        <v>708</v>
      </c>
      <c r="T73" s="38" t="s">
        <v>706</v>
      </c>
    </row>
    <row r="74" spans="1:20" ht="15" customHeight="1">
      <c r="A74" s="445"/>
      <c r="B74" s="383"/>
      <c r="C74" s="470" t="s">
        <v>57</v>
      </c>
      <c r="D74" s="404" t="s">
        <v>308</v>
      </c>
      <c r="E74" s="379" t="s">
        <v>165</v>
      </c>
      <c r="F74" s="379" t="s">
        <v>63</v>
      </c>
      <c r="G74" s="379" t="s">
        <v>105</v>
      </c>
      <c r="H74" s="379" t="s">
        <v>111</v>
      </c>
      <c r="I74" s="372">
        <v>0</v>
      </c>
      <c r="J74" s="404">
        <v>10</v>
      </c>
      <c r="K74" s="383"/>
      <c r="L74" s="383"/>
      <c r="M74" s="74"/>
      <c r="N74" s="383"/>
      <c r="O74" s="372">
        <v>1</v>
      </c>
      <c r="P74" s="372">
        <v>1</v>
      </c>
      <c r="Q74" s="475">
        <v>205750000</v>
      </c>
      <c r="R74" s="475">
        <v>102060000</v>
      </c>
      <c r="S74" s="404" t="s">
        <v>709</v>
      </c>
      <c r="T74" s="404" t="s">
        <v>710</v>
      </c>
    </row>
    <row r="75" spans="1:20">
      <c r="A75" s="445"/>
      <c r="B75" s="383"/>
      <c r="C75" s="471"/>
      <c r="D75" s="394"/>
      <c r="E75" s="395"/>
      <c r="F75" s="380"/>
      <c r="G75" s="380"/>
      <c r="H75" s="380"/>
      <c r="I75" s="373"/>
      <c r="J75" s="383"/>
      <c r="K75" s="383"/>
      <c r="L75" s="383"/>
      <c r="M75" s="74"/>
      <c r="N75" s="383"/>
      <c r="O75" s="373"/>
      <c r="P75" s="373"/>
      <c r="Q75" s="476"/>
      <c r="R75" s="476"/>
      <c r="S75" s="383"/>
      <c r="T75" s="383"/>
    </row>
    <row r="76" spans="1:20" ht="51.75" thickBot="1">
      <c r="A76" s="446"/>
      <c r="B76" s="384"/>
      <c r="C76" s="472"/>
      <c r="D76" s="66" t="s">
        <v>309</v>
      </c>
      <c r="E76" s="43" t="s">
        <v>166</v>
      </c>
      <c r="F76" s="381"/>
      <c r="G76" s="381"/>
      <c r="H76" s="381"/>
      <c r="I76" s="374"/>
      <c r="J76" s="384"/>
      <c r="K76" s="384"/>
      <c r="L76" s="384"/>
      <c r="M76" s="75"/>
      <c r="N76" s="384"/>
      <c r="O76" s="374"/>
      <c r="P76" s="374"/>
      <c r="Q76" s="477"/>
      <c r="R76" s="478"/>
      <c r="S76" s="384"/>
      <c r="T76" s="383"/>
    </row>
    <row r="77" spans="1:20" ht="128.25" thickBot="1">
      <c r="A77" s="442" t="s">
        <v>711</v>
      </c>
      <c r="B77" s="382" t="s">
        <v>153</v>
      </c>
      <c r="C77" s="382" t="s">
        <v>134</v>
      </c>
      <c r="D77" s="33" t="s">
        <v>310</v>
      </c>
      <c r="E77" s="31" t="s">
        <v>64</v>
      </c>
      <c r="F77" s="31" t="s">
        <v>65</v>
      </c>
      <c r="G77" s="31" t="s">
        <v>712</v>
      </c>
      <c r="H77" s="31" t="s">
        <v>112</v>
      </c>
      <c r="I77" s="32">
        <v>0</v>
      </c>
      <c r="J77" s="33">
        <v>1</v>
      </c>
      <c r="K77" s="34" t="s">
        <v>384</v>
      </c>
      <c r="L77" s="35" t="s">
        <v>385</v>
      </c>
      <c r="M77" s="114"/>
      <c r="N77" s="36" t="s">
        <v>386</v>
      </c>
      <c r="O77" s="32" t="s">
        <v>713</v>
      </c>
      <c r="P77" s="32" t="s">
        <v>713</v>
      </c>
      <c r="Q77" s="104">
        <v>24350000</v>
      </c>
      <c r="R77" s="105">
        <v>12000000</v>
      </c>
      <c r="S77" s="33" t="s">
        <v>714</v>
      </c>
      <c r="T77" s="42" t="s">
        <v>518</v>
      </c>
    </row>
    <row r="78" spans="1:20" ht="217.5" thickBot="1">
      <c r="A78" s="443"/>
      <c r="B78" s="383"/>
      <c r="C78" s="383"/>
      <c r="D78" s="39" t="s">
        <v>311</v>
      </c>
      <c r="E78" s="37" t="s">
        <v>66</v>
      </c>
      <c r="F78" s="37" t="s">
        <v>68</v>
      </c>
      <c r="G78" s="37" t="s">
        <v>712</v>
      </c>
      <c r="H78" s="37" t="s">
        <v>113</v>
      </c>
      <c r="I78" s="38">
        <v>0</v>
      </c>
      <c r="J78" s="40">
        <v>1</v>
      </c>
      <c r="K78" s="34" t="s">
        <v>715</v>
      </c>
      <c r="L78" s="35" t="s">
        <v>716</v>
      </c>
      <c r="M78" s="114"/>
      <c r="N78" s="36" t="s">
        <v>717</v>
      </c>
      <c r="O78" s="58">
        <v>1</v>
      </c>
      <c r="P78" s="58">
        <v>0</v>
      </c>
      <c r="Q78" s="95">
        <v>25000000</v>
      </c>
      <c r="R78" s="38">
        <v>0</v>
      </c>
      <c r="S78" s="40" t="s">
        <v>718</v>
      </c>
      <c r="T78" s="39" t="s">
        <v>719</v>
      </c>
    </row>
    <row r="79" spans="1:20" ht="15" customHeight="1">
      <c r="A79" s="443"/>
      <c r="B79" s="383"/>
      <c r="C79" s="383"/>
      <c r="D79" s="404" t="s">
        <v>312</v>
      </c>
      <c r="E79" s="379" t="s">
        <v>67</v>
      </c>
      <c r="F79" s="379" t="s">
        <v>69</v>
      </c>
      <c r="G79" s="379" t="s">
        <v>9</v>
      </c>
      <c r="H79" s="379" t="s">
        <v>114</v>
      </c>
      <c r="I79" s="372">
        <v>3</v>
      </c>
      <c r="J79" s="404">
        <v>10</v>
      </c>
      <c r="K79" s="382" t="s">
        <v>384</v>
      </c>
      <c r="L79" s="404" t="s">
        <v>385</v>
      </c>
      <c r="M79" s="74"/>
      <c r="N79" s="382" t="s">
        <v>386</v>
      </c>
      <c r="O79" s="372">
        <v>4</v>
      </c>
      <c r="P79" s="372">
        <v>2</v>
      </c>
      <c r="Q79" s="479">
        <v>24350000</v>
      </c>
      <c r="R79" s="479">
        <v>12000000</v>
      </c>
      <c r="S79" s="404" t="s">
        <v>720</v>
      </c>
      <c r="T79" s="426" t="s">
        <v>518</v>
      </c>
    </row>
    <row r="80" spans="1:20" ht="15.75" thickBot="1">
      <c r="A80" s="444"/>
      <c r="B80" s="384"/>
      <c r="C80" s="384"/>
      <c r="D80" s="384"/>
      <c r="E80" s="381"/>
      <c r="F80" s="381"/>
      <c r="G80" s="381"/>
      <c r="H80" s="381"/>
      <c r="I80" s="374"/>
      <c r="J80" s="384"/>
      <c r="K80" s="384"/>
      <c r="L80" s="394"/>
      <c r="M80" s="74"/>
      <c r="N80" s="384"/>
      <c r="O80" s="374"/>
      <c r="P80" s="374"/>
      <c r="Q80" s="479"/>
      <c r="R80" s="479"/>
      <c r="S80" s="384"/>
      <c r="T80" s="426"/>
    </row>
    <row r="81" spans="1:20" ht="128.25" thickBot="1">
      <c r="A81" s="442" t="s">
        <v>721</v>
      </c>
      <c r="B81" s="382" t="s">
        <v>164</v>
      </c>
      <c r="C81" s="382" t="s">
        <v>70</v>
      </c>
      <c r="D81" s="33" t="s">
        <v>313</v>
      </c>
      <c r="E81" s="31" t="s">
        <v>71</v>
      </c>
      <c r="F81" s="31" t="s">
        <v>72</v>
      </c>
      <c r="G81" s="31" t="s">
        <v>105</v>
      </c>
      <c r="H81" s="31" t="s">
        <v>115</v>
      </c>
      <c r="I81" s="33">
        <v>5</v>
      </c>
      <c r="J81" s="33">
        <v>12</v>
      </c>
      <c r="K81" s="34" t="s">
        <v>384</v>
      </c>
      <c r="L81" s="35" t="s">
        <v>385</v>
      </c>
      <c r="M81" s="114"/>
      <c r="N81" s="36" t="s">
        <v>386</v>
      </c>
      <c r="O81" s="32">
        <v>12</v>
      </c>
      <c r="P81" s="32">
        <v>12</v>
      </c>
      <c r="Q81" s="480">
        <v>24350000</v>
      </c>
      <c r="R81" s="480">
        <v>12000000</v>
      </c>
      <c r="S81" s="33" t="s">
        <v>722</v>
      </c>
      <c r="T81" s="404" t="s">
        <v>518</v>
      </c>
    </row>
    <row r="82" spans="1:20" ht="128.25" thickBot="1">
      <c r="A82" s="445"/>
      <c r="B82" s="383"/>
      <c r="C82" s="383"/>
      <c r="D82" s="39" t="s">
        <v>314</v>
      </c>
      <c r="E82" s="37" t="s">
        <v>74</v>
      </c>
      <c r="F82" s="37" t="s">
        <v>78</v>
      </c>
      <c r="G82" s="37" t="s">
        <v>106</v>
      </c>
      <c r="H82" s="37" t="s">
        <v>121</v>
      </c>
      <c r="I82" s="39">
        <v>2</v>
      </c>
      <c r="J82" s="39">
        <v>13</v>
      </c>
      <c r="K82" s="34" t="s">
        <v>384</v>
      </c>
      <c r="L82" s="35" t="s">
        <v>385</v>
      </c>
      <c r="M82" s="114"/>
      <c r="N82" s="36" t="s">
        <v>386</v>
      </c>
      <c r="O82" s="38">
        <v>13</v>
      </c>
      <c r="P82" s="38">
        <v>13</v>
      </c>
      <c r="Q82" s="481"/>
      <c r="R82" s="481"/>
      <c r="S82" s="39" t="s">
        <v>723</v>
      </c>
      <c r="T82" s="383"/>
    </row>
    <row r="83" spans="1:20" ht="128.25" thickBot="1">
      <c r="A83" s="445"/>
      <c r="B83" s="383"/>
      <c r="C83" s="383"/>
      <c r="D83" s="39" t="s">
        <v>315</v>
      </c>
      <c r="E83" s="37" t="s">
        <v>75</v>
      </c>
      <c r="F83" s="37" t="s">
        <v>76</v>
      </c>
      <c r="G83" s="37" t="s">
        <v>107</v>
      </c>
      <c r="H83" s="37" t="s">
        <v>121</v>
      </c>
      <c r="I83" s="39">
        <v>12</v>
      </c>
      <c r="J83" s="39">
        <v>13</v>
      </c>
      <c r="K83" s="34" t="s">
        <v>384</v>
      </c>
      <c r="L83" s="35" t="s">
        <v>385</v>
      </c>
      <c r="M83" s="114"/>
      <c r="N83" s="36" t="s">
        <v>386</v>
      </c>
      <c r="O83" s="38">
        <v>12</v>
      </c>
      <c r="P83" s="38">
        <v>12</v>
      </c>
      <c r="Q83" s="481"/>
      <c r="R83" s="481"/>
      <c r="S83" s="39" t="s">
        <v>724</v>
      </c>
      <c r="T83" s="383"/>
    </row>
    <row r="84" spans="1:20" ht="128.25" thickBot="1">
      <c r="A84" s="446"/>
      <c r="B84" s="384"/>
      <c r="C84" s="384"/>
      <c r="D84" s="66" t="s">
        <v>316</v>
      </c>
      <c r="E84" s="43" t="s">
        <v>73</v>
      </c>
      <c r="F84" s="43" t="s">
        <v>77</v>
      </c>
      <c r="G84" s="43" t="s">
        <v>107</v>
      </c>
      <c r="H84" s="43" t="s">
        <v>121</v>
      </c>
      <c r="I84" s="66">
        <v>0</v>
      </c>
      <c r="J84" s="66">
        <v>13</v>
      </c>
      <c r="K84" s="34" t="s">
        <v>384</v>
      </c>
      <c r="L84" s="35" t="s">
        <v>385</v>
      </c>
      <c r="M84" s="114"/>
      <c r="N84" s="36" t="s">
        <v>386</v>
      </c>
      <c r="O84" s="65">
        <v>13</v>
      </c>
      <c r="P84" s="65">
        <v>10</v>
      </c>
      <c r="Q84" s="482"/>
      <c r="R84" s="482"/>
      <c r="S84" s="66" t="s">
        <v>726</v>
      </c>
      <c r="T84" s="394"/>
    </row>
    <row r="85" spans="1:20">
      <c r="A85" s="2"/>
      <c r="B85" s="2"/>
      <c r="C85" s="2"/>
      <c r="D85" s="2"/>
      <c r="E85" s="106"/>
      <c r="F85" s="2"/>
      <c r="G85" s="2"/>
      <c r="H85" s="2"/>
      <c r="I85" s="2"/>
      <c r="J85" s="71"/>
      <c r="K85" s="71"/>
      <c r="L85" s="2"/>
      <c r="M85" s="2"/>
      <c r="N85" s="2"/>
      <c r="R85" s="108"/>
    </row>
    <row r="86" spans="1:20">
      <c r="A86" s="2"/>
      <c r="B86" s="2"/>
      <c r="C86" s="2"/>
      <c r="D86" s="2"/>
      <c r="E86" s="106"/>
      <c r="F86" s="2"/>
      <c r="G86" s="2"/>
      <c r="H86" s="2"/>
      <c r="I86" s="2"/>
      <c r="J86" s="71"/>
      <c r="K86" s="71"/>
      <c r="L86" s="2"/>
      <c r="M86" s="2"/>
      <c r="N86" s="2"/>
    </row>
    <row r="87" spans="1:20">
      <c r="A87" s="2"/>
      <c r="B87" s="2"/>
      <c r="C87" s="2"/>
      <c r="D87" s="2"/>
      <c r="E87" s="106"/>
      <c r="F87" s="2"/>
      <c r="G87" s="2"/>
      <c r="H87" s="2"/>
      <c r="I87" s="2"/>
      <c r="J87" s="71"/>
      <c r="K87" s="71"/>
      <c r="L87" s="2"/>
      <c r="M87" s="2"/>
      <c r="N87" s="2"/>
    </row>
    <row r="88" spans="1:20">
      <c r="A88" s="2"/>
      <c r="B88" s="2"/>
      <c r="C88" s="2"/>
      <c r="D88" s="2"/>
      <c r="E88" s="106"/>
      <c r="F88" s="2"/>
      <c r="G88" s="2"/>
      <c r="H88" s="2"/>
      <c r="I88" s="2"/>
      <c r="J88" s="71"/>
      <c r="K88" s="71"/>
      <c r="L88" s="2"/>
      <c r="M88" s="2"/>
      <c r="N88" s="2"/>
    </row>
    <row r="89" spans="1:20">
      <c r="A89" s="2"/>
      <c r="B89" s="2"/>
      <c r="C89" s="2"/>
      <c r="D89" s="2"/>
      <c r="E89" s="106"/>
      <c r="F89" s="2"/>
      <c r="G89" s="2"/>
      <c r="H89" s="2"/>
      <c r="I89" s="2"/>
      <c r="J89" s="71"/>
      <c r="K89" s="71"/>
      <c r="L89" s="2"/>
      <c r="M89" s="2"/>
      <c r="N89" s="2"/>
    </row>
    <row r="90" spans="1:20">
      <c r="A90" s="72"/>
      <c r="B90" s="72"/>
      <c r="C90" s="72"/>
      <c r="D90" s="72"/>
      <c r="E90" s="109"/>
      <c r="F90" s="72"/>
      <c r="G90" s="72"/>
      <c r="H90" s="72"/>
      <c r="I90" s="72"/>
      <c r="J90" s="73"/>
      <c r="K90" s="73"/>
      <c r="L90" s="72"/>
      <c r="M90" s="72"/>
      <c r="N90" s="72"/>
      <c r="O90" s="110"/>
      <c r="P90" s="110"/>
      <c r="Q90" s="111"/>
      <c r="R90" s="111"/>
      <c r="S90" s="110"/>
      <c r="T90" s="110"/>
    </row>
    <row r="91" spans="1:20">
      <c r="A91" s="72"/>
      <c r="B91" s="72"/>
      <c r="C91" s="72"/>
      <c r="D91" s="72"/>
      <c r="E91" s="109"/>
      <c r="F91" s="72"/>
      <c r="G91" s="72"/>
      <c r="H91" s="72"/>
      <c r="I91" s="72"/>
      <c r="J91" s="73"/>
      <c r="K91" s="73"/>
      <c r="L91" s="72"/>
      <c r="M91" s="72"/>
      <c r="N91" s="72"/>
      <c r="O91" s="110"/>
      <c r="P91" s="110"/>
      <c r="Q91" s="111"/>
      <c r="R91" s="111"/>
      <c r="S91" s="110"/>
      <c r="T91" s="110"/>
    </row>
    <row r="92" spans="1:20">
      <c r="A92" s="72"/>
      <c r="B92" s="72"/>
      <c r="C92" s="72"/>
      <c r="D92" s="72"/>
      <c r="E92" s="109"/>
      <c r="F92" s="72"/>
      <c r="G92" s="72"/>
      <c r="H92" s="72"/>
      <c r="I92" s="72"/>
      <c r="J92" s="73"/>
      <c r="K92" s="73"/>
      <c r="L92" s="72"/>
      <c r="M92" s="72"/>
      <c r="N92" s="72"/>
      <c r="O92" s="110"/>
      <c r="P92" s="110"/>
      <c r="Q92" s="111"/>
      <c r="R92" s="111"/>
      <c r="S92" s="110"/>
      <c r="T92" s="110"/>
    </row>
    <row r="93" spans="1:20">
      <c r="A93" s="2"/>
      <c r="B93" s="2"/>
      <c r="C93" s="2"/>
      <c r="D93" s="2"/>
      <c r="E93" s="106"/>
      <c r="F93" s="2"/>
      <c r="G93" s="2"/>
      <c r="H93" s="2"/>
      <c r="I93" s="2"/>
      <c r="J93" s="71"/>
      <c r="K93" s="71"/>
      <c r="L93" s="2"/>
      <c r="M93" s="2"/>
      <c r="N93" s="2"/>
    </row>
    <row r="94" spans="1:20">
      <c r="A94" s="2"/>
      <c r="B94" s="2"/>
      <c r="C94" s="2"/>
      <c r="D94" s="2"/>
      <c r="E94" s="106"/>
      <c r="F94" s="2"/>
      <c r="G94" s="2"/>
      <c r="H94" s="2"/>
      <c r="I94" s="2"/>
      <c r="J94" s="71"/>
      <c r="K94" s="71"/>
      <c r="L94" s="2"/>
      <c r="M94" s="2"/>
      <c r="N94" s="2"/>
    </row>
    <row r="95" spans="1:20">
      <c r="A95" s="2"/>
      <c r="B95" s="2"/>
      <c r="C95" s="2"/>
      <c r="D95" s="2"/>
      <c r="E95" s="106"/>
      <c r="F95" s="2"/>
      <c r="G95" s="2"/>
      <c r="H95" s="2"/>
      <c r="I95" s="2"/>
      <c r="J95" s="71"/>
      <c r="K95" s="71"/>
      <c r="L95" s="2"/>
      <c r="M95" s="2"/>
      <c r="N95" s="2"/>
    </row>
    <row r="96" spans="1:20">
      <c r="A96" s="2"/>
      <c r="B96" s="2"/>
      <c r="C96" s="2"/>
      <c r="D96" s="2"/>
      <c r="E96" s="106"/>
      <c r="F96" s="2"/>
      <c r="G96" s="2"/>
      <c r="H96" s="2"/>
      <c r="I96" s="2"/>
      <c r="J96" s="71"/>
      <c r="K96" s="71"/>
      <c r="L96" s="2"/>
      <c r="M96" s="2"/>
      <c r="N96" s="2"/>
    </row>
    <row r="97" spans="1:14">
      <c r="A97" s="2"/>
      <c r="B97" s="2"/>
      <c r="C97" s="2"/>
      <c r="D97" s="2"/>
      <c r="E97" s="106"/>
      <c r="F97" s="2"/>
      <c r="G97" s="2"/>
      <c r="H97" s="2"/>
      <c r="I97" s="2"/>
      <c r="J97" s="71"/>
      <c r="K97" s="71"/>
      <c r="L97" s="2"/>
      <c r="M97" s="2"/>
      <c r="N97" s="2"/>
    </row>
    <row r="98" spans="1:14">
      <c r="A98" s="2"/>
      <c r="B98" s="2"/>
      <c r="C98" s="2"/>
      <c r="D98" s="2"/>
      <c r="E98" s="106"/>
      <c r="F98" s="2"/>
      <c r="G98" s="2"/>
      <c r="H98" s="2"/>
      <c r="I98" s="2"/>
      <c r="J98" s="71"/>
      <c r="K98" s="71"/>
      <c r="L98" s="2"/>
      <c r="M98" s="2"/>
      <c r="N98" s="2"/>
    </row>
  </sheetData>
  <mergeCells count="328">
    <mergeCell ref="T81:T84"/>
    <mergeCell ref="P79:P80"/>
    <mergeCell ref="S79:S80"/>
    <mergeCell ref="Q79:Q80"/>
    <mergeCell ref="R79:R80"/>
    <mergeCell ref="T79:T80"/>
    <mergeCell ref="A81:A84"/>
    <mergeCell ref="B81:B84"/>
    <mergeCell ref="C81:C84"/>
    <mergeCell ref="Q81:Q84"/>
    <mergeCell ref="R81:R84"/>
    <mergeCell ref="N79:N80"/>
    <mergeCell ref="O79:O80"/>
    <mergeCell ref="H79:H80"/>
    <mergeCell ref="I79:I80"/>
    <mergeCell ref="J79:J80"/>
    <mergeCell ref="K79:K80"/>
    <mergeCell ref="L79:L80"/>
    <mergeCell ref="A77:A80"/>
    <mergeCell ref="B77:B80"/>
    <mergeCell ref="C77:C80"/>
    <mergeCell ref="D79:D80"/>
    <mergeCell ref="E79:E80"/>
    <mergeCell ref="F79:F80"/>
    <mergeCell ref="G79:G80"/>
    <mergeCell ref="O74:O76"/>
    <mergeCell ref="P74:P76"/>
    <mergeCell ref="S74:S76"/>
    <mergeCell ref="Q74:Q76"/>
    <mergeCell ref="R74:R76"/>
    <mergeCell ref="T74:T76"/>
    <mergeCell ref="I74:I76"/>
    <mergeCell ref="J74:J76"/>
    <mergeCell ref="G74:G76"/>
    <mergeCell ref="H74:H76"/>
    <mergeCell ref="Q70:Q72"/>
    <mergeCell ref="R70:R72"/>
    <mergeCell ref="T70:T72"/>
    <mergeCell ref="K73:K76"/>
    <mergeCell ref="L73:L76"/>
    <mergeCell ref="N73:N76"/>
    <mergeCell ref="O70:O72"/>
    <mergeCell ref="P70:P72"/>
    <mergeCell ref="S70:S72"/>
    <mergeCell ref="L70:L72"/>
    <mergeCell ref="N70:N72"/>
    <mergeCell ref="G70:G72"/>
    <mergeCell ref="H70:H72"/>
    <mergeCell ref="I70:I72"/>
    <mergeCell ref="J70:J72"/>
    <mergeCell ref="K70:K72"/>
    <mergeCell ref="A70:A76"/>
    <mergeCell ref="B70:B76"/>
    <mergeCell ref="C70:C72"/>
    <mergeCell ref="D70:D72"/>
    <mergeCell ref="E70:E72"/>
    <mergeCell ref="F70:F72"/>
    <mergeCell ref="O65:O66"/>
    <mergeCell ref="P65:P66"/>
    <mergeCell ref="S65:S69"/>
    <mergeCell ref="Q65:Q69"/>
    <mergeCell ref="N65:N69"/>
    <mergeCell ref="H65:H66"/>
    <mergeCell ref="I65:I66"/>
    <mergeCell ref="J65:J66"/>
    <mergeCell ref="K65:K69"/>
    <mergeCell ref="L65:L69"/>
    <mergeCell ref="B65:B69"/>
    <mergeCell ref="C65:C69"/>
    <mergeCell ref="D65:D66"/>
    <mergeCell ref="E65:E66"/>
    <mergeCell ref="C74:C76"/>
    <mergeCell ref="D74:D75"/>
    <mergeCell ref="E74:E75"/>
    <mergeCell ref="F74:F76"/>
    <mergeCell ref="B58:B64"/>
    <mergeCell ref="C58:C64"/>
    <mergeCell ref="D59:D60"/>
    <mergeCell ref="E59:E60"/>
    <mergeCell ref="Q54:Q56"/>
    <mergeCell ref="R54:R56"/>
    <mergeCell ref="F65:F66"/>
    <mergeCell ref="G65:G66"/>
    <mergeCell ref="T59:T60"/>
    <mergeCell ref="D61:D62"/>
    <mergeCell ref="E61:E62"/>
    <mergeCell ref="S61:S62"/>
    <mergeCell ref="Q61:Q62"/>
    <mergeCell ref="R61:R62"/>
    <mergeCell ref="T61:T62"/>
    <mergeCell ref="S59:S60"/>
    <mergeCell ref="Q59:Q60"/>
    <mergeCell ref="R59:R60"/>
    <mergeCell ref="R65:R69"/>
    <mergeCell ref="T65:T69"/>
    <mergeCell ref="D67:D68"/>
    <mergeCell ref="E67:E68"/>
    <mergeCell ref="G55:G56"/>
    <mergeCell ref="H55:H56"/>
    <mergeCell ref="I55:I56"/>
    <mergeCell ref="J55:J56"/>
    <mergeCell ref="S54:S56"/>
    <mergeCell ref="O55:O56"/>
    <mergeCell ref="P55:P56"/>
    <mergeCell ref="K56:K57"/>
    <mergeCell ref="L56:L57"/>
    <mergeCell ref="N56:N57"/>
    <mergeCell ref="R52:R53"/>
    <mergeCell ref="T52:T53"/>
    <mergeCell ref="B54:B57"/>
    <mergeCell ref="C54:C57"/>
    <mergeCell ref="D54:D56"/>
    <mergeCell ref="E54:E56"/>
    <mergeCell ref="K54:K55"/>
    <mergeCell ref="L54:L55"/>
    <mergeCell ref="N54:N55"/>
    <mergeCell ref="O52:O53"/>
    <mergeCell ref="P52:P53"/>
    <mergeCell ref="S52:S53"/>
    <mergeCell ref="Q52:Q53"/>
    <mergeCell ref="J52:J53"/>
    <mergeCell ref="D52:D53"/>
    <mergeCell ref="E52:E53"/>
    <mergeCell ref="F52:F53"/>
    <mergeCell ref="G52:G53"/>
    <mergeCell ref="H52:H53"/>
    <mergeCell ref="I52:I53"/>
    <mergeCell ref="B34:B52"/>
    <mergeCell ref="C34:C52"/>
    <mergeCell ref="T54:T56"/>
    <mergeCell ref="F55:F56"/>
    <mergeCell ref="D50:D51"/>
    <mergeCell ref="E50:E51"/>
    <mergeCell ref="F50:F51"/>
    <mergeCell ref="G50:G51"/>
    <mergeCell ref="H50:H51"/>
    <mergeCell ref="I50:I51"/>
    <mergeCell ref="J50:J51"/>
    <mergeCell ref="S48:S49"/>
    <mergeCell ref="Q48:Q49"/>
    <mergeCell ref="D48:D49"/>
    <mergeCell ref="E48:E49"/>
    <mergeCell ref="K48:K49"/>
    <mergeCell ref="L48:L49"/>
    <mergeCell ref="N48:N49"/>
    <mergeCell ref="T45:T46"/>
    <mergeCell ref="J45:J46"/>
    <mergeCell ref="K45:K46"/>
    <mergeCell ref="L45:L46"/>
    <mergeCell ref="N45:N46"/>
    <mergeCell ref="O50:O51"/>
    <mergeCell ref="P50:P51"/>
    <mergeCell ref="S50:S51"/>
    <mergeCell ref="Q50:Q51"/>
    <mergeCell ref="R50:R51"/>
    <mergeCell ref="T50:T51"/>
    <mergeCell ref="R48:R49"/>
    <mergeCell ref="T48:T49"/>
    <mergeCell ref="D45:D46"/>
    <mergeCell ref="E45:E46"/>
    <mergeCell ref="F45:F46"/>
    <mergeCell ref="G45:G46"/>
    <mergeCell ref="H45:H46"/>
    <mergeCell ref="I45:I46"/>
    <mergeCell ref="E43:E44"/>
    <mergeCell ref="F43:F44"/>
    <mergeCell ref="G43:G44"/>
    <mergeCell ref="O45:O46"/>
    <mergeCell ref="P45:P46"/>
    <mergeCell ref="S45:S46"/>
    <mergeCell ref="Q45:Q46"/>
    <mergeCell ref="R45:R46"/>
    <mergeCell ref="O43:O44"/>
    <mergeCell ref="P43:P44"/>
    <mergeCell ref="S43:S44"/>
    <mergeCell ref="H43:H44"/>
    <mergeCell ref="I43:I44"/>
    <mergeCell ref="J43:J44"/>
    <mergeCell ref="K43:K44"/>
    <mergeCell ref="L43:L44"/>
    <mergeCell ref="N43:N44"/>
    <mergeCell ref="D36:D38"/>
    <mergeCell ref="E36:E38"/>
    <mergeCell ref="F36:F38"/>
    <mergeCell ref="G36:G38"/>
    <mergeCell ref="S41:S42"/>
    <mergeCell ref="Q41:Q42"/>
    <mergeCell ref="R41:R42"/>
    <mergeCell ref="T41:T42"/>
    <mergeCell ref="Q43:Q44"/>
    <mergeCell ref="R43:R44"/>
    <mergeCell ref="T43:T44"/>
    <mergeCell ref="R36:R38"/>
    <mergeCell ref="T36:T38"/>
    <mergeCell ref="O36:O38"/>
    <mergeCell ref="P36:P38"/>
    <mergeCell ref="S36:S38"/>
    <mergeCell ref="Q36:Q38"/>
    <mergeCell ref="N36:N38"/>
    <mergeCell ref="H36:H38"/>
    <mergeCell ref="I36:I38"/>
    <mergeCell ref="J36:J38"/>
    <mergeCell ref="K36:K38"/>
    <mergeCell ref="L36:L38"/>
    <mergeCell ref="D43:D44"/>
    <mergeCell ref="S26:S28"/>
    <mergeCell ref="O27:O28"/>
    <mergeCell ref="P27:P28"/>
    <mergeCell ref="S30:S33"/>
    <mergeCell ref="Q30:Q33"/>
    <mergeCell ref="R30:R33"/>
    <mergeCell ref="T30:T33"/>
    <mergeCell ref="D29:D30"/>
    <mergeCell ref="K30:K33"/>
    <mergeCell ref="L30:L33"/>
    <mergeCell ref="N30:N33"/>
    <mergeCell ref="D31:D32"/>
    <mergeCell ref="S20:S23"/>
    <mergeCell ref="Q20:Q23"/>
    <mergeCell ref="R20:R23"/>
    <mergeCell ref="T20:T23"/>
    <mergeCell ref="B26:B33"/>
    <mergeCell ref="C26:C33"/>
    <mergeCell ref="D26:D28"/>
    <mergeCell ref="E26:E28"/>
    <mergeCell ref="K26:K28"/>
    <mergeCell ref="O20:O23"/>
    <mergeCell ref="P20:P23"/>
    <mergeCell ref="K20:K23"/>
    <mergeCell ref="L20:L23"/>
    <mergeCell ref="N20:N23"/>
    <mergeCell ref="Q26:Q28"/>
    <mergeCell ref="R26:R28"/>
    <mergeCell ref="T26:T28"/>
    <mergeCell ref="F27:F28"/>
    <mergeCell ref="G27:G28"/>
    <mergeCell ref="H27:H28"/>
    <mergeCell ref="I27:I28"/>
    <mergeCell ref="J27:J28"/>
    <mergeCell ref="L26:L28"/>
    <mergeCell ref="N26:N28"/>
    <mergeCell ref="S17:S19"/>
    <mergeCell ref="Q17:Q19"/>
    <mergeCell ref="R17:R19"/>
    <mergeCell ref="T17:T19"/>
    <mergeCell ref="F18:F19"/>
    <mergeCell ref="G18:G19"/>
    <mergeCell ref="H18:H19"/>
    <mergeCell ref="D17:D19"/>
    <mergeCell ref="E17:E19"/>
    <mergeCell ref="O18:O19"/>
    <mergeCell ref="P18:P19"/>
    <mergeCell ref="S12:S14"/>
    <mergeCell ref="Q12:Q14"/>
    <mergeCell ref="R12:R14"/>
    <mergeCell ref="T12:T14"/>
    <mergeCell ref="S15:S16"/>
    <mergeCell ref="T15:T16"/>
    <mergeCell ref="S9:S11"/>
    <mergeCell ref="Q9:Q11"/>
    <mergeCell ref="R9:R11"/>
    <mergeCell ref="T9:T11"/>
    <mergeCell ref="A12:A69"/>
    <mergeCell ref="B12:B25"/>
    <mergeCell ref="C12:C25"/>
    <mergeCell ref="O9:O11"/>
    <mergeCell ref="P9:P11"/>
    <mergeCell ref="K9:K11"/>
    <mergeCell ref="L9:L11"/>
    <mergeCell ref="N9:N11"/>
    <mergeCell ref="M9:M11"/>
    <mergeCell ref="A4:A11"/>
    <mergeCell ref="B4:B11"/>
    <mergeCell ref="C4:C11"/>
    <mergeCell ref="D20:D23"/>
    <mergeCell ref="E20:E23"/>
    <mergeCell ref="F20:F23"/>
    <mergeCell ref="G20:G23"/>
    <mergeCell ref="H20:H23"/>
    <mergeCell ref="I20:I23"/>
    <mergeCell ref="J20:J23"/>
    <mergeCell ref="D41:D42"/>
    <mergeCell ref="E41:E42"/>
    <mergeCell ref="K41:K42"/>
    <mergeCell ref="L41:L42"/>
    <mergeCell ref="N41:N42"/>
    <mergeCell ref="D9:D11"/>
    <mergeCell ref="E9:E11"/>
    <mergeCell ref="F9:F11"/>
    <mergeCell ref="G9:G11"/>
    <mergeCell ref="H9:H11"/>
    <mergeCell ref="Q4:Q6"/>
    <mergeCell ref="R4:R6"/>
    <mergeCell ref="T4:T6"/>
    <mergeCell ref="D7:D8"/>
    <mergeCell ref="E7:E8"/>
    <mergeCell ref="K7:K8"/>
    <mergeCell ref="L7:L8"/>
    <mergeCell ref="N7:N8"/>
    <mergeCell ref="K4:K6"/>
    <mergeCell ref="L4:L6"/>
    <mergeCell ref="N4:N6"/>
    <mergeCell ref="M4:M6"/>
    <mergeCell ref="D4:D6"/>
    <mergeCell ref="E4:E6"/>
    <mergeCell ref="I9:I11"/>
    <mergeCell ref="J9:J11"/>
    <mergeCell ref="M7:M8"/>
    <mergeCell ref="T2:T3"/>
    <mergeCell ref="G2:G3"/>
    <mergeCell ref="H2:H3"/>
    <mergeCell ref="I2:I3"/>
    <mergeCell ref="J2:J3"/>
    <mergeCell ref="K2:N2"/>
    <mergeCell ref="Q7:Q8"/>
    <mergeCell ref="R7:R8"/>
    <mergeCell ref="T7:T8"/>
    <mergeCell ref="A2:A3"/>
    <mergeCell ref="B2:B3"/>
    <mergeCell ref="C2:C3"/>
    <mergeCell ref="D2:D3"/>
    <mergeCell ref="E2:E3"/>
    <mergeCell ref="F2:F3"/>
    <mergeCell ref="O2:O3"/>
    <mergeCell ref="P2:P3"/>
    <mergeCell ref="S2:S3"/>
    <mergeCell ref="Q2:Q3"/>
    <mergeCell ref="R2:R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98"/>
  <sheetViews>
    <sheetView zoomScale="50" zoomScaleNormal="50" workbookViewId="0">
      <selection activeCell="A2" sqref="A2:A3"/>
    </sheetView>
  </sheetViews>
  <sheetFormatPr baseColWidth="10" defaultRowHeight="15"/>
  <cols>
    <col min="1" max="1" width="21.28515625" style="1" customWidth="1"/>
    <col min="2" max="2" width="11" style="1" customWidth="1"/>
    <col min="3" max="3" width="28.5703125" style="1" customWidth="1"/>
    <col min="4" max="4" width="8.7109375" style="1" customWidth="1"/>
    <col min="5" max="5" width="33.85546875" style="77" customWidth="1"/>
    <col min="6" max="7" width="35.7109375" style="1" customWidth="1"/>
    <col min="8" max="8" width="33" style="1" customWidth="1"/>
    <col min="9" max="9" width="27.7109375" style="1" customWidth="1"/>
    <col min="10" max="10" width="14.42578125" style="29" customWidth="1"/>
    <col min="19" max="19" width="20.28515625" customWidth="1"/>
    <col min="20" max="20" width="91" customWidth="1"/>
    <col min="21" max="21" width="45.7109375" customWidth="1"/>
  </cols>
  <sheetData>
    <row r="1" spans="1:21" ht="15.75" thickBot="1"/>
    <row r="2" spans="1:21" ht="15.75" customHeight="1" thickBot="1">
      <c r="A2" s="378" t="s">
        <v>329</v>
      </c>
      <c r="B2" s="378" t="s">
        <v>146</v>
      </c>
      <c r="C2" s="378" t="s">
        <v>330</v>
      </c>
      <c r="D2" s="378" t="s">
        <v>146</v>
      </c>
      <c r="E2" s="378" t="s">
        <v>331</v>
      </c>
      <c r="F2" s="378" t="s">
        <v>136</v>
      </c>
      <c r="G2" s="378" t="s">
        <v>138</v>
      </c>
      <c r="H2" s="378" t="s">
        <v>139</v>
      </c>
      <c r="I2" s="378" t="s">
        <v>137</v>
      </c>
      <c r="J2" s="378" t="s">
        <v>333</v>
      </c>
      <c r="K2" s="495" t="s">
        <v>375</v>
      </c>
      <c r="L2" s="495"/>
      <c r="M2" s="495"/>
      <c r="N2" s="495"/>
      <c r="O2" s="495"/>
      <c r="P2" s="495" t="s">
        <v>729</v>
      </c>
      <c r="Q2" s="495" t="s">
        <v>730</v>
      </c>
      <c r="R2" s="495" t="s">
        <v>731</v>
      </c>
      <c r="S2" s="495" t="s">
        <v>995</v>
      </c>
      <c r="T2" s="495" t="s">
        <v>996</v>
      </c>
      <c r="U2" s="495" t="s">
        <v>732</v>
      </c>
    </row>
    <row r="3" spans="1:21" ht="39" customHeight="1" thickBot="1">
      <c r="A3" s="378"/>
      <c r="B3" s="378"/>
      <c r="C3" s="378"/>
      <c r="D3" s="378"/>
      <c r="E3" s="378"/>
      <c r="F3" s="378"/>
      <c r="G3" s="378"/>
      <c r="H3" s="378"/>
      <c r="I3" s="378"/>
      <c r="J3" s="378"/>
      <c r="K3" s="115" t="s">
        <v>379</v>
      </c>
      <c r="L3" s="115" t="s">
        <v>380</v>
      </c>
      <c r="M3" s="115" t="s">
        <v>381</v>
      </c>
      <c r="N3" s="115" t="s">
        <v>733</v>
      </c>
      <c r="O3" s="115" t="s">
        <v>382</v>
      </c>
      <c r="P3" s="495"/>
      <c r="Q3" s="495"/>
      <c r="R3" s="495"/>
      <c r="S3" s="495"/>
      <c r="T3" s="495"/>
      <c r="U3" s="495"/>
    </row>
    <row r="4" spans="1:21" ht="102">
      <c r="A4" s="442" t="s">
        <v>515</v>
      </c>
      <c r="B4" s="382" t="s">
        <v>147</v>
      </c>
      <c r="C4" s="382" t="s">
        <v>261</v>
      </c>
      <c r="D4" s="382" t="s">
        <v>268</v>
      </c>
      <c r="E4" s="424" t="s">
        <v>259</v>
      </c>
      <c r="F4" s="31" t="s">
        <v>5</v>
      </c>
      <c r="G4" s="31" t="s">
        <v>6</v>
      </c>
      <c r="H4" s="31" t="s">
        <v>141</v>
      </c>
      <c r="I4" s="31" t="s">
        <v>317</v>
      </c>
      <c r="J4" s="33">
        <v>12</v>
      </c>
      <c r="K4" s="404" t="s">
        <v>383</v>
      </c>
      <c r="L4" s="404" t="s">
        <v>384</v>
      </c>
      <c r="M4" s="404" t="s">
        <v>385</v>
      </c>
      <c r="N4" s="404">
        <v>187</v>
      </c>
      <c r="O4" s="404" t="s">
        <v>386</v>
      </c>
      <c r="P4" s="116">
        <v>10</v>
      </c>
      <c r="Q4" s="116">
        <v>5</v>
      </c>
      <c r="R4" s="117">
        <f t="shared" ref="R4:R9" si="0">(Q4/P4)*1</f>
        <v>0.5</v>
      </c>
      <c r="S4" s="496">
        <v>25000000</v>
      </c>
      <c r="T4" s="496">
        <v>23993333</v>
      </c>
      <c r="U4" s="118" t="s">
        <v>934</v>
      </c>
    </row>
    <row r="5" spans="1:21" ht="51">
      <c r="A5" s="445"/>
      <c r="B5" s="383"/>
      <c r="C5" s="383"/>
      <c r="D5" s="383"/>
      <c r="E5" s="380"/>
      <c r="F5" s="37" t="s">
        <v>140</v>
      </c>
      <c r="G5" s="37" t="s">
        <v>921</v>
      </c>
      <c r="H5" s="37" t="s">
        <v>142</v>
      </c>
      <c r="I5" s="39">
        <v>0</v>
      </c>
      <c r="J5" s="39">
        <v>12</v>
      </c>
      <c r="K5" s="383"/>
      <c r="L5" s="383"/>
      <c r="M5" s="383"/>
      <c r="N5" s="383"/>
      <c r="O5" s="383"/>
      <c r="P5" s="116">
        <v>4</v>
      </c>
      <c r="Q5" s="116">
        <v>8</v>
      </c>
      <c r="R5" s="117">
        <f t="shared" si="0"/>
        <v>2</v>
      </c>
      <c r="S5" s="497"/>
      <c r="T5" s="497"/>
      <c r="U5" s="39" t="s">
        <v>922</v>
      </c>
    </row>
    <row r="6" spans="1:21" ht="89.25">
      <c r="A6" s="445"/>
      <c r="B6" s="383"/>
      <c r="C6" s="383"/>
      <c r="D6" s="394"/>
      <c r="E6" s="395"/>
      <c r="F6" s="37" t="s">
        <v>923</v>
      </c>
      <c r="G6" s="37" t="s">
        <v>183</v>
      </c>
      <c r="H6" s="37" t="s">
        <v>184</v>
      </c>
      <c r="I6" s="37" t="s">
        <v>935</v>
      </c>
      <c r="J6" s="40">
        <v>1</v>
      </c>
      <c r="K6" s="383"/>
      <c r="L6" s="383"/>
      <c r="M6" s="383"/>
      <c r="N6" s="383"/>
      <c r="O6" s="383"/>
      <c r="P6" s="119">
        <v>100</v>
      </c>
      <c r="Q6" s="119">
        <v>100</v>
      </c>
      <c r="R6" s="117">
        <f t="shared" si="0"/>
        <v>1</v>
      </c>
      <c r="S6" s="497"/>
      <c r="T6" s="497"/>
      <c r="U6" s="40" t="s">
        <v>936</v>
      </c>
    </row>
    <row r="7" spans="1:21" ht="102">
      <c r="A7" s="445"/>
      <c r="B7" s="383"/>
      <c r="C7" s="383"/>
      <c r="D7" s="426" t="s">
        <v>269</v>
      </c>
      <c r="E7" s="370" t="s">
        <v>260</v>
      </c>
      <c r="F7" s="37" t="s">
        <v>179</v>
      </c>
      <c r="G7" s="37" t="s">
        <v>926</v>
      </c>
      <c r="H7" s="37" t="s">
        <v>180</v>
      </c>
      <c r="I7" s="39">
        <v>0</v>
      </c>
      <c r="J7" s="39">
        <v>1</v>
      </c>
      <c r="K7" s="383"/>
      <c r="L7" s="383"/>
      <c r="M7" s="383"/>
      <c r="N7" s="383"/>
      <c r="O7" s="383"/>
      <c r="P7" s="116">
        <v>1</v>
      </c>
      <c r="Q7" s="116">
        <v>1</v>
      </c>
      <c r="R7" s="117">
        <f t="shared" si="0"/>
        <v>1</v>
      </c>
      <c r="S7" s="498">
        <v>25000000</v>
      </c>
      <c r="T7" s="496">
        <v>23933333</v>
      </c>
      <c r="U7" s="39" t="s">
        <v>937</v>
      </c>
    </row>
    <row r="8" spans="1:21" ht="38.25">
      <c r="A8" s="445"/>
      <c r="B8" s="383"/>
      <c r="C8" s="383"/>
      <c r="D8" s="426"/>
      <c r="E8" s="370"/>
      <c r="F8" s="37" t="s">
        <v>7</v>
      </c>
      <c r="G8" s="37" t="s">
        <v>9</v>
      </c>
      <c r="H8" s="37" t="s">
        <v>141</v>
      </c>
      <c r="I8" s="37" t="s">
        <v>8</v>
      </c>
      <c r="J8" s="39">
        <v>12</v>
      </c>
      <c r="K8" s="394"/>
      <c r="L8" s="394"/>
      <c r="M8" s="394"/>
      <c r="N8" s="394"/>
      <c r="O8" s="394"/>
      <c r="P8" s="116">
        <v>12</v>
      </c>
      <c r="Q8" s="116">
        <v>12</v>
      </c>
      <c r="R8" s="117">
        <f t="shared" si="0"/>
        <v>1</v>
      </c>
      <c r="S8" s="498"/>
      <c r="T8" s="497"/>
      <c r="U8" s="39" t="s">
        <v>734</v>
      </c>
    </row>
    <row r="9" spans="1:21">
      <c r="A9" s="445"/>
      <c r="B9" s="383"/>
      <c r="C9" s="383"/>
      <c r="D9" s="404" t="s">
        <v>270</v>
      </c>
      <c r="E9" s="379" t="s">
        <v>156</v>
      </c>
      <c r="F9" s="370" t="s">
        <v>535</v>
      </c>
      <c r="G9" s="370" t="s">
        <v>536</v>
      </c>
      <c r="H9" s="370" t="s">
        <v>537</v>
      </c>
      <c r="I9" s="426">
        <v>0</v>
      </c>
      <c r="J9" s="440">
        <v>0.35</v>
      </c>
      <c r="K9" s="426" t="s">
        <v>387</v>
      </c>
      <c r="L9" s="426" t="s">
        <v>388</v>
      </c>
      <c r="M9" s="426" t="s">
        <v>389</v>
      </c>
      <c r="N9" s="426">
        <v>43</v>
      </c>
      <c r="O9" s="426" t="s">
        <v>390</v>
      </c>
      <c r="P9" s="500">
        <v>0.15</v>
      </c>
      <c r="Q9" s="500">
        <v>0.15</v>
      </c>
      <c r="R9" s="501">
        <f t="shared" si="0"/>
        <v>1</v>
      </c>
      <c r="S9" s="502" t="s">
        <v>1001</v>
      </c>
      <c r="T9" s="573" t="s">
        <v>1002</v>
      </c>
      <c r="U9" s="499" t="s">
        <v>959</v>
      </c>
    </row>
    <row r="10" spans="1:21">
      <c r="A10" s="445"/>
      <c r="B10" s="383"/>
      <c r="C10" s="383"/>
      <c r="D10" s="383"/>
      <c r="E10" s="380"/>
      <c r="F10" s="370"/>
      <c r="G10" s="370"/>
      <c r="H10" s="370"/>
      <c r="I10" s="426"/>
      <c r="J10" s="440"/>
      <c r="K10" s="426"/>
      <c r="L10" s="426"/>
      <c r="M10" s="426"/>
      <c r="N10" s="426"/>
      <c r="O10" s="426"/>
      <c r="P10" s="497"/>
      <c r="Q10" s="497"/>
      <c r="R10" s="501"/>
      <c r="S10" s="497"/>
      <c r="T10" s="498"/>
      <c r="U10" s="499" t="s">
        <v>546</v>
      </c>
    </row>
    <row r="11" spans="1:21" ht="59.25" customHeight="1" thickBot="1">
      <c r="A11" s="446"/>
      <c r="B11" s="384"/>
      <c r="C11" s="384"/>
      <c r="D11" s="384"/>
      <c r="E11" s="381"/>
      <c r="F11" s="371"/>
      <c r="G11" s="371"/>
      <c r="H11" s="371"/>
      <c r="I11" s="439"/>
      <c r="J11" s="441"/>
      <c r="K11" s="426"/>
      <c r="L11" s="426"/>
      <c r="M11" s="426"/>
      <c r="N11" s="426"/>
      <c r="O11" s="426"/>
      <c r="P11" s="497"/>
      <c r="Q11" s="497"/>
      <c r="R11" s="501"/>
      <c r="S11" s="497"/>
      <c r="T11" s="498"/>
      <c r="U11" s="499" t="s">
        <v>546</v>
      </c>
    </row>
    <row r="12" spans="1:21" ht="409.5">
      <c r="A12" s="442" t="s">
        <v>550</v>
      </c>
      <c r="B12" s="382" t="s">
        <v>262</v>
      </c>
      <c r="C12" s="382" t="s">
        <v>122</v>
      </c>
      <c r="D12" s="33" t="s">
        <v>271</v>
      </c>
      <c r="E12" s="31" t="s">
        <v>152</v>
      </c>
      <c r="F12" s="31" t="s">
        <v>10</v>
      </c>
      <c r="G12" s="31" t="s">
        <v>123</v>
      </c>
      <c r="H12" s="31" t="s">
        <v>844</v>
      </c>
      <c r="I12" s="33" t="s">
        <v>551</v>
      </c>
      <c r="J12" s="33" t="s">
        <v>12</v>
      </c>
      <c r="K12" s="149" t="s">
        <v>387</v>
      </c>
      <c r="L12" s="149" t="s">
        <v>388</v>
      </c>
      <c r="M12" s="149" t="s">
        <v>391</v>
      </c>
      <c r="N12" s="176" t="s">
        <v>737</v>
      </c>
      <c r="O12" s="149" t="s">
        <v>738</v>
      </c>
      <c r="P12" s="177">
        <v>0.11700000000000001</v>
      </c>
      <c r="Q12" s="178">
        <v>0.18</v>
      </c>
      <c r="R12" s="179">
        <f t="shared" ref="R12:R18" si="1">(Q12/P12)*1</f>
        <v>1.5384615384615383</v>
      </c>
      <c r="S12" s="314" t="s">
        <v>1002</v>
      </c>
      <c r="T12" s="314" t="s">
        <v>1002</v>
      </c>
      <c r="U12" s="180" t="s">
        <v>938</v>
      </c>
    </row>
    <row r="13" spans="1:21" ht="409.5">
      <c r="A13" s="443"/>
      <c r="B13" s="383"/>
      <c r="C13" s="383"/>
      <c r="D13" s="39" t="s">
        <v>272</v>
      </c>
      <c r="E13" s="37" t="s">
        <v>151</v>
      </c>
      <c r="F13" s="37" t="s">
        <v>186</v>
      </c>
      <c r="G13" s="37" t="s">
        <v>188</v>
      </c>
      <c r="H13" s="37" t="s">
        <v>189</v>
      </c>
      <c r="I13" s="39" t="s">
        <v>187</v>
      </c>
      <c r="J13" s="39">
        <f>100*10*3</f>
        <v>3000</v>
      </c>
      <c r="K13" s="149" t="s">
        <v>387</v>
      </c>
      <c r="L13" s="149" t="s">
        <v>388</v>
      </c>
      <c r="M13" s="149" t="s">
        <v>739</v>
      </c>
      <c r="N13" s="149" t="s">
        <v>740</v>
      </c>
      <c r="O13" s="149" t="s">
        <v>741</v>
      </c>
      <c r="P13" s="181">
        <v>3</v>
      </c>
      <c r="Q13" s="182">
        <v>3</v>
      </c>
      <c r="R13" s="179">
        <f>(Q13/P13)*1</f>
        <v>1</v>
      </c>
      <c r="S13" s="314" t="s">
        <v>1002</v>
      </c>
      <c r="T13" s="314" t="s">
        <v>1002</v>
      </c>
      <c r="U13" s="183" t="s">
        <v>958</v>
      </c>
    </row>
    <row r="14" spans="1:21" ht="89.25" customHeight="1">
      <c r="A14" s="443"/>
      <c r="B14" s="383"/>
      <c r="C14" s="383"/>
      <c r="D14" s="39" t="s">
        <v>273</v>
      </c>
      <c r="E14" s="37" t="s">
        <v>148</v>
      </c>
      <c r="F14" s="37" t="s">
        <v>190</v>
      </c>
      <c r="G14" s="37" t="s">
        <v>191</v>
      </c>
      <c r="H14" s="37" t="s">
        <v>192</v>
      </c>
      <c r="I14" s="39" t="s">
        <v>187</v>
      </c>
      <c r="J14" s="40" t="s">
        <v>318</v>
      </c>
      <c r="K14" s="143" t="s">
        <v>383</v>
      </c>
      <c r="L14" s="143" t="s">
        <v>388</v>
      </c>
      <c r="M14" s="143" t="s">
        <v>742</v>
      </c>
      <c r="N14" s="143">
        <v>35</v>
      </c>
      <c r="O14" s="92" t="s">
        <v>743</v>
      </c>
      <c r="P14" s="120">
        <v>0.06</v>
      </c>
      <c r="Q14" s="120">
        <v>0.04</v>
      </c>
      <c r="R14" s="117">
        <f t="shared" si="1"/>
        <v>0.66666666666666674</v>
      </c>
      <c r="S14" s="314" t="s">
        <v>1002</v>
      </c>
      <c r="T14" s="314" t="s">
        <v>1002</v>
      </c>
      <c r="U14" s="144" t="s">
        <v>957</v>
      </c>
    </row>
    <row r="15" spans="1:21" ht="330">
      <c r="A15" s="443"/>
      <c r="B15" s="383"/>
      <c r="C15" s="383"/>
      <c r="D15" s="39" t="s">
        <v>274</v>
      </c>
      <c r="E15" s="37" t="s">
        <v>149</v>
      </c>
      <c r="F15" s="37" t="s">
        <v>195</v>
      </c>
      <c r="G15" s="37" t="s">
        <v>196</v>
      </c>
      <c r="H15" s="37" t="s">
        <v>197</v>
      </c>
      <c r="I15" s="39" t="s">
        <v>187</v>
      </c>
      <c r="J15" s="39" t="s">
        <v>194</v>
      </c>
      <c r="K15" s="143" t="s">
        <v>387</v>
      </c>
      <c r="L15" s="143" t="s">
        <v>744</v>
      </c>
      <c r="M15" s="143" t="s">
        <v>745</v>
      </c>
      <c r="N15" s="143" t="s">
        <v>746</v>
      </c>
      <c r="O15" s="143" t="s">
        <v>747</v>
      </c>
      <c r="P15" s="121">
        <v>649</v>
      </c>
      <c r="Q15" s="122">
        <v>649</v>
      </c>
      <c r="R15" s="117">
        <f t="shared" si="1"/>
        <v>1</v>
      </c>
      <c r="S15" s="314" t="s">
        <v>1002</v>
      </c>
      <c r="T15" s="314" t="s">
        <v>1002</v>
      </c>
      <c r="U15" s="483" t="s">
        <v>956</v>
      </c>
    </row>
    <row r="16" spans="1:21" ht="51" customHeight="1">
      <c r="A16" s="443"/>
      <c r="B16" s="383"/>
      <c r="C16" s="383"/>
      <c r="D16" s="39" t="s">
        <v>275</v>
      </c>
      <c r="E16" s="37" t="s">
        <v>154</v>
      </c>
      <c r="F16" s="37" t="s">
        <v>198</v>
      </c>
      <c r="G16" s="37" t="s">
        <v>196</v>
      </c>
      <c r="H16" s="37" t="s">
        <v>197</v>
      </c>
      <c r="I16" s="39" t="s">
        <v>187</v>
      </c>
      <c r="J16" s="39" t="s">
        <v>194</v>
      </c>
      <c r="K16" s="143" t="s">
        <v>387</v>
      </c>
      <c r="L16" s="143" t="s">
        <v>748</v>
      </c>
      <c r="M16" s="143" t="s">
        <v>749</v>
      </c>
      <c r="N16" s="143" t="s">
        <v>746</v>
      </c>
      <c r="O16" s="143" t="s">
        <v>750</v>
      </c>
      <c r="P16" s="122">
        <v>155</v>
      </c>
      <c r="Q16" s="122">
        <v>155</v>
      </c>
      <c r="R16" s="117">
        <f t="shared" si="1"/>
        <v>1</v>
      </c>
      <c r="S16" s="314" t="s">
        <v>1002</v>
      </c>
      <c r="T16" s="314" t="s">
        <v>1002</v>
      </c>
      <c r="U16" s="484"/>
    </row>
    <row r="17" spans="1:21" ht="330" customHeight="1">
      <c r="A17" s="443"/>
      <c r="B17" s="383"/>
      <c r="C17" s="383"/>
      <c r="D17" s="404" t="s">
        <v>276</v>
      </c>
      <c r="E17" s="379" t="s">
        <v>155</v>
      </c>
      <c r="F17" s="37" t="s">
        <v>13</v>
      </c>
      <c r="G17" s="37" t="s">
        <v>17</v>
      </c>
      <c r="H17" s="37" t="s">
        <v>135</v>
      </c>
      <c r="I17" s="39" t="s">
        <v>18</v>
      </c>
      <c r="J17" s="39" t="s">
        <v>15</v>
      </c>
      <c r="K17" s="483" t="s">
        <v>383</v>
      </c>
      <c r="L17" s="483" t="s">
        <v>384</v>
      </c>
      <c r="M17" s="483" t="s">
        <v>398</v>
      </c>
      <c r="N17" s="483">
        <v>186</v>
      </c>
      <c r="O17" s="483" t="s">
        <v>399</v>
      </c>
      <c r="P17" s="123">
        <v>4.0000000000000001E-3</v>
      </c>
      <c r="Q17" s="124">
        <v>3.5000000000000001E-3</v>
      </c>
      <c r="R17" s="125">
        <v>0.88</v>
      </c>
      <c r="S17" s="542" t="s">
        <v>1002</v>
      </c>
      <c r="T17" s="542" t="s">
        <v>1002</v>
      </c>
      <c r="U17" s="523" t="s">
        <v>751</v>
      </c>
    </row>
    <row r="18" spans="1:21">
      <c r="A18" s="443"/>
      <c r="B18" s="383"/>
      <c r="C18" s="383"/>
      <c r="D18" s="383"/>
      <c r="E18" s="380"/>
      <c r="F18" s="379" t="s">
        <v>14</v>
      </c>
      <c r="G18" s="379" t="s">
        <v>17</v>
      </c>
      <c r="H18" s="379" t="s">
        <v>205</v>
      </c>
      <c r="I18" s="404" t="s">
        <v>19</v>
      </c>
      <c r="J18" s="426" t="s">
        <v>16</v>
      </c>
      <c r="K18" s="489"/>
      <c r="L18" s="489"/>
      <c r="M18" s="489"/>
      <c r="N18" s="489"/>
      <c r="O18" s="489"/>
      <c r="P18" s="532">
        <v>0.1</v>
      </c>
      <c r="Q18" s="531">
        <v>0.08</v>
      </c>
      <c r="R18" s="530">
        <f t="shared" si="1"/>
        <v>0.79999999999999993</v>
      </c>
      <c r="S18" s="543"/>
      <c r="T18" s="543"/>
      <c r="U18" s="524"/>
    </row>
    <row r="19" spans="1:21" ht="15" customHeight="1">
      <c r="A19" s="443"/>
      <c r="B19" s="383"/>
      <c r="C19" s="383"/>
      <c r="D19" s="394"/>
      <c r="E19" s="395"/>
      <c r="F19" s="395"/>
      <c r="G19" s="395"/>
      <c r="H19" s="395"/>
      <c r="I19" s="394"/>
      <c r="J19" s="426"/>
      <c r="K19" s="484"/>
      <c r="L19" s="484"/>
      <c r="M19" s="484"/>
      <c r="N19" s="484"/>
      <c r="O19" s="484"/>
      <c r="P19" s="532"/>
      <c r="Q19" s="531"/>
      <c r="R19" s="530"/>
      <c r="S19" s="544"/>
      <c r="T19" s="544"/>
      <c r="U19" s="525"/>
    </row>
    <row r="20" spans="1:21" ht="54" customHeight="1">
      <c r="A20" s="443"/>
      <c r="B20" s="383"/>
      <c r="C20" s="383"/>
      <c r="D20" s="404" t="s">
        <v>277</v>
      </c>
      <c r="E20" s="404" t="s">
        <v>157</v>
      </c>
      <c r="F20" s="404" t="s">
        <v>199</v>
      </c>
      <c r="G20" s="404" t="s">
        <v>200</v>
      </c>
      <c r="H20" s="404" t="s">
        <v>204</v>
      </c>
      <c r="I20" s="404" t="s">
        <v>187</v>
      </c>
      <c r="J20" s="375">
        <v>0.1</v>
      </c>
      <c r="K20" s="483" t="s">
        <v>387</v>
      </c>
      <c r="L20" s="483" t="s">
        <v>752</v>
      </c>
      <c r="M20" s="483" t="s">
        <v>753</v>
      </c>
      <c r="N20" s="483" t="s">
        <v>754</v>
      </c>
      <c r="O20" s="536" t="s">
        <v>755</v>
      </c>
      <c r="P20" s="538">
        <v>0.06</v>
      </c>
      <c r="Q20" s="538">
        <v>0.06</v>
      </c>
      <c r="R20" s="534">
        <f>(Q20/P20)*1</f>
        <v>1</v>
      </c>
      <c r="S20" s="545" t="s">
        <v>1002</v>
      </c>
      <c r="T20" s="545" t="s">
        <v>1002</v>
      </c>
      <c r="U20" s="485" t="s">
        <v>955</v>
      </c>
    </row>
    <row r="21" spans="1:21" ht="72.75" customHeight="1">
      <c r="A21" s="443"/>
      <c r="B21" s="383"/>
      <c r="C21" s="383"/>
      <c r="D21" s="383"/>
      <c r="E21" s="383"/>
      <c r="F21" s="383"/>
      <c r="G21" s="383"/>
      <c r="H21" s="383"/>
      <c r="I21" s="383"/>
      <c r="J21" s="376"/>
      <c r="K21" s="489"/>
      <c r="L21" s="489"/>
      <c r="M21" s="489"/>
      <c r="N21" s="489"/>
      <c r="O21" s="537"/>
      <c r="P21" s="539"/>
      <c r="Q21" s="539"/>
      <c r="R21" s="540"/>
      <c r="S21" s="546"/>
      <c r="T21" s="546"/>
      <c r="U21" s="533"/>
    </row>
    <row r="22" spans="1:21" ht="225" customHeight="1">
      <c r="A22" s="443"/>
      <c r="B22" s="383"/>
      <c r="C22" s="383"/>
      <c r="D22" s="383"/>
      <c r="E22" s="383"/>
      <c r="F22" s="383"/>
      <c r="G22" s="383"/>
      <c r="H22" s="383"/>
      <c r="I22" s="383"/>
      <c r="J22" s="376"/>
      <c r="K22" s="489"/>
      <c r="L22" s="489"/>
      <c r="M22" s="487" t="s">
        <v>756</v>
      </c>
      <c r="N22" s="483" t="s">
        <v>757</v>
      </c>
      <c r="O22" s="536" t="s">
        <v>758</v>
      </c>
      <c r="P22" s="505">
        <v>400</v>
      </c>
      <c r="Q22" s="505">
        <v>437</v>
      </c>
      <c r="R22" s="534">
        <f>(Q22/P22)*1</f>
        <v>1.0925</v>
      </c>
      <c r="S22" s="542" t="s">
        <v>1002</v>
      </c>
      <c r="T22" s="542" t="s">
        <v>1002</v>
      </c>
      <c r="U22" s="483" t="s">
        <v>954</v>
      </c>
    </row>
    <row r="23" spans="1:21" ht="15" customHeight="1">
      <c r="A23" s="443"/>
      <c r="B23" s="383"/>
      <c r="C23" s="383"/>
      <c r="D23" s="394"/>
      <c r="E23" s="394"/>
      <c r="F23" s="394"/>
      <c r="G23" s="394"/>
      <c r="H23" s="394"/>
      <c r="I23" s="394"/>
      <c r="J23" s="392"/>
      <c r="K23" s="484"/>
      <c r="L23" s="484"/>
      <c r="M23" s="488"/>
      <c r="N23" s="484"/>
      <c r="O23" s="541"/>
      <c r="P23" s="506"/>
      <c r="Q23" s="506"/>
      <c r="R23" s="535"/>
      <c r="S23" s="544"/>
      <c r="T23" s="544"/>
      <c r="U23" s="484"/>
    </row>
    <row r="24" spans="1:21" ht="409.5">
      <c r="A24" s="443"/>
      <c r="B24" s="383"/>
      <c r="C24" s="383"/>
      <c r="D24" s="39" t="s">
        <v>278</v>
      </c>
      <c r="E24" s="37" t="s">
        <v>145</v>
      </c>
      <c r="F24" s="37" t="s">
        <v>201</v>
      </c>
      <c r="G24" s="37" t="s">
        <v>202</v>
      </c>
      <c r="H24" s="37" t="s">
        <v>203</v>
      </c>
      <c r="I24" s="39" t="s">
        <v>187</v>
      </c>
      <c r="J24" s="40">
        <v>0.6</v>
      </c>
      <c r="K24" s="143" t="s">
        <v>387</v>
      </c>
      <c r="L24" s="143" t="s">
        <v>400</v>
      </c>
      <c r="M24" s="143" t="s">
        <v>389</v>
      </c>
      <c r="N24" s="143">
        <v>46</v>
      </c>
      <c r="O24" s="143" t="s">
        <v>759</v>
      </c>
      <c r="P24" s="120">
        <v>0.28000000000000003</v>
      </c>
      <c r="Q24" s="127">
        <v>0.25</v>
      </c>
      <c r="R24" s="117">
        <f>(Q24/P24)*1</f>
        <v>0.89285714285714279</v>
      </c>
      <c r="S24" s="314" t="s">
        <v>1002</v>
      </c>
      <c r="T24" s="314" t="s">
        <v>1002</v>
      </c>
      <c r="U24" s="148" t="s">
        <v>953</v>
      </c>
    </row>
    <row r="25" spans="1:21" ht="409.5">
      <c r="A25" s="443"/>
      <c r="B25" s="394"/>
      <c r="C25" s="394"/>
      <c r="D25" s="39" t="s">
        <v>279</v>
      </c>
      <c r="E25" s="37" t="s">
        <v>206</v>
      </c>
      <c r="F25" s="37" t="s">
        <v>207</v>
      </c>
      <c r="G25" s="37" t="s">
        <v>208</v>
      </c>
      <c r="H25" s="37" t="s">
        <v>209</v>
      </c>
      <c r="I25" s="39">
        <v>1</v>
      </c>
      <c r="J25" s="39">
        <v>5</v>
      </c>
      <c r="K25" s="140" t="s">
        <v>387</v>
      </c>
      <c r="L25" s="140" t="s">
        <v>400</v>
      </c>
      <c r="M25" s="140" t="s">
        <v>760</v>
      </c>
      <c r="N25" s="140" t="s">
        <v>761</v>
      </c>
      <c r="O25" s="143" t="s">
        <v>762</v>
      </c>
      <c r="P25" s="122">
        <v>5</v>
      </c>
      <c r="Q25" s="128">
        <v>4.05</v>
      </c>
      <c r="R25" s="117">
        <f>(Q25/P25)*1</f>
        <v>0.80999999999999994</v>
      </c>
      <c r="S25" s="314" t="s">
        <v>1002</v>
      </c>
      <c r="T25" s="314" t="s">
        <v>1002</v>
      </c>
      <c r="U25" s="148" t="s">
        <v>952</v>
      </c>
    </row>
    <row r="26" spans="1:21" ht="38.25" customHeight="1">
      <c r="A26" s="443"/>
      <c r="B26" s="383" t="s">
        <v>263</v>
      </c>
      <c r="C26" s="383" t="s">
        <v>124</v>
      </c>
      <c r="D26" s="383" t="s">
        <v>280</v>
      </c>
      <c r="E26" s="395" t="s">
        <v>158</v>
      </c>
      <c r="F26" s="35" t="s">
        <v>20</v>
      </c>
      <c r="G26" s="35" t="s">
        <v>96</v>
      </c>
      <c r="H26" s="35" t="s">
        <v>210</v>
      </c>
      <c r="I26" s="84" t="s">
        <v>22</v>
      </c>
      <c r="J26" s="53" t="s">
        <v>80</v>
      </c>
      <c r="K26" s="490" t="s">
        <v>383</v>
      </c>
      <c r="L26" s="490" t="s">
        <v>408</v>
      </c>
      <c r="M26" s="483" t="s">
        <v>763</v>
      </c>
      <c r="N26" s="487" t="s">
        <v>764</v>
      </c>
      <c r="O26" s="483" t="s">
        <v>765</v>
      </c>
      <c r="P26" s="547">
        <v>0.85</v>
      </c>
      <c r="Q26" s="532">
        <v>0.69599999999999995</v>
      </c>
      <c r="R26" s="507">
        <f>(Q26/P26)</f>
        <v>0.81882352941176462</v>
      </c>
      <c r="S26" s="557" t="s">
        <v>1002</v>
      </c>
      <c r="T26" s="557" t="s">
        <v>1002</v>
      </c>
      <c r="U26" s="520" t="s">
        <v>951</v>
      </c>
    </row>
    <row r="27" spans="1:21">
      <c r="A27" s="443"/>
      <c r="B27" s="383"/>
      <c r="C27" s="383"/>
      <c r="D27" s="383"/>
      <c r="E27" s="370"/>
      <c r="F27" s="379" t="s">
        <v>21</v>
      </c>
      <c r="G27" s="379" t="s">
        <v>96</v>
      </c>
      <c r="H27" s="379" t="s">
        <v>210</v>
      </c>
      <c r="I27" s="458" t="s">
        <v>23</v>
      </c>
      <c r="J27" s="404" t="s">
        <v>82</v>
      </c>
      <c r="K27" s="491"/>
      <c r="L27" s="491"/>
      <c r="M27" s="484"/>
      <c r="N27" s="488"/>
      <c r="O27" s="484"/>
      <c r="P27" s="547"/>
      <c r="Q27" s="532"/>
      <c r="R27" s="508"/>
      <c r="S27" s="557"/>
      <c r="T27" s="557"/>
      <c r="U27" s="520"/>
    </row>
    <row r="28" spans="1:21" ht="28.5" customHeight="1">
      <c r="A28" s="443"/>
      <c r="B28" s="383"/>
      <c r="C28" s="383"/>
      <c r="D28" s="394"/>
      <c r="E28" s="370"/>
      <c r="F28" s="395"/>
      <c r="G28" s="395"/>
      <c r="H28" s="395"/>
      <c r="I28" s="459"/>
      <c r="J28" s="394"/>
      <c r="K28" s="491"/>
      <c r="L28" s="491"/>
      <c r="M28" s="140" t="s">
        <v>766</v>
      </c>
      <c r="N28" s="140" t="s">
        <v>767</v>
      </c>
      <c r="O28" s="141" t="s">
        <v>768</v>
      </c>
      <c r="P28" s="129">
        <v>0.5</v>
      </c>
      <c r="Q28" s="130">
        <v>0.61519999999999997</v>
      </c>
      <c r="R28" s="131">
        <f>(P28/Q28)</f>
        <v>0.81274382314694416</v>
      </c>
      <c r="S28" s="314" t="s">
        <v>1002</v>
      </c>
      <c r="T28" s="314" t="s">
        <v>1002</v>
      </c>
      <c r="U28" s="149" t="s">
        <v>950</v>
      </c>
    </row>
    <row r="29" spans="1:21" ht="38.25" customHeight="1">
      <c r="A29" s="443"/>
      <c r="B29" s="383"/>
      <c r="C29" s="383"/>
      <c r="D29" s="404" t="s">
        <v>281</v>
      </c>
      <c r="E29" s="37" t="s">
        <v>160</v>
      </c>
      <c r="F29" s="37" t="s">
        <v>211</v>
      </c>
      <c r="G29" s="37" t="s">
        <v>96</v>
      </c>
      <c r="H29" s="37" t="s">
        <v>210</v>
      </c>
      <c r="I29" s="39">
        <v>4</v>
      </c>
      <c r="J29" s="39">
        <v>8</v>
      </c>
      <c r="K29" s="483" t="s">
        <v>383</v>
      </c>
      <c r="L29" s="483" t="s">
        <v>769</v>
      </c>
      <c r="M29" s="483" t="s">
        <v>770</v>
      </c>
      <c r="N29" s="483" t="s">
        <v>771</v>
      </c>
      <c r="O29" s="485" t="s">
        <v>772</v>
      </c>
      <c r="P29" s="526">
        <v>7</v>
      </c>
      <c r="Q29" s="528">
        <v>9</v>
      </c>
      <c r="R29" s="507">
        <f>(Q29/P29)*1</f>
        <v>1.2857142857142858</v>
      </c>
      <c r="S29" s="558" t="s">
        <v>1002</v>
      </c>
      <c r="T29" s="483" t="s">
        <v>1002</v>
      </c>
      <c r="U29" s="521" t="s">
        <v>773</v>
      </c>
    </row>
    <row r="30" spans="1:21" ht="51">
      <c r="A30" s="443"/>
      <c r="B30" s="383"/>
      <c r="C30" s="383"/>
      <c r="D30" s="394"/>
      <c r="E30" s="37" t="s">
        <v>212</v>
      </c>
      <c r="F30" s="37" t="s">
        <v>24</v>
      </c>
      <c r="G30" s="37" t="s">
        <v>97</v>
      </c>
      <c r="H30" s="37" t="s">
        <v>116</v>
      </c>
      <c r="I30" s="87" t="s">
        <v>25</v>
      </c>
      <c r="J30" s="39" t="s">
        <v>81</v>
      </c>
      <c r="K30" s="484"/>
      <c r="L30" s="484"/>
      <c r="M30" s="484"/>
      <c r="N30" s="484"/>
      <c r="O30" s="486"/>
      <c r="P30" s="527"/>
      <c r="Q30" s="529"/>
      <c r="R30" s="508"/>
      <c r="S30" s="559"/>
      <c r="T30" s="484"/>
      <c r="U30" s="522"/>
    </row>
    <row r="31" spans="1:21" ht="51" customHeight="1">
      <c r="A31" s="443"/>
      <c r="B31" s="383"/>
      <c r="C31" s="383"/>
      <c r="D31" s="404" t="s">
        <v>282</v>
      </c>
      <c r="E31" s="37" t="s">
        <v>159</v>
      </c>
      <c r="F31" s="37" t="s">
        <v>30</v>
      </c>
      <c r="G31" s="37" t="s">
        <v>97</v>
      </c>
      <c r="H31" s="37" t="s">
        <v>116</v>
      </c>
      <c r="I31" s="88" t="s">
        <v>31</v>
      </c>
      <c r="J31" s="39" t="s">
        <v>85</v>
      </c>
      <c r="K31" s="140" t="s">
        <v>383</v>
      </c>
      <c r="L31" s="140" t="s">
        <v>591</v>
      </c>
      <c r="M31" s="140" t="s">
        <v>592</v>
      </c>
      <c r="N31" s="140" t="s">
        <v>774</v>
      </c>
      <c r="O31" s="145" t="s">
        <v>775</v>
      </c>
      <c r="P31" s="132">
        <v>0.24</v>
      </c>
      <c r="Q31" s="133">
        <v>0.44</v>
      </c>
      <c r="R31" s="117">
        <f>(Q31/P31)*1</f>
        <v>1.8333333333333335</v>
      </c>
      <c r="S31" s="314" t="s">
        <v>1002</v>
      </c>
      <c r="T31" s="314" t="s">
        <v>1002</v>
      </c>
      <c r="U31" s="150" t="s">
        <v>949</v>
      </c>
    </row>
    <row r="32" spans="1:21" ht="409.5">
      <c r="A32" s="443"/>
      <c r="B32" s="383"/>
      <c r="C32" s="383"/>
      <c r="D32" s="394"/>
      <c r="E32" s="37" t="s">
        <v>161</v>
      </c>
      <c r="F32" s="37" t="s">
        <v>26</v>
      </c>
      <c r="G32" s="37" t="s">
        <v>97</v>
      </c>
      <c r="H32" s="37" t="s">
        <v>116</v>
      </c>
      <c r="I32" s="87" t="s">
        <v>27</v>
      </c>
      <c r="J32" s="39" t="s">
        <v>87</v>
      </c>
      <c r="K32" s="145" t="s">
        <v>383</v>
      </c>
      <c r="L32" s="140" t="s">
        <v>776</v>
      </c>
      <c r="M32" s="140" t="s">
        <v>777</v>
      </c>
      <c r="N32" s="140" t="s">
        <v>778</v>
      </c>
      <c r="O32" s="151" t="s">
        <v>779</v>
      </c>
      <c r="P32" s="134">
        <v>0.48</v>
      </c>
      <c r="Q32" s="120">
        <v>0.42</v>
      </c>
      <c r="R32" s="117">
        <f>(Q32/P32)*1</f>
        <v>0.875</v>
      </c>
      <c r="S32" s="314" t="s">
        <v>1002</v>
      </c>
      <c r="T32" s="314" t="s">
        <v>1002</v>
      </c>
      <c r="U32" s="152" t="s">
        <v>948</v>
      </c>
    </row>
    <row r="33" spans="1:37" ht="180">
      <c r="A33" s="443"/>
      <c r="B33" s="394"/>
      <c r="C33" s="394"/>
      <c r="D33" s="39" t="s">
        <v>283</v>
      </c>
      <c r="E33" s="37" t="s">
        <v>162</v>
      </c>
      <c r="F33" s="37" t="s">
        <v>28</v>
      </c>
      <c r="G33" s="37" t="s">
        <v>97</v>
      </c>
      <c r="H33" s="37" t="s">
        <v>116</v>
      </c>
      <c r="I33" s="87" t="s">
        <v>29</v>
      </c>
      <c r="J33" s="39" t="s">
        <v>89</v>
      </c>
      <c r="K33" s="147" t="s">
        <v>383</v>
      </c>
      <c r="L33" s="147" t="s">
        <v>591</v>
      </c>
      <c r="M33" s="147" t="s">
        <v>592</v>
      </c>
      <c r="N33" s="143">
        <v>106</v>
      </c>
      <c r="O33" s="151" t="s">
        <v>780</v>
      </c>
      <c r="P33" s="120">
        <v>0.08</v>
      </c>
      <c r="Q33" s="123">
        <v>8.5000000000000006E-2</v>
      </c>
      <c r="R33" s="117">
        <f>(P33/Q33)</f>
        <v>0.94117647058823528</v>
      </c>
      <c r="S33" s="314" t="s">
        <v>1002</v>
      </c>
      <c r="T33" s="314" t="s">
        <v>1002</v>
      </c>
      <c r="U33" s="143" t="s">
        <v>781</v>
      </c>
    </row>
    <row r="34" spans="1:37" ht="330">
      <c r="A34" s="443"/>
      <c r="B34" s="404" t="s">
        <v>264</v>
      </c>
      <c r="C34" s="404" t="s">
        <v>213</v>
      </c>
      <c r="D34" s="39" t="s">
        <v>284</v>
      </c>
      <c r="E34" s="37" t="s">
        <v>167</v>
      </c>
      <c r="F34" s="37" t="s">
        <v>217</v>
      </c>
      <c r="G34" s="37" t="s">
        <v>215</v>
      </c>
      <c r="H34" s="87" t="s">
        <v>216</v>
      </c>
      <c r="I34" s="88" t="s">
        <v>214</v>
      </c>
      <c r="J34" s="40">
        <v>0.8</v>
      </c>
      <c r="K34" s="140" t="s">
        <v>383</v>
      </c>
      <c r="L34" s="140" t="s">
        <v>591</v>
      </c>
      <c r="M34" s="140" t="s">
        <v>592</v>
      </c>
      <c r="N34" s="140" t="s">
        <v>782</v>
      </c>
      <c r="O34" s="151" t="s">
        <v>783</v>
      </c>
      <c r="P34" s="120">
        <v>0.6</v>
      </c>
      <c r="Q34" s="120">
        <v>0.56899999999999995</v>
      </c>
      <c r="R34" s="117">
        <f>(Q34/P34)*1</f>
        <v>0.94833333333333325</v>
      </c>
      <c r="S34" s="314" t="s">
        <v>1002</v>
      </c>
      <c r="T34" s="314" t="s">
        <v>1002</v>
      </c>
      <c r="U34" s="143" t="s">
        <v>784</v>
      </c>
    </row>
    <row r="35" spans="1:37" ht="299.25">
      <c r="A35" s="443"/>
      <c r="B35" s="383"/>
      <c r="C35" s="383"/>
      <c r="D35" s="39" t="s">
        <v>285</v>
      </c>
      <c r="E35" s="37" t="s">
        <v>169</v>
      </c>
      <c r="F35" s="37" t="s">
        <v>32</v>
      </c>
      <c r="G35" s="37" t="s">
        <v>98</v>
      </c>
      <c r="H35" s="37" t="s">
        <v>117</v>
      </c>
      <c r="I35" s="37" t="s">
        <v>49</v>
      </c>
      <c r="J35" s="40">
        <v>1</v>
      </c>
      <c r="K35" s="143" t="s">
        <v>383</v>
      </c>
      <c r="L35" s="143" t="s">
        <v>428</v>
      </c>
      <c r="M35" s="143" t="s">
        <v>429</v>
      </c>
      <c r="N35" s="143">
        <v>133</v>
      </c>
      <c r="O35" s="153" t="s">
        <v>430</v>
      </c>
      <c r="P35" s="120">
        <v>0.72</v>
      </c>
      <c r="Q35" s="120">
        <v>0.5</v>
      </c>
      <c r="R35" s="135">
        <f>(Q35/P35)*1</f>
        <v>0.69444444444444442</v>
      </c>
      <c r="S35" s="314" t="s">
        <v>1002</v>
      </c>
      <c r="T35" s="314" t="s">
        <v>1002</v>
      </c>
      <c r="U35" s="148" t="s">
        <v>947</v>
      </c>
    </row>
    <row r="36" spans="1:37" ht="213.75">
      <c r="A36" s="443"/>
      <c r="B36" s="383"/>
      <c r="C36" s="383"/>
      <c r="D36" s="404" t="s">
        <v>286</v>
      </c>
      <c r="E36" s="379" t="s">
        <v>606</v>
      </c>
      <c r="F36" s="379" t="s">
        <v>218</v>
      </c>
      <c r="G36" s="379" t="s">
        <v>221</v>
      </c>
      <c r="H36" s="379" t="s">
        <v>222</v>
      </c>
      <c r="I36" s="404" t="s">
        <v>187</v>
      </c>
      <c r="J36" s="404" t="s">
        <v>220</v>
      </c>
      <c r="K36" s="143" t="s">
        <v>383</v>
      </c>
      <c r="L36" s="143" t="s">
        <v>785</v>
      </c>
      <c r="M36" s="143" t="s">
        <v>786</v>
      </c>
      <c r="N36" s="143">
        <v>163</v>
      </c>
      <c r="O36" s="92" t="s">
        <v>787</v>
      </c>
      <c r="P36" s="120">
        <v>0.7</v>
      </c>
      <c r="Q36" s="120">
        <v>0.7</v>
      </c>
      <c r="R36" s="117">
        <f>(Q36/P36)*1</f>
        <v>1</v>
      </c>
      <c r="S36" s="314" t="s">
        <v>1002</v>
      </c>
      <c r="T36" s="314" t="s">
        <v>1002</v>
      </c>
      <c r="U36" s="148" t="s">
        <v>946</v>
      </c>
    </row>
    <row r="37" spans="1:37" ht="409.5" customHeight="1">
      <c r="A37" s="443"/>
      <c r="B37" s="383"/>
      <c r="C37" s="383"/>
      <c r="D37" s="383"/>
      <c r="E37" s="380"/>
      <c r="F37" s="380"/>
      <c r="G37" s="380"/>
      <c r="H37" s="380"/>
      <c r="I37" s="383"/>
      <c r="J37" s="383"/>
      <c r="K37" s="520" t="s">
        <v>383</v>
      </c>
      <c r="L37" s="520" t="s">
        <v>788</v>
      </c>
      <c r="M37" s="520" t="s">
        <v>789</v>
      </c>
      <c r="N37" s="520" t="s">
        <v>790</v>
      </c>
      <c r="O37" s="548" t="s">
        <v>791</v>
      </c>
      <c r="P37" s="549">
        <v>18</v>
      </c>
      <c r="Q37" s="549">
        <v>18</v>
      </c>
      <c r="R37" s="501">
        <f>(Q37/P37)*1</f>
        <v>1</v>
      </c>
      <c r="S37" s="560" t="s">
        <v>1002</v>
      </c>
      <c r="T37" s="560" t="s">
        <v>1002</v>
      </c>
      <c r="U37" s="564" t="s">
        <v>945</v>
      </c>
    </row>
    <row r="38" spans="1:37">
      <c r="A38" s="443"/>
      <c r="B38" s="383"/>
      <c r="C38" s="383"/>
      <c r="D38" s="394"/>
      <c r="E38" s="395"/>
      <c r="F38" s="395"/>
      <c r="G38" s="395"/>
      <c r="H38" s="395"/>
      <c r="I38" s="394"/>
      <c r="J38" s="394"/>
      <c r="K38" s="520"/>
      <c r="L38" s="520"/>
      <c r="M38" s="520"/>
      <c r="N38" s="520"/>
      <c r="O38" s="548"/>
      <c r="P38" s="549"/>
      <c r="Q38" s="549"/>
      <c r="R38" s="501"/>
      <c r="S38" s="560"/>
      <c r="T38" s="560"/>
      <c r="U38" s="564"/>
      <c r="V38" s="283"/>
      <c r="W38" s="283"/>
      <c r="X38" s="283"/>
      <c r="Y38" s="283"/>
      <c r="Z38" s="283"/>
      <c r="AA38" s="283"/>
      <c r="AB38" s="283"/>
      <c r="AC38" s="283"/>
      <c r="AD38" s="283"/>
      <c r="AK38" s="283"/>
    </row>
    <row r="39" spans="1:37" ht="213.75">
      <c r="A39" s="443"/>
      <c r="B39" s="383"/>
      <c r="C39" s="383"/>
      <c r="D39" s="39" t="s">
        <v>287</v>
      </c>
      <c r="E39" s="37" t="s">
        <v>223</v>
      </c>
      <c r="F39" s="37" t="s">
        <v>224</v>
      </c>
      <c r="G39" s="37" t="s">
        <v>98</v>
      </c>
      <c r="H39" s="37" t="s">
        <v>225</v>
      </c>
      <c r="I39" s="39" t="s">
        <v>187</v>
      </c>
      <c r="J39" s="39">
        <v>12</v>
      </c>
      <c r="K39" s="143" t="s">
        <v>383</v>
      </c>
      <c r="L39" s="143" t="s">
        <v>428</v>
      </c>
      <c r="M39" s="143" t="s">
        <v>429</v>
      </c>
      <c r="N39" s="143">
        <v>134</v>
      </c>
      <c r="O39" s="155" t="s">
        <v>792</v>
      </c>
      <c r="P39" s="126">
        <v>12</v>
      </c>
      <c r="Q39" s="126">
        <v>12</v>
      </c>
      <c r="R39" s="117">
        <f>(Q39/P39)*1</f>
        <v>1</v>
      </c>
      <c r="S39" s="314" t="s">
        <v>1002</v>
      </c>
      <c r="T39" s="314" t="s">
        <v>1002</v>
      </c>
      <c r="U39" s="150" t="s">
        <v>960</v>
      </c>
      <c r="V39" s="284"/>
      <c r="W39" s="284"/>
      <c r="X39" s="284"/>
      <c r="Y39" s="284"/>
      <c r="Z39" s="284"/>
      <c r="AA39" s="284"/>
      <c r="AB39" s="284"/>
      <c r="AC39" s="284"/>
      <c r="AD39" s="284"/>
      <c r="AE39" s="285"/>
      <c r="AF39" s="285"/>
    </row>
    <row r="40" spans="1:37" ht="409.5">
      <c r="A40" s="443"/>
      <c r="B40" s="383"/>
      <c r="C40" s="383"/>
      <c r="D40" s="39" t="s">
        <v>288</v>
      </c>
      <c r="E40" s="37" t="s">
        <v>227</v>
      </c>
      <c r="F40" s="37" t="s">
        <v>226</v>
      </c>
      <c r="G40" s="37" t="s">
        <v>98</v>
      </c>
      <c r="H40" s="37" t="s">
        <v>225</v>
      </c>
      <c r="I40" s="39" t="s">
        <v>187</v>
      </c>
      <c r="J40" s="40">
        <v>1</v>
      </c>
      <c r="K40" s="143" t="s">
        <v>383</v>
      </c>
      <c r="L40" s="143" t="s">
        <v>428</v>
      </c>
      <c r="M40" s="143" t="s">
        <v>439</v>
      </c>
      <c r="N40" s="143">
        <v>136</v>
      </c>
      <c r="O40" s="153" t="s">
        <v>440</v>
      </c>
      <c r="P40" s="120">
        <v>0.65</v>
      </c>
      <c r="Q40" s="120">
        <v>0</v>
      </c>
      <c r="R40" s="117">
        <f>(Q40/P40)*1</f>
        <v>0</v>
      </c>
      <c r="S40" s="314" t="s">
        <v>1002</v>
      </c>
      <c r="T40" s="314" t="s">
        <v>1002</v>
      </c>
      <c r="U40" s="156" t="s">
        <v>793</v>
      </c>
    </row>
    <row r="41" spans="1:37" ht="171">
      <c r="A41" s="443"/>
      <c r="B41" s="383"/>
      <c r="C41" s="383"/>
      <c r="D41" s="404" t="s">
        <v>289</v>
      </c>
      <c r="E41" s="379" t="s">
        <v>236</v>
      </c>
      <c r="F41" s="37" t="s">
        <v>228</v>
      </c>
      <c r="G41" s="37" t="s">
        <v>229</v>
      </c>
      <c r="H41" s="37" t="s">
        <v>230</v>
      </c>
      <c r="I41" s="39">
        <v>1</v>
      </c>
      <c r="J41" s="39">
        <v>12</v>
      </c>
      <c r="K41" s="490" t="s">
        <v>443</v>
      </c>
      <c r="L41" s="157" t="s">
        <v>794</v>
      </c>
      <c r="M41" s="157" t="s">
        <v>795</v>
      </c>
      <c r="N41" s="158">
        <v>83</v>
      </c>
      <c r="O41" s="159" t="s">
        <v>796</v>
      </c>
      <c r="P41" s="127">
        <v>12</v>
      </c>
      <c r="Q41" s="127">
        <v>12</v>
      </c>
      <c r="R41" s="131">
        <f>(Q41/P41)*1</f>
        <v>1</v>
      </c>
      <c r="S41" s="314" t="s">
        <v>1002</v>
      </c>
      <c r="T41" s="314" t="s">
        <v>1002</v>
      </c>
      <c r="U41" s="147" t="s">
        <v>961</v>
      </c>
    </row>
    <row r="42" spans="1:37" ht="409.5">
      <c r="A42" s="443"/>
      <c r="B42" s="383"/>
      <c r="C42" s="383"/>
      <c r="D42" s="394"/>
      <c r="E42" s="395"/>
      <c r="F42" s="37" t="s">
        <v>43</v>
      </c>
      <c r="G42" s="37" t="s">
        <v>99</v>
      </c>
      <c r="H42" s="37" t="s">
        <v>118</v>
      </c>
      <c r="I42" s="39" t="s">
        <v>45</v>
      </c>
      <c r="J42" s="39" t="s">
        <v>42</v>
      </c>
      <c r="K42" s="491"/>
      <c r="L42" s="158" t="s">
        <v>444</v>
      </c>
      <c r="M42" s="158" t="s">
        <v>445</v>
      </c>
      <c r="N42" s="158" t="s">
        <v>797</v>
      </c>
      <c r="O42" s="160" t="s">
        <v>798</v>
      </c>
      <c r="P42" s="127">
        <v>1</v>
      </c>
      <c r="Q42" s="127">
        <v>1</v>
      </c>
      <c r="R42" s="131">
        <f>(Q42/P42)*1</f>
        <v>1</v>
      </c>
      <c r="S42" s="314" t="s">
        <v>1002</v>
      </c>
      <c r="T42" s="314" t="s">
        <v>1002</v>
      </c>
      <c r="U42" s="161" t="s">
        <v>799</v>
      </c>
    </row>
    <row r="43" spans="1:37" ht="409.5" customHeight="1">
      <c r="A43" s="443"/>
      <c r="B43" s="383"/>
      <c r="C43" s="383"/>
      <c r="D43" s="404" t="s">
        <v>290</v>
      </c>
      <c r="E43" s="379" t="s">
        <v>235</v>
      </c>
      <c r="F43" s="379" t="s">
        <v>33</v>
      </c>
      <c r="G43" s="379" t="s">
        <v>99</v>
      </c>
      <c r="H43" s="379" t="s">
        <v>118</v>
      </c>
      <c r="I43" s="379" t="s">
        <v>44</v>
      </c>
      <c r="J43" s="404" t="s">
        <v>42</v>
      </c>
      <c r="K43" s="483" t="s">
        <v>443</v>
      </c>
      <c r="L43" s="492" t="s">
        <v>800</v>
      </c>
      <c r="M43" s="492" t="s">
        <v>801</v>
      </c>
      <c r="N43" s="492" t="s">
        <v>802</v>
      </c>
      <c r="O43" s="494" t="s">
        <v>803</v>
      </c>
      <c r="P43" s="416">
        <v>1</v>
      </c>
      <c r="Q43" s="505">
        <v>1</v>
      </c>
      <c r="R43" s="507">
        <f>(Q43/P43)*1</f>
        <v>1</v>
      </c>
      <c r="S43" s="545" t="s">
        <v>1003</v>
      </c>
      <c r="T43" s="545" t="s">
        <v>1004</v>
      </c>
      <c r="U43" s="483" t="s">
        <v>804</v>
      </c>
    </row>
    <row r="44" spans="1:37">
      <c r="A44" s="443"/>
      <c r="B44" s="383"/>
      <c r="C44" s="383"/>
      <c r="D44" s="394"/>
      <c r="E44" s="395"/>
      <c r="F44" s="395"/>
      <c r="G44" s="395"/>
      <c r="H44" s="395"/>
      <c r="I44" s="395"/>
      <c r="J44" s="394"/>
      <c r="K44" s="484"/>
      <c r="L44" s="493"/>
      <c r="M44" s="493"/>
      <c r="N44" s="493"/>
      <c r="O44" s="338"/>
      <c r="P44" s="417"/>
      <c r="Q44" s="506"/>
      <c r="R44" s="508"/>
      <c r="S44" s="556"/>
      <c r="T44" s="556"/>
      <c r="U44" s="484"/>
    </row>
    <row r="45" spans="1:37" ht="156.75" customHeight="1">
      <c r="A45" s="443"/>
      <c r="B45" s="383"/>
      <c r="C45" s="383"/>
      <c r="D45" s="404" t="s">
        <v>291</v>
      </c>
      <c r="E45" s="379" t="s">
        <v>231</v>
      </c>
      <c r="F45" s="379" t="s">
        <v>232</v>
      </c>
      <c r="G45" s="379" t="s">
        <v>99</v>
      </c>
      <c r="H45" s="379" t="s">
        <v>125</v>
      </c>
      <c r="I45" s="379" t="s">
        <v>48</v>
      </c>
      <c r="J45" s="404" t="s">
        <v>42</v>
      </c>
      <c r="K45" s="404" t="s">
        <v>443</v>
      </c>
      <c r="L45" s="404" t="s">
        <v>444</v>
      </c>
      <c r="M45" s="404" t="s">
        <v>449</v>
      </c>
      <c r="N45" s="404">
        <v>223</v>
      </c>
      <c r="O45" s="422" t="s">
        <v>450</v>
      </c>
      <c r="P45" s="416">
        <v>1</v>
      </c>
      <c r="Q45" s="505">
        <v>1</v>
      </c>
      <c r="R45" s="507">
        <f>(Q45/P45)*1</f>
        <v>1</v>
      </c>
      <c r="S45" s="542" t="s">
        <v>1002</v>
      </c>
      <c r="T45" s="542" t="s">
        <v>1002</v>
      </c>
      <c r="U45" s="483" t="s">
        <v>805</v>
      </c>
    </row>
    <row r="46" spans="1:37">
      <c r="A46" s="443"/>
      <c r="B46" s="383"/>
      <c r="C46" s="383"/>
      <c r="D46" s="394"/>
      <c r="E46" s="395"/>
      <c r="F46" s="395"/>
      <c r="G46" s="395"/>
      <c r="H46" s="395"/>
      <c r="I46" s="395"/>
      <c r="J46" s="394"/>
      <c r="K46" s="394"/>
      <c r="L46" s="394"/>
      <c r="M46" s="394"/>
      <c r="N46" s="394"/>
      <c r="O46" s="423"/>
      <c r="P46" s="417"/>
      <c r="Q46" s="506"/>
      <c r="R46" s="508"/>
      <c r="S46" s="544"/>
      <c r="T46" s="544"/>
      <c r="U46" s="484"/>
    </row>
    <row r="47" spans="1:37" ht="409.5">
      <c r="A47" s="443"/>
      <c r="B47" s="383"/>
      <c r="C47" s="383"/>
      <c r="D47" s="39" t="s">
        <v>292</v>
      </c>
      <c r="E47" s="37" t="s">
        <v>233</v>
      </c>
      <c r="F47" s="37" t="s">
        <v>34</v>
      </c>
      <c r="G47" s="37" t="s">
        <v>99</v>
      </c>
      <c r="H47" s="37" t="s">
        <v>234</v>
      </c>
      <c r="I47" s="37" t="s">
        <v>47</v>
      </c>
      <c r="J47" s="39" t="s">
        <v>42</v>
      </c>
      <c r="K47" s="143" t="s">
        <v>383</v>
      </c>
      <c r="L47" s="143" t="s">
        <v>428</v>
      </c>
      <c r="M47" s="143" t="s">
        <v>439</v>
      </c>
      <c r="N47" s="145">
        <v>136</v>
      </c>
      <c r="O47" s="153" t="s">
        <v>440</v>
      </c>
      <c r="P47" s="126">
        <v>1</v>
      </c>
      <c r="Q47" s="126">
        <v>1</v>
      </c>
      <c r="R47" s="117">
        <f>(Q47/P47)*1</f>
        <v>1</v>
      </c>
      <c r="S47" s="314" t="s">
        <v>1002</v>
      </c>
      <c r="T47" s="314" t="s">
        <v>1002</v>
      </c>
      <c r="U47" s="156" t="s">
        <v>962</v>
      </c>
      <c r="V47" s="286"/>
      <c r="W47" s="286"/>
      <c r="X47" s="286"/>
      <c r="Y47" s="286"/>
    </row>
    <row r="48" spans="1:37" ht="43.5" customHeight="1">
      <c r="A48" s="443"/>
      <c r="B48" s="383"/>
      <c r="C48" s="383"/>
      <c r="D48" s="404" t="s">
        <v>293</v>
      </c>
      <c r="E48" s="379" t="s">
        <v>170</v>
      </c>
      <c r="F48" s="37" t="s">
        <v>237</v>
      </c>
      <c r="G48" s="37" t="s">
        <v>239</v>
      </c>
      <c r="H48" s="37" t="s">
        <v>238</v>
      </c>
      <c r="I48" s="39" t="s">
        <v>187</v>
      </c>
      <c r="J48" s="40">
        <v>1</v>
      </c>
      <c r="K48" s="483" t="s">
        <v>840</v>
      </c>
      <c r="L48" s="147" t="s">
        <v>384</v>
      </c>
      <c r="M48" s="147" t="s">
        <v>637</v>
      </c>
      <c r="N48" s="145">
        <v>197</v>
      </c>
      <c r="O48" s="147" t="s">
        <v>806</v>
      </c>
      <c r="P48" s="126">
        <v>1</v>
      </c>
      <c r="Q48" s="126">
        <v>3</v>
      </c>
      <c r="R48" s="117">
        <f>(Q48/P48)*1</f>
        <v>3</v>
      </c>
      <c r="S48" s="314" t="s">
        <v>1002</v>
      </c>
      <c r="T48" s="314" t="s">
        <v>1002</v>
      </c>
      <c r="U48" s="147" t="s">
        <v>963</v>
      </c>
    </row>
    <row r="49" spans="1:22" ht="76.5" customHeight="1">
      <c r="A49" s="443"/>
      <c r="B49" s="383"/>
      <c r="C49" s="383"/>
      <c r="D49" s="394"/>
      <c r="E49" s="395"/>
      <c r="F49" s="37" t="s">
        <v>127</v>
      </c>
      <c r="G49" s="37" t="s">
        <v>99</v>
      </c>
      <c r="H49" s="37" t="s">
        <v>118</v>
      </c>
      <c r="I49" s="37" t="s">
        <v>46</v>
      </c>
      <c r="J49" s="39" t="s">
        <v>42</v>
      </c>
      <c r="K49" s="484"/>
      <c r="L49" s="147" t="s">
        <v>807</v>
      </c>
      <c r="M49" s="147" t="s">
        <v>808</v>
      </c>
      <c r="N49" s="145">
        <v>232</v>
      </c>
      <c r="O49" s="147" t="s">
        <v>809</v>
      </c>
      <c r="P49" s="126">
        <v>12</v>
      </c>
      <c r="Q49" s="127">
        <v>3</v>
      </c>
      <c r="R49" s="117">
        <f>(Q49/P49)*1</f>
        <v>0.25</v>
      </c>
      <c r="S49" s="314" t="s">
        <v>1002</v>
      </c>
      <c r="T49" s="314" t="s">
        <v>1002</v>
      </c>
      <c r="U49" s="147" t="s">
        <v>964</v>
      </c>
    </row>
    <row r="50" spans="1:22">
      <c r="A50" s="443"/>
      <c r="B50" s="383"/>
      <c r="C50" s="383"/>
      <c r="D50" s="404" t="s">
        <v>294</v>
      </c>
      <c r="E50" s="379" t="s">
        <v>168</v>
      </c>
      <c r="F50" s="379" t="s">
        <v>240</v>
      </c>
      <c r="G50" s="379" t="s">
        <v>241</v>
      </c>
      <c r="H50" s="379" t="s">
        <v>242</v>
      </c>
      <c r="I50" s="404">
        <v>1</v>
      </c>
      <c r="J50" s="404" t="s">
        <v>244</v>
      </c>
      <c r="K50" s="483" t="s">
        <v>383</v>
      </c>
      <c r="L50" s="483" t="s">
        <v>462</v>
      </c>
      <c r="M50" s="483" t="s">
        <v>463</v>
      </c>
      <c r="N50" s="483">
        <v>191</v>
      </c>
      <c r="O50" s="483" t="s">
        <v>464</v>
      </c>
      <c r="P50" s="505">
        <v>6</v>
      </c>
      <c r="Q50" s="505">
        <v>3</v>
      </c>
      <c r="R50" s="507">
        <f>(Q50/P50)*1</f>
        <v>0.5</v>
      </c>
      <c r="S50" s="542" t="s">
        <v>1002</v>
      </c>
      <c r="T50" s="542" t="s">
        <v>1002</v>
      </c>
      <c r="U50" s="490" t="s">
        <v>944</v>
      </c>
    </row>
    <row r="51" spans="1:22" ht="75" customHeight="1">
      <c r="A51" s="443"/>
      <c r="B51" s="383"/>
      <c r="C51" s="383"/>
      <c r="D51" s="394"/>
      <c r="E51" s="395"/>
      <c r="F51" s="395"/>
      <c r="G51" s="395"/>
      <c r="H51" s="395"/>
      <c r="I51" s="394"/>
      <c r="J51" s="394"/>
      <c r="K51" s="484"/>
      <c r="L51" s="484"/>
      <c r="M51" s="484"/>
      <c r="N51" s="484"/>
      <c r="O51" s="484"/>
      <c r="P51" s="515"/>
      <c r="Q51" s="515"/>
      <c r="R51" s="516"/>
      <c r="S51" s="544"/>
      <c r="T51" s="544"/>
      <c r="U51" s="511"/>
    </row>
    <row r="52" spans="1:22" ht="75">
      <c r="A52" s="443"/>
      <c r="B52" s="394"/>
      <c r="C52" s="394"/>
      <c r="D52" s="404" t="s">
        <v>295</v>
      </c>
      <c r="E52" s="379" t="s">
        <v>171</v>
      </c>
      <c r="F52" s="379" t="s">
        <v>245</v>
      </c>
      <c r="G52" s="379" t="s">
        <v>246</v>
      </c>
      <c r="H52" s="379" t="s">
        <v>247</v>
      </c>
      <c r="I52" s="404" t="s">
        <v>187</v>
      </c>
      <c r="J52" s="375">
        <v>1</v>
      </c>
      <c r="K52" s="143" t="s">
        <v>383</v>
      </c>
      <c r="L52" s="143" t="s">
        <v>467</v>
      </c>
      <c r="M52" s="143" t="s">
        <v>468</v>
      </c>
      <c r="N52" s="483">
        <v>133</v>
      </c>
      <c r="O52" s="483" t="s">
        <v>810</v>
      </c>
      <c r="P52" s="504">
        <v>1</v>
      </c>
      <c r="Q52" s="504">
        <v>1</v>
      </c>
      <c r="R52" s="501">
        <f>(Q52/P52)*1</f>
        <v>1</v>
      </c>
      <c r="S52" s="542" t="s">
        <v>1002</v>
      </c>
      <c r="T52" s="542" t="s">
        <v>1002</v>
      </c>
      <c r="U52" s="565" t="s">
        <v>965</v>
      </c>
    </row>
    <row r="53" spans="1:22" ht="90">
      <c r="A53" s="443"/>
      <c r="B53" s="74" t="s">
        <v>264</v>
      </c>
      <c r="C53" s="74" t="s">
        <v>213</v>
      </c>
      <c r="D53" s="394"/>
      <c r="E53" s="395"/>
      <c r="F53" s="395"/>
      <c r="G53" s="395"/>
      <c r="H53" s="395"/>
      <c r="I53" s="394"/>
      <c r="J53" s="392"/>
      <c r="K53" s="143" t="s">
        <v>383</v>
      </c>
      <c r="L53" s="143" t="s">
        <v>428</v>
      </c>
      <c r="M53" s="143" t="s">
        <v>429</v>
      </c>
      <c r="N53" s="484"/>
      <c r="O53" s="484"/>
      <c r="P53" s="504"/>
      <c r="Q53" s="504"/>
      <c r="R53" s="501"/>
      <c r="S53" s="544"/>
      <c r="T53" s="544"/>
      <c r="U53" s="566"/>
    </row>
    <row r="54" spans="1:22" ht="63.75" customHeight="1">
      <c r="A54" s="443"/>
      <c r="B54" s="404" t="s">
        <v>265</v>
      </c>
      <c r="C54" s="404" t="s">
        <v>213</v>
      </c>
      <c r="D54" s="404" t="s">
        <v>296</v>
      </c>
      <c r="E54" s="466" t="s">
        <v>248</v>
      </c>
      <c r="F54" s="37" t="s">
        <v>126</v>
      </c>
      <c r="G54" s="37" t="s">
        <v>100</v>
      </c>
      <c r="H54" s="37" t="s">
        <v>108</v>
      </c>
      <c r="I54" s="37" t="s">
        <v>37</v>
      </c>
      <c r="J54" s="39" t="s">
        <v>90</v>
      </c>
      <c r="K54" s="520" t="s">
        <v>383</v>
      </c>
      <c r="L54" s="520" t="s">
        <v>428</v>
      </c>
      <c r="M54" s="520" t="s">
        <v>811</v>
      </c>
      <c r="N54" s="520" t="s">
        <v>812</v>
      </c>
      <c r="O54" s="143" t="s">
        <v>813</v>
      </c>
      <c r="P54" s="126">
        <v>0.6</v>
      </c>
      <c r="Q54" s="127">
        <v>0.15</v>
      </c>
      <c r="R54" s="117">
        <f>(Q54/P54)*1</f>
        <v>0.25</v>
      </c>
      <c r="S54" s="317" t="s">
        <v>1002</v>
      </c>
      <c r="T54" s="317" t="s">
        <v>1002</v>
      </c>
      <c r="U54" s="147" t="s">
        <v>943</v>
      </c>
    </row>
    <row r="55" spans="1:22" ht="315" customHeight="1">
      <c r="A55" s="443"/>
      <c r="B55" s="383"/>
      <c r="C55" s="383"/>
      <c r="D55" s="383"/>
      <c r="E55" s="467"/>
      <c r="F55" s="379" t="s">
        <v>35</v>
      </c>
      <c r="G55" s="379" t="s">
        <v>100</v>
      </c>
      <c r="H55" s="379" t="s">
        <v>118</v>
      </c>
      <c r="I55" s="379" t="s">
        <v>36</v>
      </c>
      <c r="J55" s="404" t="s">
        <v>90</v>
      </c>
      <c r="K55" s="520"/>
      <c r="L55" s="520"/>
      <c r="M55" s="520"/>
      <c r="N55" s="520"/>
      <c r="O55" s="520" t="s">
        <v>814</v>
      </c>
      <c r="P55" s="503">
        <v>0.15</v>
      </c>
      <c r="Q55" s="503">
        <v>0.15</v>
      </c>
      <c r="R55" s="501">
        <f>(Q55/P55)*1</f>
        <v>1</v>
      </c>
      <c r="S55" s="498">
        <v>38000000</v>
      </c>
      <c r="T55" s="569">
        <v>35720000</v>
      </c>
      <c r="U55" s="520" t="s">
        <v>999</v>
      </c>
    </row>
    <row r="56" spans="1:22" ht="15" customHeight="1">
      <c r="A56" s="443"/>
      <c r="B56" s="383"/>
      <c r="C56" s="383"/>
      <c r="D56" s="394"/>
      <c r="E56" s="468"/>
      <c r="F56" s="395"/>
      <c r="G56" s="395"/>
      <c r="H56" s="395"/>
      <c r="I56" s="395"/>
      <c r="J56" s="394"/>
      <c r="K56" s="520"/>
      <c r="L56" s="520"/>
      <c r="M56" s="520"/>
      <c r="N56" s="520"/>
      <c r="O56" s="520"/>
      <c r="P56" s="503"/>
      <c r="Q56" s="503"/>
      <c r="R56" s="501"/>
      <c r="S56" s="498"/>
      <c r="T56" s="569"/>
      <c r="U56" s="520"/>
    </row>
    <row r="57" spans="1:22" ht="165">
      <c r="A57" s="443"/>
      <c r="B57" s="394"/>
      <c r="C57" s="383"/>
      <c r="D57" s="39" t="s">
        <v>297</v>
      </c>
      <c r="E57" s="101" t="s">
        <v>249</v>
      </c>
      <c r="F57" s="37" t="s">
        <v>38</v>
      </c>
      <c r="G57" s="37" t="s">
        <v>101</v>
      </c>
      <c r="H57" s="37" t="s">
        <v>119</v>
      </c>
      <c r="I57" s="37" t="s">
        <v>39</v>
      </c>
      <c r="J57" s="39" t="s">
        <v>41</v>
      </c>
      <c r="K57" s="163" t="s">
        <v>383</v>
      </c>
      <c r="L57" s="163"/>
      <c r="M57" s="163"/>
      <c r="N57" s="163">
        <v>135</v>
      </c>
      <c r="O57" s="163"/>
      <c r="P57" s="142">
        <v>1</v>
      </c>
      <c r="Q57" s="142">
        <v>1</v>
      </c>
      <c r="R57" s="139">
        <f>(Q57/P57)*1</f>
        <v>1</v>
      </c>
      <c r="S57" s="314" t="s">
        <v>1002</v>
      </c>
      <c r="T57" s="314" t="s">
        <v>1002</v>
      </c>
      <c r="U57" s="193" t="s">
        <v>942</v>
      </c>
    </row>
    <row r="58" spans="1:22" ht="51" customHeight="1">
      <c r="A58" s="443"/>
      <c r="B58" s="404" t="s">
        <v>266</v>
      </c>
      <c r="C58" s="404" t="s">
        <v>128</v>
      </c>
      <c r="D58" s="39" t="s">
        <v>298</v>
      </c>
      <c r="E58" s="37" t="s">
        <v>666</v>
      </c>
      <c r="F58" s="37" t="s">
        <v>53</v>
      </c>
      <c r="G58" s="37" t="s">
        <v>102</v>
      </c>
      <c r="H58" s="37" t="s">
        <v>120</v>
      </c>
      <c r="I58" s="42" t="s">
        <v>50</v>
      </c>
      <c r="J58" s="42" t="s">
        <v>52</v>
      </c>
      <c r="K58" s="149" t="s">
        <v>383</v>
      </c>
      <c r="L58" s="149" t="s">
        <v>815</v>
      </c>
      <c r="M58" s="149" t="s">
        <v>816</v>
      </c>
      <c r="N58" s="149" t="s">
        <v>817</v>
      </c>
      <c r="O58" s="149" t="s">
        <v>818</v>
      </c>
      <c r="P58" s="186">
        <v>1</v>
      </c>
      <c r="Q58" s="186">
        <v>1</v>
      </c>
      <c r="R58" s="179">
        <f>(Q58/P58)*1</f>
        <v>1</v>
      </c>
      <c r="S58" s="314" t="s">
        <v>1002</v>
      </c>
      <c r="T58" s="314" t="s">
        <v>1002</v>
      </c>
      <c r="U58" s="188" t="s">
        <v>941</v>
      </c>
      <c r="V58" s="189"/>
    </row>
    <row r="59" spans="1:22" ht="51">
      <c r="A59" s="443"/>
      <c r="B59" s="383"/>
      <c r="C59" s="383"/>
      <c r="D59" s="404" t="s">
        <v>299</v>
      </c>
      <c r="E59" s="466" t="s">
        <v>172</v>
      </c>
      <c r="F59" s="37" t="s">
        <v>54</v>
      </c>
      <c r="G59" s="37" t="s">
        <v>102</v>
      </c>
      <c r="H59" s="37" t="s">
        <v>120</v>
      </c>
      <c r="I59" s="38" t="s">
        <v>50</v>
      </c>
      <c r="J59" s="39" t="s">
        <v>52</v>
      </c>
      <c r="K59" s="490" t="s">
        <v>383</v>
      </c>
      <c r="L59" s="483" t="s">
        <v>482</v>
      </c>
      <c r="M59" s="483" t="s">
        <v>819</v>
      </c>
      <c r="N59" s="483">
        <v>203</v>
      </c>
      <c r="O59" s="483" t="s">
        <v>820</v>
      </c>
      <c r="P59" s="505">
        <v>1</v>
      </c>
      <c r="Q59" s="505">
        <v>1</v>
      </c>
      <c r="R59" s="507">
        <f>(Q59/P59)*1</f>
        <v>1</v>
      </c>
      <c r="S59" s="545" t="s">
        <v>1002</v>
      </c>
      <c r="T59" s="562" t="s">
        <v>1002</v>
      </c>
      <c r="U59" s="519" t="s">
        <v>940</v>
      </c>
    </row>
    <row r="60" spans="1:22" ht="51">
      <c r="A60" s="443"/>
      <c r="B60" s="383"/>
      <c r="C60" s="383"/>
      <c r="D60" s="394"/>
      <c r="E60" s="468"/>
      <c r="F60" s="37" t="s">
        <v>55</v>
      </c>
      <c r="G60" s="37" t="s">
        <v>102</v>
      </c>
      <c r="H60" s="37" t="s">
        <v>120</v>
      </c>
      <c r="I60" s="38" t="s">
        <v>50</v>
      </c>
      <c r="J60" s="39" t="s">
        <v>52</v>
      </c>
      <c r="K60" s="511"/>
      <c r="L60" s="484"/>
      <c r="M60" s="484"/>
      <c r="N60" s="484"/>
      <c r="O60" s="484"/>
      <c r="P60" s="506"/>
      <c r="Q60" s="506"/>
      <c r="R60" s="508"/>
      <c r="S60" s="544"/>
      <c r="T60" s="574"/>
      <c r="U60" s="511"/>
    </row>
    <row r="61" spans="1:22" ht="141" customHeight="1">
      <c r="A61" s="443"/>
      <c r="B61" s="383"/>
      <c r="C61" s="383"/>
      <c r="D61" s="404" t="s">
        <v>300</v>
      </c>
      <c r="E61" s="466" t="s">
        <v>174</v>
      </c>
      <c r="F61" s="37" t="s">
        <v>129</v>
      </c>
      <c r="G61" s="37" t="s">
        <v>103</v>
      </c>
      <c r="H61" s="37" t="s">
        <v>250</v>
      </c>
      <c r="I61" s="37" t="s">
        <v>677</v>
      </c>
      <c r="J61" s="39" t="s">
        <v>92</v>
      </c>
      <c r="K61" s="143" t="s">
        <v>383</v>
      </c>
      <c r="L61" s="143" t="s">
        <v>482</v>
      </c>
      <c r="M61" s="143" t="s">
        <v>819</v>
      </c>
      <c r="N61" s="154">
        <v>202</v>
      </c>
      <c r="O61" s="143" t="s">
        <v>821</v>
      </c>
      <c r="P61" s="126">
        <v>1</v>
      </c>
      <c r="Q61" s="126">
        <v>1</v>
      </c>
      <c r="R61" s="117">
        <f>(Q61/P61)*1</f>
        <v>1</v>
      </c>
      <c r="S61" s="314" t="s">
        <v>1002</v>
      </c>
      <c r="T61" s="314" t="s">
        <v>1002</v>
      </c>
      <c r="U61" s="164" t="s">
        <v>939</v>
      </c>
    </row>
    <row r="62" spans="1:22" ht="153" customHeight="1">
      <c r="A62" s="443"/>
      <c r="B62" s="383"/>
      <c r="C62" s="383"/>
      <c r="D62" s="394"/>
      <c r="E62" s="468"/>
      <c r="F62" s="37" t="s">
        <v>56</v>
      </c>
      <c r="G62" s="37" t="s">
        <v>103</v>
      </c>
      <c r="H62" s="37" t="s">
        <v>250</v>
      </c>
      <c r="I62" s="37" t="s">
        <v>680</v>
      </c>
      <c r="J62" s="39" t="s">
        <v>92</v>
      </c>
      <c r="K62" s="143" t="s">
        <v>383</v>
      </c>
      <c r="L62" s="143" t="s">
        <v>482</v>
      </c>
      <c r="M62" s="143" t="s">
        <v>822</v>
      </c>
      <c r="N62" s="154">
        <v>207</v>
      </c>
      <c r="O62" s="92" t="s">
        <v>823</v>
      </c>
      <c r="P62" s="126">
        <v>1</v>
      </c>
      <c r="Q62" s="126">
        <v>1</v>
      </c>
      <c r="R62" s="117">
        <f>(Q62/P62)*1</f>
        <v>1</v>
      </c>
      <c r="S62" s="314" t="s">
        <v>1002</v>
      </c>
      <c r="T62" s="314" t="s">
        <v>1002</v>
      </c>
      <c r="U62" s="147" t="s">
        <v>824</v>
      </c>
    </row>
    <row r="63" spans="1:22" ht="270">
      <c r="A63" s="443"/>
      <c r="B63" s="383"/>
      <c r="C63" s="383"/>
      <c r="D63" s="39" t="s">
        <v>301</v>
      </c>
      <c r="E63" s="101" t="s">
        <v>251</v>
      </c>
      <c r="F63" s="103" t="s">
        <v>252</v>
      </c>
      <c r="G63" s="37" t="s">
        <v>255</v>
      </c>
      <c r="H63" s="37" t="s">
        <v>254</v>
      </c>
      <c r="I63" s="38">
        <v>0</v>
      </c>
      <c r="J63" s="39">
        <v>8</v>
      </c>
      <c r="K63" s="143" t="s">
        <v>387</v>
      </c>
      <c r="L63" s="143" t="s">
        <v>681</v>
      </c>
      <c r="M63" s="143" t="s">
        <v>682</v>
      </c>
      <c r="N63" s="145">
        <v>59</v>
      </c>
      <c r="O63" s="143" t="s">
        <v>825</v>
      </c>
      <c r="P63" s="126">
        <v>1</v>
      </c>
      <c r="Q63" s="126">
        <v>1</v>
      </c>
      <c r="R63" s="117">
        <f>(Q63/P63)*1</f>
        <v>1</v>
      </c>
      <c r="S63" s="314" t="s">
        <v>1002</v>
      </c>
      <c r="T63" s="314" t="s">
        <v>1002</v>
      </c>
      <c r="U63" s="150" t="s">
        <v>826</v>
      </c>
    </row>
    <row r="64" spans="1:22" ht="38.25" customHeight="1" thickBot="1">
      <c r="A64" s="443"/>
      <c r="B64" s="394"/>
      <c r="C64" s="383"/>
      <c r="D64" s="42" t="s">
        <v>302</v>
      </c>
      <c r="E64" s="101" t="s">
        <v>173</v>
      </c>
      <c r="F64" s="103" t="s">
        <v>253</v>
      </c>
      <c r="G64" s="103" t="s">
        <v>256</v>
      </c>
      <c r="H64" s="103" t="s">
        <v>257</v>
      </c>
      <c r="I64" s="38" t="s">
        <v>50</v>
      </c>
      <c r="J64" s="39">
        <v>30</v>
      </c>
      <c r="K64" s="154" t="s">
        <v>387</v>
      </c>
      <c r="L64" s="154" t="s">
        <v>689</v>
      </c>
      <c r="M64" s="154" t="s">
        <v>690</v>
      </c>
      <c r="N64" s="140">
        <v>52</v>
      </c>
      <c r="O64" s="154" t="s">
        <v>827</v>
      </c>
      <c r="P64" s="136">
        <v>3</v>
      </c>
      <c r="Q64" s="136">
        <v>3</v>
      </c>
      <c r="R64" s="131">
        <f>(Q64/P64)*1</f>
        <v>1</v>
      </c>
      <c r="S64" s="314" t="s">
        <v>1002</v>
      </c>
      <c r="T64" s="314" t="s">
        <v>1002</v>
      </c>
      <c r="U64" s="165" t="s">
        <v>966</v>
      </c>
    </row>
    <row r="65" spans="1:29">
      <c r="A65" s="443"/>
      <c r="B65" s="404" t="s">
        <v>267</v>
      </c>
      <c r="C65" s="404" t="s">
        <v>130</v>
      </c>
      <c r="D65" s="404" t="s">
        <v>303</v>
      </c>
      <c r="E65" s="379" t="s">
        <v>258</v>
      </c>
      <c r="F65" s="379" t="s">
        <v>131</v>
      </c>
      <c r="G65" s="379" t="s">
        <v>104</v>
      </c>
      <c r="H65" s="379" t="s">
        <v>109</v>
      </c>
      <c r="I65" s="372" t="s">
        <v>50</v>
      </c>
      <c r="J65" s="404" t="s">
        <v>95</v>
      </c>
      <c r="K65" s="551" t="s">
        <v>383</v>
      </c>
      <c r="L65" s="551" t="s">
        <v>490</v>
      </c>
      <c r="M65" s="551" t="s">
        <v>491</v>
      </c>
      <c r="N65" s="550">
        <v>114</v>
      </c>
      <c r="O65" s="550" t="s">
        <v>828</v>
      </c>
      <c r="P65" s="553">
        <v>1</v>
      </c>
      <c r="Q65" s="553">
        <v>1</v>
      </c>
      <c r="R65" s="554">
        <f>(Q65/P65)*1</f>
        <v>1</v>
      </c>
      <c r="S65" s="555" t="s">
        <v>1002</v>
      </c>
      <c r="T65" s="575" t="s">
        <v>1002</v>
      </c>
      <c r="U65" s="550" t="s">
        <v>967</v>
      </c>
    </row>
    <row r="66" spans="1:29" ht="15" customHeight="1" thickBot="1">
      <c r="A66" s="443"/>
      <c r="B66" s="383"/>
      <c r="C66" s="383"/>
      <c r="D66" s="394"/>
      <c r="E66" s="395"/>
      <c r="F66" s="395"/>
      <c r="G66" s="395"/>
      <c r="H66" s="395"/>
      <c r="I66" s="411"/>
      <c r="J66" s="394"/>
      <c r="K66" s="484"/>
      <c r="L66" s="552"/>
      <c r="M66" s="552"/>
      <c r="N66" s="520"/>
      <c r="O66" s="520"/>
      <c r="P66" s="504"/>
      <c r="Q66" s="504"/>
      <c r="R66" s="501"/>
      <c r="S66" s="498"/>
      <c r="T66" s="575"/>
      <c r="U66" s="520"/>
    </row>
    <row r="67" spans="1:29" ht="38.25" customHeight="1">
      <c r="A67" s="443"/>
      <c r="B67" s="383"/>
      <c r="C67" s="383"/>
      <c r="D67" s="404" t="s">
        <v>304</v>
      </c>
      <c r="E67" s="379" t="s">
        <v>178</v>
      </c>
      <c r="F67" s="37" t="s">
        <v>93</v>
      </c>
      <c r="G67" s="37" t="s">
        <v>104</v>
      </c>
      <c r="H67" s="37" t="s">
        <v>109</v>
      </c>
      <c r="I67" s="38" t="s">
        <v>50</v>
      </c>
      <c r="J67" s="39" t="s">
        <v>95</v>
      </c>
      <c r="K67" s="551" t="s">
        <v>383</v>
      </c>
      <c r="L67" s="551" t="s">
        <v>490</v>
      </c>
      <c r="M67" s="551" t="s">
        <v>491</v>
      </c>
      <c r="N67" s="483" t="s">
        <v>829</v>
      </c>
      <c r="O67" s="490" t="s">
        <v>830</v>
      </c>
      <c r="P67" s="126">
        <v>1</v>
      </c>
      <c r="Q67" s="126">
        <v>1</v>
      </c>
      <c r="R67" s="117">
        <f>(Q67/P67)*1</f>
        <v>1</v>
      </c>
      <c r="S67" s="545" t="s">
        <v>1002</v>
      </c>
      <c r="T67" s="545" t="s">
        <v>1002</v>
      </c>
      <c r="U67" s="490" t="s">
        <v>968</v>
      </c>
    </row>
    <row r="68" spans="1:29" ht="26.25" thickBot="1">
      <c r="A68" s="443"/>
      <c r="B68" s="383"/>
      <c r="C68" s="383"/>
      <c r="D68" s="394"/>
      <c r="E68" s="395"/>
      <c r="F68" s="37" t="s">
        <v>132</v>
      </c>
      <c r="G68" s="37" t="s">
        <v>104</v>
      </c>
      <c r="H68" s="37" t="s">
        <v>109</v>
      </c>
      <c r="I68" s="38" t="s">
        <v>50</v>
      </c>
      <c r="J68" s="39" t="s">
        <v>95</v>
      </c>
      <c r="K68" s="484"/>
      <c r="L68" s="552"/>
      <c r="M68" s="552"/>
      <c r="N68" s="484"/>
      <c r="O68" s="511"/>
      <c r="P68" s="126">
        <v>1</v>
      </c>
      <c r="Q68" s="126">
        <v>1</v>
      </c>
      <c r="R68" s="117">
        <f>(Q68/P68)*1</f>
        <v>1</v>
      </c>
      <c r="S68" s="556"/>
      <c r="T68" s="556"/>
      <c r="U68" s="511"/>
    </row>
    <row r="69" spans="1:29" ht="409.6" thickBot="1">
      <c r="A69" s="444"/>
      <c r="B69" s="384"/>
      <c r="C69" s="384"/>
      <c r="D69" s="66" t="s">
        <v>305</v>
      </c>
      <c r="E69" s="43" t="s">
        <v>177</v>
      </c>
      <c r="F69" s="43" t="s">
        <v>176</v>
      </c>
      <c r="G69" s="43" t="s">
        <v>104</v>
      </c>
      <c r="H69" s="43" t="s">
        <v>109</v>
      </c>
      <c r="I69" s="65">
        <v>6</v>
      </c>
      <c r="J69" s="66">
        <v>60</v>
      </c>
      <c r="K69" s="168" t="s">
        <v>383</v>
      </c>
      <c r="L69" s="166" t="s">
        <v>490</v>
      </c>
      <c r="M69" s="166" t="s">
        <v>491</v>
      </c>
      <c r="N69" s="167" t="s">
        <v>831</v>
      </c>
      <c r="O69" s="168" t="s">
        <v>832</v>
      </c>
      <c r="P69" s="137">
        <v>3</v>
      </c>
      <c r="Q69" s="137">
        <v>48</v>
      </c>
      <c r="R69" s="138">
        <f>(Q69/P69)*1</f>
        <v>16</v>
      </c>
      <c r="S69" s="314" t="s">
        <v>1002</v>
      </c>
      <c r="T69" s="314" t="s">
        <v>1002</v>
      </c>
      <c r="U69" s="169" t="s">
        <v>969</v>
      </c>
    </row>
    <row r="70" spans="1:29" ht="15" customHeight="1">
      <c r="A70" s="442" t="s">
        <v>704</v>
      </c>
      <c r="B70" s="382" t="s">
        <v>150</v>
      </c>
      <c r="C70" s="382" t="s">
        <v>58</v>
      </c>
      <c r="D70" s="382" t="s">
        <v>306</v>
      </c>
      <c r="E70" s="424" t="s">
        <v>133</v>
      </c>
      <c r="F70" s="424" t="s">
        <v>59</v>
      </c>
      <c r="G70" s="424" t="s">
        <v>105</v>
      </c>
      <c r="H70" s="424" t="s">
        <v>110</v>
      </c>
      <c r="I70" s="473">
        <v>0</v>
      </c>
      <c r="J70" s="382">
        <v>100</v>
      </c>
      <c r="K70" s="510" t="s">
        <v>383</v>
      </c>
      <c r="L70" s="510" t="s">
        <v>384</v>
      </c>
      <c r="M70" s="490" t="s">
        <v>385</v>
      </c>
      <c r="N70" s="510">
        <v>187</v>
      </c>
      <c r="O70" s="510" t="s">
        <v>386</v>
      </c>
      <c r="P70" s="503">
        <v>1</v>
      </c>
      <c r="Q70" s="503">
        <v>1</v>
      </c>
      <c r="R70" s="501">
        <f>(Q70/P70)*1</f>
        <v>1</v>
      </c>
      <c r="S70" s="561">
        <v>25000000</v>
      </c>
      <c r="T70" s="561">
        <v>23933333</v>
      </c>
      <c r="U70" s="512" t="s">
        <v>970</v>
      </c>
    </row>
    <row r="71" spans="1:29">
      <c r="A71" s="445"/>
      <c r="B71" s="383"/>
      <c r="C71" s="383"/>
      <c r="D71" s="383"/>
      <c r="E71" s="380"/>
      <c r="F71" s="380"/>
      <c r="G71" s="380"/>
      <c r="H71" s="380"/>
      <c r="I71" s="373"/>
      <c r="J71" s="383"/>
      <c r="K71" s="491"/>
      <c r="L71" s="491"/>
      <c r="M71" s="491"/>
      <c r="N71" s="491"/>
      <c r="O71" s="491"/>
      <c r="P71" s="504"/>
      <c r="Q71" s="504"/>
      <c r="R71" s="501"/>
      <c r="S71" s="504"/>
      <c r="T71" s="504"/>
      <c r="U71" s="512"/>
    </row>
    <row r="72" spans="1:29" ht="15" customHeight="1">
      <c r="A72" s="445"/>
      <c r="B72" s="383"/>
      <c r="C72" s="394"/>
      <c r="D72" s="394"/>
      <c r="E72" s="395"/>
      <c r="F72" s="395"/>
      <c r="G72" s="395"/>
      <c r="H72" s="395"/>
      <c r="I72" s="411"/>
      <c r="J72" s="394"/>
      <c r="K72" s="511"/>
      <c r="L72" s="511"/>
      <c r="M72" s="511"/>
      <c r="N72" s="511"/>
      <c r="O72" s="511"/>
      <c r="P72" s="504"/>
      <c r="Q72" s="504"/>
      <c r="R72" s="501"/>
      <c r="S72" s="504"/>
      <c r="T72" s="504"/>
      <c r="U72" s="513"/>
    </row>
    <row r="73" spans="1:29" ht="76.5" customHeight="1">
      <c r="A73" s="445"/>
      <c r="B73" s="383"/>
      <c r="C73" s="37" t="s">
        <v>60</v>
      </c>
      <c r="D73" s="39" t="s">
        <v>307</v>
      </c>
      <c r="E73" s="37" t="s">
        <v>61</v>
      </c>
      <c r="F73" s="37" t="s">
        <v>62</v>
      </c>
      <c r="G73" s="37" t="s">
        <v>105</v>
      </c>
      <c r="H73" s="37" t="s">
        <v>111</v>
      </c>
      <c r="I73" s="38">
        <v>0</v>
      </c>
      <c r="J73" s="39">
        <v>10</v>
      </c>
      <c r="K73" s="490" t="s">
        <v>383</v>
      </c>
      <c r="L73" s="483" t="s">
        <v>833</v>
      </c>
      <c r="M73" s="483" t="s">
        <v>834</v>
      </c>
      <c r="N73" s="483" t="s">
        <v>835</v>
      </c>
      <c r="O73" s="483" t="s">
        <v>836</v>
      </c>
      <c r="P73" s="505">
        <v>1</v>
      </c>
      <c r="Q73" s="505">
        <v>5</v>
      </c>
      <c r="R73" s="507">
        <f>(Q73/P73)*1</f>
        <v>5</v>
      </c>
      <c r="S73" s="562">
        <v>25000000</v>
      </c>
      <c r="T73" s="562">
        <v>23933333</v>
      </c>
      <c r="U73" s="487" t="s">
        <v>971</v>
      </c>
    </row>
    <row r="74" spans="1:29">
      <c r="A74" s="445"/>
      <c r="B74" s="383"/>
      <c r="C74" s="470" t="s">
        <v>57</v>
      </c>
      <c r="D74" s="404" t="s">
        <v>308</v>
      </c>
      <c r="E74" s="379" t="s">
        <v>165</v>
      </c>
      <c r="F74" s="379" t="s">
        <v>63</v>
      </c>
      <c r="G74" s="379" t="s">
        <v>105</v>
      </c>
      <c r="H74" s="379" t="s">
        <v>111</v>
      </c>
      <c r="I74" s="372">
        <v>0</v>
      </c>
      <c r="J74" s="404">
        <v>10</v>
      </c>
      <c r="K74" s="491"/>
      <c r="L74" s="489"/>
      <c r="M74" s="489"/>
      <c r="N74" s="489"/>
      <c r="O74" s="489"/>
      <c r="P74" s="506"/>
      <c r="Q74" s="506"/>
      <c r="R74" s="508"/>
      <c r="S74" s="563"/>
      <c r="T74" s="563"/>
      <c r="U74" s="488"/>
    </row>
    <row r="75" spans="1:29" ht="15" customHeight="1">
      <c r="A75" s="445"/>
      <c r="B75" s="383"/>
      <c r="C75" s="471"/>
      <c r="D75" s="394"/>
      <c r="E75" s="395"/>
      <c r="F75" s="380"/>
      <c r="G75" s="380"/>
      <c r="H75" s="380"/>
      <c r="I75" s="373"/>
      <c r="J75" s="383"/>
      <c r="K75" s="491"/>
      <c r="L75" s="489"/>
      <c r="M75" s="489"/>
      <c r="N75" s="489"/>
      <c r="O75" s="489"/>
      <c r="P75" s="505">
        <v>3</v>
      </c>
      <c r="Q75" s="505">
        <v>1</v>
      </c>
      <c r="R75" s="507">
        <f>(Q75/P75)*1</f>
        <v>0.33333333333333331</v>
      </c>
      <c r="S75" s="562" t="s">
        <v>1002</v>
      </c>
      <c r="T75" s="542" t="s">
        <v>1002</v>
      </c>
      <c r="U75" s="517" t="s">
        <v>972</v>
      </c>
      <c r="V75" s="172"/>
      <c r="W75" s="172"/>
      <c r="X75" s="172"/>
      <c r="Y75" s="172"/>
      <c r="Z75" s="172"/>
      <c r="AA75" s="172"/>
      <c r="AB75" s="172"/>
      <c r="AC75" s="172"/>
    </row>
    <row r="76" spans="1:29" ht="77.25" customHeight="1" thickBot="1">
      <c r="A76" s="446"/>
      <c r="B76" s="384"/>
      <c r="C76" s="472"/>
      <c r="D76" s="66" t="s">
        <v>309</v>
      </c>
      <c r="E76" s="43" t="s">
        <v>166</v>
      </c>
      <c r="F76" s="381"/>
      <c r="G76" s="381"/>
      <c r="H76" s="381"/>
      <c r="I76" s="374"/>
      <c r="J76" s="384"/>
      <c r="K76" s="514"/>
      <c r="L76" s="489"/>
      <c r="M76" s="489"/>
      <c r="N76" s="489"/>
      <c r="O76" s="489"/>
      <c r="P76" s="515"/>
      <c r="Q76" s="515"/>
      <c r="R76" s="516"/>
      <c r="S76" s="515"/>
      <c r="T76" s="543"/>
      <c r="U76" s="518"/>
      <c r="V76" s="172"/>
      <c r="W76" s="172"/>
      <c r="X76" s="172"/>
      <c r="Y76" s="172"/>
      <c r="Z76" s="172"/>
      <c r="AA76" s="172"/>
      <c r="AB76" s="172"/>
      <c r="AC76" s="172"/>
    </row>
    <row r="77" spans="1:29" ht="127.5">
      <c r="A77" s="442" t="s">
        <v>711</v>
      </c>
      <c r="B77" s="382" t="s">
        <v>153</v>
      </c>
      <c r="C77" s="382" t="s">
        <v>134</v>
      </c>
      <c r="D77" s="33" t="s">
        <v>310</v>
      </c>
      <c r="E77" s="31" t="s">
        <v>64</v>
      </c>
      <c r="F77" s="31" t="s">
        <v>65</v>
      </c>
      <c r="G77" s="31" t="s">
        <v>712</v>
      </c>
      <c r="H77" s="31" t="s">
        <v>112</v>
      </c>
      <c r="I77" s="32">
        <v>0</v>
      </c>
      <c r="J77" s="33">
        <v>1</v>
      </c>
      <c r="K77" s="39" t="s">
        <v>383</v>
      </c>
      <c r="L77" s="37" t="s">
        <v>384</v>
      </c>
      <c r="M77" s="37" t="s">
        <v>385</v>
      </c>
      <c r="N77" s="37">
        <v>187</v>
      </c>
      <c r="O77" s="37" t="s">
        <v>386</v>
      </c>
      <c r="P77" s="39">
        <v>12</v>
      </c>
      <c r="Q77" s="39">
        <v>12</v>
      </c>
      <c r="R77" s="125">
        <f>(Q77/P77)*1</f>
        <v>1</v>
      </c>
      <c r="S77" s="315">
        <v>25000000</v>
      </c>
      <c r="T77" s="316">
        <v>23933333</v>
      </c>
      <c r="U77" s="57" t="s">
        <v>837</v>
      </c>
      <c r="V77" s="57" t="s">
        <v>839</v>
      </c>
      <c r="W77" s="173"/>
      <c r="X77" s="173"/>
      <c r="Y77" s="173"/>
      <c r="Z77" s="173"/>
      <c r="AA77" s="173"/>
      <c r="AB77" s="173"/>
      <c r="AC77" s="172"/>
    </row>
    <row r="78" spans="1:29" ht="293.25">
      <c r="A78" s="443"/>
      <c r="B78" s="383"/>
      <c r="C78" s="383"/>
      <c r="D78" s="39" t="s">
        <v>311</v>
      </c>
      <c r="E78" s="37" t="s">
        <v>66</v>
      </c>
      <c r="F78" s="37" t="s">
        <v>68</v>
      </c>
      <c r="G78" s="37" t="s">
        <v>712</v>
      </c>
      <c r="H78" s="37" t="s">
        <v>113</v>
      </c>
      <c r="I78" s="38">
        <v>0</v>
      </c>
      <c r="J78" s="40">
        <v>1</v>
      </c>
      <c r="K78" s="39" t="s">
        <v>494</v>
      </c>
      <c r="L78" s="37" t="s">
        <v>715</v>
      </c>
      <c r="M78" s="37" t="s">
        <v>716</v>
      </c>
      <c r="N78" s="37">
        <v>262</v>
      </c>
      <c r="O78" s="92" t="s">
        <v>838</v>
      </c>
      <c r="P78" s="171">
        <v>1</v>
      </c>
      <c r="Q78" s="171">
        <v>1</v>
      </c>
      <c r="R78" s="125">
        <f>(Q78/P78)*1</f>
        <v>1</v>
      </c>
      <c r="S78" s="314" t="s">
        <v>1002</v>
      </c>
      <c r="T78" s="314" t="s">
        <v>1002</v>
      </c>
      <c r="U78" s="51" t="s">
        <v>973</v>
      </c>
      <c r="V78" s="57" t="s">
        <v>719</v>
      </c>
      <c r="W78" s="174"/>
      <c r="X78" s="174"/>
      <c r="Y78" s="174"/>
      <c r="Z78" s="174"/>
      <c r="AA78" s="174"/>
      <c r="AB78" s="174"/>
      <c r="AC78" s="172"/>
    </row>
    <row r="79" spans="1:29" ht="15" customHeight="1">
      <c r="A79" s="443"/>
      <c r="B79" s="383"/>
      <c r="C79" s="383"/>
      <c r="D79" s="404" t="s">
        <v>312</v>
      </c>
      <c r="E79" s="379" t="s">
        <v>67</v>
      </c>
      <c r="F79" s="379" t="s">
        <v>69</v>
      </c>
      <c r="G79" s="379" t="s">
        <v>9</v>
      </c>
      <c r="H79" s="379" t="s">
        <v>114</v>
      </c>
      <c r="I79" s="372">
        <v>3</v>
      </c>
      <c r="J79" s="404">
        <v>10</v>
      </c>
      <c r="K79" s="426" t="s">
        <v>383</v>
      </c>
      <c r="L79" s="426" t="s">
        <v>384</v>
      </c>
      <c r="M79" s="426" t="s">
        <v>385</v>
      </c>
      <c r="N79" s="426">
        <v>187</v>
      </c>
      <c r="O79" s="426" t="s">
        <v>386</v>
      </c>
      <c r="P79" s="497">
        <v>4</v>
      </c>
      <c r="Q79" s="497">
        <v>11</v>
      </c>
      <c r="R79" s="507">
        <f>(Q79/P79)*1</f>
        <v>2.75</v>
      </c>
      <c r="S79" s="569">
        <v>25000000</v>
      </c>
      <c r="T79" s="567">
        <v>23933333</v>
      </c>
      <c r="U79" s="426" t="s">
        <v>931</v>
      </c>
      <c r="V79" s="426" t="s">
        <v>518</v>
      </c>
      <c r="W79" s="509"/>
      <c r="X79" s="509"/>
      <c r="Y79" s="509"/>
      <c r="Z79" s="509"/>
      <c r="AA79" s="509"/>
      <c r="AB79" s="509"/>
      <c r="AC79" s="172"/>
    </row>
    <row r="80" spans="1:29" ht="15.75" thickBot="1">
      <c r="A80" s="444"/>
      <c r="B80" s="384"/>
      <c r="C80" s="384"/>
      <c r="D80" s="384"/>
      <c r="E80" s="381"/>
      <c r="F80" s="381"/>
      <c r="G80" s="381"/>
      <c r="H80" s="381"/>
      <c r="I80" s="374"/>
      <c r="J80" s="384"/>
      <c r="K80" s="426"/>
      <c r="L80" s="426"/>
      <c r="M80" s="426"/>
      <c r="N80" s="426"/>
      <c r="O80" s="426"/>
      <c r="P80" s="497"/>
      <c r="Q80" s="497"/>
      <c r="R80" s="508"/>
      <c r="S80" s="569"/>
      <c r="T80" s="568"/>
      <c r="U80" s="426"/>
      <c r="V80" s="426"/>
      <c r="W80" s="509"/>
      <c r="X80" s="509"/>
      <c r="Y80" s="509"/>
      <c r="Z80" s="509"/>
      <c r="AA80" s="509"/>
      <c r="AB80" s="509"/>
      <c r="AC80" s="172"/>
    </row>
    <row r="81" spans="1:29" ht="240">
      <c r="A81" s="442" t="s">
        <v>721</v>
      </c>
      <c r="B81" s="382" t="s">
        <v>164</v>
      </c>
      <c r="C81" s="382" t="s">
        <v>70</v>
      </c>
      <c r="D81" s="33" t="s">
        <v>313</v>
      </c>
      <c r="E81" s="31" t="s">
        <v>71</v>
      </c>
      <c r="F81" s="31" t="s">
        <v>72</v>
      </c>
      <c r="G81" s="31" t="s">
        <v>105</v>
      </c>
      <c r="H81" s="31" t="s">
        <v>115</v>
      </c>
      <c r="I81" s="33">
        <v>5</v>
      </c>
      <c r="J81" s="33">
        <v>12</v>
      </c>
      <c r="K81" s="143" t="s">
        <v>383</v>
      </c>
      <c r="L81" s="143" t="s">
        <v>384</v>
      </c>
      <c r="M81" s="143" t="s">
        <v>385</v>
      </c>
      <c r="N81" s="145">
        <v>187</v>
      </c>
      <c r="O81" s="143" t="s">
        <v>386</v>
      </c>
      <c r="P81" s="126">
        <v>12</v>
      </c>
      <c r="Q81" s="126">
        <v>12</v>
      </c>
      <c r="R81" s="117">
        <f>(Q81/P81)*1</f>
        <v>1</v>
      </c>
      <c r="S81" s="570">
        <v>25000000</v>
      </c>
      <c r="T81" s="542">
        <v>23933333</v>
      </c>
      <c r="U81" s="143" t="s">
        <v>930</v>
      </c>
      <c r="V81" s="172"/>
      <c r="W81" s="172"/>
      <c r="X81" s="172"/>
      <c r="Y81" s="172"/>
      <c r="Z81" s="172"/>
      <c r="AA81" s="172"/>
      <c r="AB81" s="172"/>
      <c r="AC81" s="172"/>
    </row>
    <row r="82" spans="1:29" ht="150">
      <c r="A82" s="445"/>
      <c r="B82" s="383"/>
      <c r="C82" s="383"/>
      <c r="D82" s="39" t="s">
        <v>314</v>
      </c>
      <c r="E82" s="37" t="s">
        <v>74</v>
      </c>
      <c r="F82" s="37" t="s">
        <v>78</v>
      </c>
      <c r="G82" s="37" t="s">
        <v>106</v>
      </c>
      <c r="H82" s="37" t="s">
        <v>121</v>
      </c>
      <c r="I82" s="39">
        <v>2</v>
      </c>
      <c r="J82" s="39">
        <v>13</v>
      </c>
      <c r="K82" s="143" t="s">
        <v>383</v>
      </c>
      <c r="L82" s="143" t="s">
        <v>384</v>
      </c>
      <c r="M82" s="143" t="s">
        <v>385</v>
      </c>
      <c r="N82" s="145">
        <v>187</v>
      </c>
      <c r="O82" s="143" t="s">
        <v>386</v>
      </c>
      <c r="P82" s="126">
        <v>13</v>
      </c>
      <c r="Q82" s="126">
        <v>0</v>
      </c>
      <c r="R82" s="117">
        <f>(Q82/P82)*1</f>
        <v>0</v>
      </c>
      <c r="S82" s="571"/>
      <c r="T82" s="543"/>
      <c r="U82" s="143" t="s">
        <v>932</v>
      </c>
    </row>
    <row r="83" spans="1:29" ht="150">
      <c r="A83" s="445"/>
      <c r="B83" s="383"/>
      <c r="C83" s="383"/>
      <c r="D83" s="39" t="s">
        <v>315</v>
      </c>
      <c r="E83" s="37" t="s">
        <v>75</v>
      </c>
      <c r="F83" s="37" t="s">
        <v>76</v>
      </c>
      <c r="G83" s="37" t="s">
        <v>107</v>
      </c>
      <c r="H83" s="37" t="s">
        <v>121</v>
      </c>
      <c r="I83" s="39">
        <v>12</v>
      </c>
      <c r="J83" s="39">
        <v>13</v>
      </c>
      <c r="K83" s="143" t="s">
        <v>383</v>
      </c>
      <c r="L83" s="143" t="s">
        <v>384</v>
      </c>
      <c r="M83" s="143" t="s">
        <v>385</v>
      </c>
      <c r="N83" s="145">
        <v>187</v>
      </c>
      <c r="O83" s="143" t="s">
        <v>386</v>
      </c>
      <c r="P83" s="126">
        <v>12</v>
      </c>
      <c r="Q83" s="126">
        <v>13</v>
      </c>
      <c r="R83" s="117">
        <f>(Q83/P83)*1</f>
        <v>1.0833333333333333</v>
      </c>
      <c r="S83" s="571"/>
      <c r="T83" s="543"/>
      <c r="U83" s="143" t="s">
        <v>933</v>
      </c>
    </row>
    <row r="84" spans="1:29" ht="150.75" thickBot="1">
      <c r="A84" s="446"/>
      <c r="B84" s="384"/>
      <c r="C84" s="384"/>
      <c r="D84" s="66" t="s">
        <v>316</v>
      </c>
      <c r="E84" s="43" t="s">
        <v>73</v>
      </c>
      <c r="F84" s="43" t="s">
        <v>77</v>
      </c>
      <c r="G84" s="43" t="s">
        <v>107</v>
      </c>
      <c r="H84" s="43" t="s">
        <v>121</v>
      </c>
      <c r="I84" s="66">
        <v>0</v>
      </c>
      <c r="J84" s="66">
        <v>13</v>
      </c>
      <c r="K84" s="143" t="s">
        <v>383</v>
      </c>
      <c r="L84" s="143" t="s">
        <v>384</v>
      </c>
      <c r="M84" s="143" t="s">
        <v>385</v>
      </c>
      <c r="N84" s="145">
        <v>187</v>
      </c>
      <c r="O84" s="143" t="s">
        <v>386</v>
      </c>
      <c r="P84" s="126">
        <v>13</v>
      </c>
      <c r="Q84" s="126">
        <v>11</v>
      </c>
      <c r="R84" s="117">
        <f>(Q84/P84)*1</f>
        <v>0.84615384615384615</v>
      </c>
      <c r="S84" s="572"/>
      <c r="T84" s="544"/>
      <c r="U84" s="143" t="s">
        <v>1000</v>
      </c>
    </row>
    <row r="85" spans="1:29">
      <c r="A85" s="2"/>
      <c r="B85" s="2"/>
      <c r="C85" s="2"/>
      <c r="D85" s="2"/>
      <c r="E85" s="106"/>
      <c r="F85" s="2"/>
      <c r="G85" s="2"/>
      <c r="H85" s="2"/>
      <c r="I85" s="2"/>
      <c r="J85" s="71"/>
    </row>
    <row r="86" spans="1:29">
      <c r="A86" s="2"/>
      <c r="B86" s="2"/>
      <c r="C86" s="2"/>
      <c r="D86" s="2"/>
      <c r="E86" s="106"/>
      <c r="F86" s="2"/>
      <c r="G86" s="2"/>
      <c r="H86" s="2"/>
      <c r="I86" s="2"/>
      <c r="J86" s="71"/>
    </row>
    <row r="87" spans="1:29">
      <c r="A87" s="2"/>
      <c r="B87" s="2"/>
      <c r="C87" s="2"/>
      <c r="D87" s="2"/>
      <c r="E87" s="106"/>
      <c r="F87" s="2"/>
      <c r="G87" s="2"/>
      <c r="H87" s="2"/>
      <c r="I87" s="2"/>
      <c r="J87" s="71"/>
    </row>
    <row r="88" spans="1:29">
      <c r="A88" s="2"/>
      <c r="B88" s="2"/>
      <c r="C88" s="2"/>
      <c r="D88" s="2"/>
      <c r="E88" s="106"/>
      <c r="F88" s="2"/>
      <c r="G88" s="2"/>
      <c r="H88" s="2"/>
      <c r="I88" s="2"/>
      <c r="J88" s="71"/>
    </row>
    <row r="89" spans="1:29">
      <c r="A89" s="190"/>
      <c r="B89" s="190"/>
      <c r="C89" s="190"/>
      <c r="D89" s="190"/>
      <c r="E89" s="191"/>
      <c r="F89" s="190"/>
      <c r="G89" s="190"/>
      <c r="H89" s="190"/>
      <c r="I89" s="190"/>
      <c r="J89" s="192"/>
      <c r="K89" s="172"/>
      <c r="L89" s="172"/>
    </row>
    <row r="90" spans="1:29">
      <c r="A90" s="190"/>
      <c r="B90" s="190"/>
      <c r="C90" s="190"/>
      <c r="D90" s="190"/>
      <c r="E90" s="191"/>
      <c r="F90" s="190"/>
      <c r="G90" s="190"/>
      <c r="H90" s="190"/>
      <c r="I90" s="190"/>
      <c r="J90" s="192"/>
      <c r="K90" s="172"/>
      <c r="L90" s="172"/>
    </row>
    <row r="91" spans="1:29">
      <c r="A91" s="190"/>
      <c r="B91" s="190"/>
      <c r="C91" s="190"/>
      <c r="D91" s="190"/>
      <c r="E91" s="191"/>
      <c r="F91" s="190"/>
      <c r="G91" s="190"/>
      <c r="H91" s="190"/>
      <c r="I91" s="190"/>
      <c r="J91" s="192"/>
      <c r="K91" s="172"/>
      <c r="L91" s="172"/>
    </row>
    <row r="92" spans="1:29">
      <c r="A92" s="190"/>
      <c r="B92" s="190"/>
      <c r="C92" s="190"/>
      <c r="D92" s="190"/>
      <c r="E92" s="191"/>
      <c r="F92" s="190"/>
      <c r="G92" s="190"/>
      <c r="H92" s="190"/>
      <c r="I92" s="190"/>
      <c r="J92" s="192"/>
      <c r="K92" s="172"/>
      <c r="L92" s="172"/>
    </row>
    <row r="93" spans="1:29">
      <c r="A93" s="190"/>
      <c r="B93" s="190"/>
      <c r="C93" s="190"/>
      <c r="D93" s="190"/>
      <c r="E93" s="191"/>
      <c r="F93" s="190"/>
      <c r="G93" s="190"/>
      <c r="H93" s="190"/>
      <c r="I93" s="190"/>
      <c r="J93" s="192"/>
      <c r="K93" s="172"/>
      <c r="L93" s="172"/>
    </row>
    <row r="94" spans="1:29">
      <c r="A94" s="2"/>
      <c r="B94" s="2"/>
      <c r="C94" s="2"/>
      <c r="D94" s="2"/>
      <c r="E94" s="106"/>
      <c r="F94" s="2"/>
      <c r="G94" s="2"/>
      <c r="H94" s="2"/>
      <c r="I94" s="2"/>
      <c r="J94" s="71"/>
    </row>
    <row r="95" spans="1:29">
      <c r="A95" s="2"/>
      <c r="B95" s="2"/>
      <c r="C95" s="2"/>
      <c r="D95" s="2"/>
      <c r="E95" s="106"/>
      <c r="F95" s="2"/>
      <c r="G95" s="2"/>
      <c r="H95" s="2"/>
      <c r="I95" s="2"/>
      <c r="J95" s="71"/>
    </row>
    <row r="96" spans="1:29">
      <c r="A96" s="2"/>
      <c r="B96" s="2"/>
      <c r="C96" s="2"/>
      <c r="D96" s="2"/>
      <c r="E96" s="106"/>
      <c r="F96" s="2"/>
      <c r="G96" s="2"/>
      <c r="H96" s="2"/>
      <c r="I96" s="2"/>
      <c r="J96" s="71"/>
    </row>
    <row r="97" spans="1:10">
      <c r="A97" s="2"/>
      <c r="B97" s="2"/>
      <c r="C97" s="2"/>
      <c r="D97" s="2"/>
      <c r="E97" s="106"/>
      <c r="F97" s="2"/>
      <c r="G97" s="2"/>
      <c r="H97" s="2"/>
      <c r="I97" s="2"/>
      <c r="J97" s="71"/>
    </row>
    <row r="98" spans="1:10">
      <c r="A98" s="2"/>
      <c r="B98" s="2"/>
      <c r="C98" s="2"/>
      <c r="D98" s="2"/>
      <c r="E98" s="106"/>
      <c r="F98" s="2"/>
      <c r="G98" s="2"/>
      <c r="H98" s="2"/>
      <c r="I98" s="2"/>
      <c r="J98" s="71"/>
    </row>
  </sheetData>
  <mergeCells count="374">
    <mergeCell ref="T75:T76"/>
    <mergeCell ref="T79:T80"/>
    <mergeCell ref="T81:T84"/>
    <mergeCell ref="S70:S72"/>
    <mergeCell ref="S73:S74"/>
    <mergeCell ref="S75:S76"/>
    <mergeCell ref="S79:S80"/>
    <mergeCell ref="S81:S84"/>
    <mergeCell ref="T4:T6"/>
    <mergeCell ref="T7:T8"/>
    <mergeCell ref="T9:T11"/>
    <mergeCell ref="T17:T19"/>
    <mergeCell ref="T20:T21"/>
    <mergeCell ref="T22:T23"/>
    <mergeCell ref="T26:T27"/>
    <mergeCell ref="T29:T30"/>
    <mergeCell ref="T37:T38"/>
    <mergeCell ref="T43:T44"/>
    <mergeCell ref="T45:T46"/>
    <mergeCell ref="T50:T51"/>
    <mergeCell ref="T52:T53"/>
    <mergeCell ref="T55:T56"/>
    <mergeCell ref="T59:T60"/>
    <mergeCell ref="T65:T66"/>
    <mergeCell ref="T70:T72"/>
    <mergeCell ref="T73:T74"/>
    <mergeCell ref="U55:U56"/>
    <mergeCell ref="U22:U23"/>
    <mergeCell ref="U37:U38"/>
    <mergeCell ref="U52:U53"/>
    <mergeCell ref="U50:U51"/>
    <mergeCell ref="U43:U44"/>
    <mergeCell ref="U45:U46"/>
    <mergeCell ref="R55:R56"/>
    <mergeCell ref="S22:S23"/>
    <mergeCell ref="S26:S27"/>
    <mergeCell ref="S29:S30"/>
    <mergeCell ref="S37:S38"/>
    <mergeCell ref="S43:S44"/>
    <mergeCell ref="S45:S46"/>
    <mergeCell ref="S50:S51"/>
    <mergeCell ref="S52:S53"/>
    <mergeCell ref="S55:S56"/>
    <mergeCell ref="R29:R30"/>
    <mergeCell ref="P43:P44"/>
    <mergeCell ref="Q43:Q44"/>
    <mergeCell ref="K41:K42"/>
    <mergeCell ref="L45:L46"/>
    <mergeCell ref="M45:M46"/>
    <mergeCell ref="N45:N46"/>
    <mergeCell ref="O45:O46"/>
    <mergeCell ref="P45:P46"/>
    <mergeCell ref="Q45:Q46"/>
    <mergeCell ref="K45:K46"/>
    <mergeCell ref="K59:K60"/>
    <mergeCell ref="L59:L60"/>
    <mergeCell ref="U65:U66"/>
    <mergeCell ref="K67:K68"/>
    <mergeCell ref="L67:L68"/>
    <mergeCell ref="M67:M68"/>
    <mergeCell ref="N67:N68"/>
    <mergeCell ref="O67:O68"/>
    <mergeCell ref="U67:U68"/>
    <mergeCell ref="O65:O66"/>
    <mergeCell ref="P65:P66"/>
    <mergeCell ref="Q65:Q66"/>
    <mergeCell ref="R65:R66"/>
    <mergeCell ref="K65:K66"/>
    <mergeCell ref="L65:L66"/>
    <mergeCell ref="M65:M66"/>
    <mergeCell ref="N65:N66"/>
    <mergeCell ref="S59:S60"/>
    <mergeCell ref="S65:S66"/>
    <mergeCell ref="S67:S68"/>
    <mergeCell ref="T67:T68"/>
    <mergeCell ref="P50:P51"/>
    <mergeCell ref="Q50:Q51"/>
    <mergeCell ref="K54:K56"/>
    <mergeCell ref="L54:L56"/>
    <mergeCell ref="M54:M56"/>
    <mergeCell ref="N54:N56"/>
    <mergeCell ref="O55:O56"/>
    <mergeCell ref="P55:P56"/>
    <mergeCell ref="Q55:Q56"/>
    <mergeCell ref="N52:N53"/>
    <mergeCell ref="P26:P27"/>
    <mergeCell ref="Q26:Q27"/>
    <mergeCell ref="R26:R27"/>
    <mergeCell ref="K29:K30"/>
    <mergeCell ref="L29:L30"/>
    <mergeCell ref="R37:R38"/>
    <mergeCell ref="K37:K38"/>
    <mergeCell ref="L37:L38"/>
    <mergeCell ref="M37:M38"/>
    <mergeCell ref="N37:N38"/>
    <mergeCell ref="O37:O38"/>
    <mergeCell ref="P37:P38"/>
    <mergeCell ref="Q37:Q38"/>
    <mergeCell ref="I18:I19"/>
    <mergeCell ref="J18:J19"/>
    <mergeCell ref="R18:R19"/>
    <mergeCell ref="Q18:Q19"/>
    <mergeCell ref="P18:P19"/>
    <mergeCell ref="N17:N19"/>
    <mergeCell ref="M17:M19"/>
    <mergeCell ref="U20:U21"/>
    <mergeCell ref="R22:R23"/>
    <mergeCell ref="N20:N21"/>
    <mergeCell ref="O20:O21"/>
    <mergeCell ref="P20:P21"/>
    <mergeCell ref="Q20:Q21"/>
    <mergeCell ref="R20:R21"/>
    <mergeCell ref="J20:J23"/>
    <mergeCell ref="L17:L19"/>
    <mergeCell ref="K17:K19"/>
    <mergeCell ref="Q22:Q23"/>
    <mergeCell ref="P22:P23"/>
    <mergeCell ref="O22:O23"/>
    <mergeCell ref="N22:N23"/>
    <mergeCell ref="M22:M23"/>
    <mergeCell ref="S17:S19"/>
    <mergeCell ref="S20:S21"/>
    <mergeCell ref="U15:U16"/>
    <mergeCell ref="U73:U74"/>
    <mergeCell ref="P75:P76"/>
    <mergeCell ref="Q75:Q76"/>
    <mergeCell ref="R75:R76"/>
    <mergeCell ref="U75:U76"/>
    <mergeCell ref="O73:O76"/>
    <mergeCell ref="P73:P74"/>
    <mergeCell ref="Q73:Q74"/>
    <mergeCell ref="R73:R74"/>
    <mergeCell ref="U59:U60"/>
    <mergeCell ref="U26:U27"/>
    <mergeCell ref="U29:U30"/>
    <mergeCell ref="O17:O19"/>
    <mergeCell ref="R43:R44"/>
    <mergeCell ref="O52:O53"/>
    <mergeCell ref="P52:P53"/>
    <mergeCell ref="Q52:Q53"/>
    <mergeCell ref="R52:R53"/>
    <mergeCell ref="R45:R46"/>
    <mergeCell ref="U17:U19"/>
    <mergeCell ref="R50:R51"/>
    <mergeCell ref="P29:P30"/>
    <mergeCell ref="Q29:Q30"/>
    <mergeCell ref="X79:X80"/>
    <mergeCell ref="Y79:Y80"/>
    <mergeCell ref="Z79:Z80"/>
    <mergeCell ref="AA79:AA80"/>
    <mergeCell ref="AB79:AB80"/>
    <mergeCell ref="K70:K72"/>
    <mergeCell ref="L70:L72"/>
    <mergeCell ref="M70:M72"/>
    <mergeCell ref="N70:N72"/>
    <mergeCell ref="O70:O72"/>
    <mergeCell ref="R79:R80"/>
    <mergeCell ref="U79:U80"/>
    <mergeCell ref="V79:V80"/>
    <mergeCell ref="W79:W80"/>
    <mergeCell ref="K79:K80"/>
    <mergeCell ref="L79:L80"/>
    <mergeCell ref="M79:M80"/>
    <mergeCell ref="N79:N80"/>
    <mergeCell ref="O79:O80"/>
    <mergeCell ref="P79:P80"/>
    <mergeCell ref="U70:U72"/>
    <mergeCell ref="Q79:Q80"/>
    <mergeCell ref="K73:K76"/>
    <mergeCell ref="L73:L76"/>
    <mergeCell ref="M73:M76"/>
    <mergeCell ref="N73:N76"/>
    <mergeCell ref="P70:P72"/>
    <mergeCell ref="Q70:Q72"/>
    <mergeCell ref="R70:R72"/>
    <mergeCell ref="M59:M60"/>
    <mergeCell ref="N59:N60"/>
    <mergeCell ref="O59:O60"/>
    <mergeCell ref="P59:P60"/>
    <mergeCell ref="Q59:Q60"/>
    <mergeCell ref="R59:R60"/>
    <mergeCell ref="U9:U11"/>
    <mergeCell ref="K9:K11"/>
    <mergeCell ref="L9:L11"/>
    <mergeCell ref="M9:M11"/>
    <mergeCell ref="N9:N11"/>
    <mergeCell ref="O9:O11"/>
    <mergeCell ref="P9:P11"/>
    <mergeCell ref="Q9:Q11"/>
    <mergeCell ref="R9:R11"/>
    <mergeCell ref="S9:S11"/>
    <mergeCell ref="U2:U3"/>
    <mergeCell ref="K4:K8"/>
    <mergeCell ref="L4:L8"/>
    <mergeCell ref="M4:M8"/>
    <mergeCell ref="N4:N8"/>
    <mergeCell ref="O4:O8"/>
    <mergeCell ref="K2:O2"/>
    <mergeCell ref="P2:P3"/>
    <mergeCell ref="Q2:Q3"/>
    <mergeCell ref="R2:R3"/>
    <mergeCell ref="S2:S3"/>
    <mergeCell ref="T2:T3"/>
    <mergeCell ref="S4:S6"/>
    <mergeCell ref="S7:S8"/>
    <mergeCell ref="G74:G76"/>
    <mergeCell ref="H79:H80"/>
    <mergeCell ref="I79:I80"/>
    <mergeCell ref="J79:J80"/>
    <mergeCell ref="A81:A84"/>
    <mergeCell ref="B81:B84"/>
    <mergeCell ref="C81:C84"/>
    <mergeCell ref="H74:H76"/>
    <mergeCell ref="I74:I76"/>
    <mergeCell ref="J74:J76"/>
    <mergeCell ref="A77:A80"/>
    <mergeCell ref="B77:B80"/>
    <mergeCell ref="C77:C80"/>
    <mergeCell ref="D79:D80"/>
    <mergeCell ref="E79:E80"/>
    <mergeCell ref="F79:F80"/>
    <mergeCell ref="G79:G80"/>
    <mergeCell ref="I65:I66"/>
    <mergeCell ref="J65:J66"/>
    <mergeCell ref="D67:D68"/>
    <mergeCell ref="E67:E68"/>
    <mergeCell ref="A70:A76"/>
    <mergeCell ref="B70:B76"/>
    <mergeCell ref="C70:C72"/>
    <mergeCell ref="D70:D72"/>
    <mergeCell ref="E70:E72"/>
    <mergeCell ref="B65:B69"/>
    <mergeCell ref="C65:C69"/>
    <mergeCell ref="D65:D66"/>
    <mergeCell ref="E65:E66"/>
    <mergeCell ref="F65:F66"/>
    <mergeCell ref="G65:G66"/>
    <mergeCell ref="F70:F72"/>
    <mergeCell ref="G70:G72"/>
    <mergeCell ref="H70:H72"/>
    <mergeCell ref="I70:I72"/>
    <mergeCell ref="J70:J72"/>
    <mergeCell ref="C74:C76"/>
    <mergeCell ref="D74:D75"/>
    <mergeCell ref="E74:E75"/>
    <mergeCell ref="F74:F76"/>
    <mergeCell ref="I55:I56"/>
    <mergeCell ref="J55:J56"/>
    <mergeCell ref="B58:B64"/>
    <mergeCell ref="C58:C64"/>
    <mergeCell ref="D59:D60"/>
    <mergeCell ref="E59:E60"/>
    <mergeCell ref="D61:D62"/>
    <mergeCell ref="E61:E62"/>
    <mergeCell ref="B54:B57"/>
    <mergeCell ref="C54:C57"/>
    <mergeCell ref="D54:D56"/>
    <mergeCell ref="E54:E56"/>
    <mergeCell ref="F55:F56"/>
    <mergeCell ref="G55:G56"/>
    <mergeCell ref="H55:H56"/>
    <mergeCell ref="D52:D53"/>
    <mergeCell ref="E52:E53"/>
    <mergeCell ref="F52:F53"/>
    <mergeCell ref="G52:G53"/>
    <mergeCell ref="H52:H53"/>
    <mergeCell ref="I52:I53"/>
    <mergeCell ref="J52:J53"/>
    <mergeCell ref="I45:I46"/>
    <mergeCell ref="J45:J46"/>
    <mergeCell ref="D48:D49"/>
    <mergeCell ref="E48:E49"/>
    <mergeCell ref="D50:D51"/>
    <mergeCell ref="E50:E51"/>
    <mergeCell ref="F50:F51"/>
    <mergeCell ref="G50:G51"/>
    <mergeCell ref="H50:H51"/>
    <mergeCell ref="I50:I51"/>
    <mergeCell ref="E45:E46"/>
    <mergeCell ref="F45:F46"/>
    <mergeCell ref="G45:G46"/>
    <mergeCell ref="H45:H46"/>
    <mergeCell ref="I36:I38"/>
    <mergeCell ref="J36:J38"/>
    <mergeCell ref="D41:D42"/>
    <mergeCell ref="E41:E42"/>
    <mergeCell ref="D29:D30"/>
    <mergeCell ref="D31:D32"/>
    <mergeCell ref="F43:F44"/>
    <mergeCell ref="G43:G44"/>
    <mergeCell ref="H43:H44"/>
    <mergeCell ref="I43:I44"/>
    <mergeCell ref="J43:J44"/>
    <mergeCell ref="B26:B33"/>
    <mergeCell ref="C26:C33"/>
    <mergeCell ref="D26:D28"/>
    <mergeCell ref="E26:E28"/>
    <mergeCell ref="F27:F28"/>
    <mergeCell ref="G27:G28"/>
    <mergeCell ref="H27:H28"/>
    <mergeCell ref="I27:I28"/>
    <mergeCell ref="J27:J28"/>
    <mergeCell ref="D20:D23"/>
    <mergeCell ref="E20:E23"/>
    <mergeCell ref="F20:F23"/>
    <mergeCell ref="G20:G23"/>
    <mergeCell ref="H20:H23"/>
    <mergeCell ref="I20:I23"/>
    <mergeCell ref="A12:A69"/>
    <mergeCell ref="B12:B25"/>
    <mergeCell ref="C12:C25"/>
    <mergeCell ref="D17:D19"/>
    <mergeCell ref="E17:E19"/>
    <mergeCell ref="F18:F19"/>
    <mergeCell ref="G18:G19"/>
    <mergeCell ref="H18:H19"/>
    <mergeCell ref="B34:B52"/>
    <mergeCell ref="C34:C52"/>
    <mergeCell ref="D36:D38"/>
    <mergeCell ref="E36:E38"/>
    <mergeCell ref="D43:D44"/>
    <mergeCell ref="E43:E44"/>
    <mergeCell ref="F36:F38"/>
    <mergeCell ref="G36:G38"/>
    <mergeCell ref="H36:H38"/>
    <mergeCell ref="D45:D46"/>
    <mergeCell ref="H65:H66"/>
    <mergeCell ref="J2:J3"/>
    <mergeCell ref="A4:A11"/>
    <mergeCell ref="B4:B11"/>
    <mergeCell ref="C4:C11"/>
    <mergeCell ref="D4:D6"/>
    <mergeCell ref="E4:E6"/>
    <mergeCell ref="D7:D8"/>
    <mergeCell ref="A2:A3"/>
    <mergeCell ref="B2:B3"/>
    <mergeCell ref="C2:C3"/>
    <mergeCell ref="D2:D3"/>
    <mergeCell ref="E2:E3"/>
    <mergeCell ref="F2:F3"/>
    <mergeCell ref="E7:E8"/>
    <mergeCell ref="D9:D11"/>
    <mergeCell ref="E9:E11"/>
    <mergeCell ref="F9:F11"/>
    <mergeCell ref="G9:G11"/>
    <mergeCell ref="H9:H11"/>
    <mergeCell ref="G2:G3"/>
    <mergeCell ref="H2:H3"/>
    <mergeCell ref="I2:I3"/>
    <mergeCell ref="I9:I11"/>
    <mergeCell ref="J9:J11"/>
    <mergeCell ref="J50:J51"/>
    <mergeCell ref="M29:M30"/>
    <mergeCell ref="N29:N30"/>
    <mergeCell ref="O29:O30"/>
    <mergeCell ref="M26:M27"/>
    <mergeCell ref="N26:N27"/>
    <mergeCell ref="O26:O27"/>
    <mergeCell ref="K48:K49"/>
    <mergeCell ref="K20:K23"/>
    <mergeCell ref="L20:L23"/>
    <mergeCell ref="M20:M21"/>
    <mergeCell ref="L26:L28"/>
    <mergeCell ref="K50:K51"/>
    <mergeCell ref="L50:L51"/>
    <mergeCell ref="M50:M51"/>
    <mergeCell ref="N50:N51"/>
    <mergeCell ref="O50:O51"/>
    <mergeCell ref="K43:K44"/>
    <mergeCell ref="L43:L44"/>
    <mergeCell ref="M43:M44"/>
    <mergeCell ref="N43:N44"/>
    <mergeCell ref="O43:O44"/>
    <mergeCell ref="K26:K28"/>
  </mergeCells>
  <conditionalFormatting sqref="R2:R3">
    <cfRule type="cellIs" dxfId="174" priority="156" operator="lessThanOrEqual">
      <formula>0.39</formula>
    </cfRule>
    <cfRule type="cellIs" dxfId="173" priority="157" operator="between">
      <formula>0.4</formula>
      <formula>0.59</formula>
    </cfRule>
    <cfRule type="cellIs" dxfId="172" priority="158" operator="between">
      <formula>0.6</formula>
      <formula>0.69</formula>
    </cfRule>
    <cfRule type="cellIs" dxfId="171" priority="159" operator="between">
      <formula>0.7</formula>
      <formula>0.79</formula>
    </cfRule>
    <cfRule type="cellIs" dxfId="170" priority="160" operator="greaterThanOrEqual">
      <formula>0.8</formula>
    </cfRule>
  </conditionalFormatting>
  <conditionalFormatting sqref="R4:R11">
    <cfRule type="cellIs" dxfId="169" priority="151" operator="lessThanOrEqual">
      <formula>0.39</formula>
    </cfRule>
    <cfRule type="cellIs" dxfId="168" priority="152" operator="between">
      <formula>0.4</formula>
      <formula>0.59</formula>
    </cfRule>
    <cfRule type="cellIs" dxfId="167" priority="153" operator="between">
      <formula>0.6</formula>
      <formula>0.69</formula>
    </cfRule>
    <cfRule type="cellIs" dxfId="166" priority="154" operator="between">
      <formula>0.7</formula>
      <formula>0.79</formula>
    </cfRule>
    <cfRule type="cellIs" dxfId="165" priority="155" operator="greaterThanOrEqual">
      <formula>0.8</formula>
    </cfRule>
  </conditionalFormatting>
  <conditionalFormatting sqref="R34:R37 R39">
    <cfRule type="cellIs" dxfId="164" priority="146" operator="lessThanOrEqual">
      <formula>0.39</formula>
    </cfRule>
    <cfRule type="cellIs" dxfId="163" priority="147" operator="between">
      <formula>0.4</formula>
      <formula>0.59</formula>
    </cfRule>
    <cfRule type="cellIs" dxfId="162" priority="148" operator="between">
      <formula>0.6</formula>
      <formula>0.69</formula>
    </cfRule>
    <cfRule type="cellIs" dxfId="161" priority="149" operator="between">
      <formula>0.7</formula>
      <formula>0.79</formula>
    </cfRule>
    <cfRule type="cellIs" dxfId="160" priority="150" operator="greaterThan">
      <formula>0.8</formula>
    </cfRule>
  </conditionalFormatting>
  <conditionalFormatting sqref="R77:R80">
    <cfRule type="cellIs" dxfId="159" priority="121" operator="lessThanOrEqual">
      <formula>0.39</formula>
    </cfRule>
    <cfRule type="cellIs" dxfId="158" priority="122" operator="between">
      <formula>0.4</formula>
      <formula>0.59</formula>
    </cfRule>
    <cfRule type="cellIs" dxfId="157" priority="123" operator="between">
      <formula>0.6</formula>
      <formula>0.69</formula>
    </cfRule>
    <cfRule type="cellIs" dxfId="156" priority="124" operator="between">
      <formula>0.7</formula>
      <formula>0.79</formula>
    </cfRule>
    <cfRule type="cellIs" dxfId="155" priority="125" operator="greaterThan">
      <formula>0.8</formula>
    </cfRule>
  </conditionalFormatting>
  <conditionalFormatting sqref="R13">
    <cfRule type="cellIs" dxfId="154" priority="106" operator="lessThanOrEqual">
      <formula>0.39</formula>
    </cfRule>
    <cfRule type="cellIs" dxfId="153" priority="107" operator="between">
      <formula>0.4</formula>
      <formula>0.59</formula>
    </cfRule>
    <cfRule type="cellIs" dxfId="152" priority="108" operator="between">
      <formula>0.6</formula>
      <formula>0.69</formula>
    </cfRule>
    <cfRule type="cellIs" dxfId="151" priority="109" operator="between">
      <formula>0.7</formula>
      <formula>0.79</formula>
    </cfRule>
    <cfRule type="cellIs" dxfId="150" priority="110" operator="greaterThan">
      <formula>0.8</formula>
    </cfRule>
  </conditionalFormatting>
  <conditionalFormatting sqref="R14:R18">
    <cfRule type="cellIs" dxfId="149" priority="101" operator="lessThanOrEqual">
      <formula>0.39</formula>
    </cfRule>
    <cfRule type="cellIs" dxfId="148" priority="102" operator="between">
      <formula>0.4</formula>
      <formula>0.59</formula>
    </cfRule>
    <cfRule type="cellIs" dxfId="147" priority="103" operator="between">
      <formula>0.6</formula>
      <formula>0.69</formula>
    </cfRule>
    <cfRule type="cellIs" dxfId="146" priority="104" operator="between">
      <formula>0.7</formula>
      <formula>0.79</formula>
    </cfRule>
    <cfRule type="cellIs" dxfId="145" priority="105" operator="greaterThan">
      <formula>0.8</formula>
    </cfRule>
  </conditionalFormatting>
  <conditionalFormatting sqref="R81:R84">
    <cfRule type="cellIs" dxfId="144" priority="126" operator="lessThanOrEqual">
      <formula>0.39</formula>
    </cfRule>
    <cfRule type="cellIs" dxfId="143" priority="127" operator="between">
      <formula>0.4</formula>
      <formula>0.59</formula>
    </cfRule>
    <cfRule type="cellIs" dxfId="142" priority="128" operator="between">
      <formula>0.6</formula>
      <formula>0.69</formula>
    </cfRule>
    <cfRule type="cellIs" dxfId="141" priority="129" operator="between">
      <formula>0.7</formula>
      <formula>0.79</formula>
    </cfRule>
    <cfRule type="cellIs" dxfId="140" priority="130" operator="greaterThan">
      <formula>0.8</formula>
    </cfRule>
  </conditionalFormatting>
  <conditionalFormatting sqref="R70:R73 R75:R76">
    <cfRule type="cellIs" dxfId="139" priority="116" operator="lessThanOrEqual">
      <formula>0.39</formula>
    </cfRule>
    <cfRule type="cellIs" dxfId="138" priority="117" operator="between">
      <formula>0.4</formula>
      <formula>0.59</formula>
    </cfRule>
    <cfRule type="cellIs" dxfId="137" priority="118" operator="between">
      <formula>0.6</formula>
      <formula>0.69</formula>
    </cfRule>
    <cfRule type="cellIs" dxfId="136" priority="119" operator="between">
      <formula>0.7</formula>
      <formula>0.79</formula>
    </cfRule>
    <cfRule type="cellIs" dxfId="135" priority="120" operator="greaterThan">
      <formula>0.8</formula>
    </cfRule>
  </conditionalFormatting>
  <conditionalFormatting sqref="R12">
    <cfRule type="cellIs" dxfId="134" priority="111" operator="lessThanOrEqual">
      <formula>0.39</formula>
    </cfRule>
    <cfRule type="cellIs" dxfId="133" priority="112" operator="between">
      <formula>0.4</formula>
      <formula>0.59</formula>
    </cfRule>
    <cfRule type="cellIs" dxfId="132" priority="113" operator="between">
      <formula>0.6</formula>
      <formula>0.69</formula>
    </cfRule>
    <cfRule type="cellIs" dxfId="131" priority="114" operator="between">
      <formula>0.7</formula>
      <formula>0.79</formula>
    </cfRule>
    <cfRule type="cellIs" dxfId="130" priority="115" operator="greaterThan">
      <formula>0.8</formula>
    </cfRule>
  </conditionalFormatting>
  <conditionalFormatting sqref="R20 R22">
    <cfRule type="cellIs" dxfId="129" priority="96" operator="lessThanOrEqual">
      <formula>0.39</formula>
    </cfRule>
    <cfRule type="cellIs" dxfId="128" priority="97" operator="between">
      <formula>0.4</formula>
      <formula>0.59</formula>
    </cfRule>
    <cfRule type="cellIs" dxfId="127" priority="98" operator="between">
      <formula>0.6</formula>
      <formula>0.69</formula>
    </cfRule>
    <cfRule type="cellIs" dxfId="126" priority="99" operator="between">
      <formula>0.7</formula>
      <formula>0.79</formula>
    </cfRule>
    <cfRule type="cellIs" dxfId="125" priority="100" operator="greaterThan">
      <formula>0.8</formula>
    </cfRule>
  </conditionalFormatting>
  <conditionalFormatting sqref="R24:R25">
    <cfRule type="cellIs" dxfId="124" priority="91" operator="lessThanOrEqual">
      <formula>0.39</formula>
    </cfRule>
    <cfRule type="cellIs" dxfId="123" priority="92" operator="between">
      <formula>0.4</formula>
      <formula>0.59</formula>
    </cfRule>
    <cfRule type="cellIs" dxfId="122" priority="93" operator="between">
      <formula>0.6</formula>
      <formula>0.69</formula>
    </cfRule>
    <cfRule type="cellIs" dxfId="121" priority="94" operator="between">
      <formula>0.7</formula>
      <formula>0.79</formula>
    </cfRule>
    <cfRule type="cellIs" dxfId="120" priority="95" operator="greaterThan">
      <formula>0.8</formula>
    </cfRule>
  </conditionalFormatting>
  <conditionalFormatting sqref="R26 R28:R29 R32:R33">
    <cfRule type="cellIs" dxfId="119" priority="86" operator="lessThanOrEqual">
      <formula>0.39</formula>
    </cfRule>
    <cfRule type="cellIs" dxfId="118" priority="87" operator="between">
      <formula>0.4</formula>
      <formula>0.59</formula>
    </cfRule>
    <cfRule type="cellIs" dxfId="117" priority="88" operator="between">
      <formula>0.6</formula>
      <formula>0.69</formula>
    </cfRule>
    <cfRule type="cellIs" dxfId="116" priority="89" operator="between">
      <formula>0.7</formula>
      <formula>0.79</formula>
    </cfRule>
    <cfRule type="cellIs" dxfId="115" priority="90" operator="greaterThan">
      <formula>0.8</formula>
    </cfRule>
  </conditionalFormatting>
  <conditionalFormatting sqref="R31">
    <cfRule type="cellIs" dxfId="114" priority="81" operator="lessThanOrEqual">
      <formula>0.39</formula>
    </cfRule>
    <cfRule type="cellIs" dxfId="113" priority="82" operator="between">
      <formula>0.4</formula>
      <formula>0.59</formula>
    </cfRule>
    <cfRule type="cellIs" dxfId="112" priority="83" operator="between">
      <formula>0.6</formula>
      <formula>0.69</formula>
    </cfRule>
    <cfRule type="cellIs" dxfId="111" priority="84" operator="between">
      <formula>0.7</formula>
      <formula>0.79</formula>
    </cfRule>
    <cfRule type="cellIs" dxfId="110" priority="85" operator="greaterThan">
      <formula>0.8</formula>
    </cfRule>
  </conditionalFormatting>
  <conditionalFormatting sqref="R40:R42">
    <cfRule type="cellIs" dxfId="109" priority="71" operator="lessThanOrEqual">
      <formula>0.39</formula>
    </cfRule>
    <cfRule type="cellIs" dxfId="108" priority="72" operator="between">
      <formula>0.4</formula>
      <formula>0.59</formula>
    </cfRule>
    <cfRule type="cellIs" dxfId="107" priority="73" operator="between">
      <formula>0.6</formula>
      <formula>0.69</formula>
    </cfRule>
    <cfRule type="cellIs" dxfId="106" priority="74" operator="between">
      <formula>0.7</formula>
      <formula>0.79</formula>
    </cfRule>
    <cfRule type="cellIs" dxfId="105" priority="75" operator="greaterThan">
      <formula>0.8</formula>
    </cfRule>
  </conditionalFormatting>
  <conditionalFormatting sqref="R43">
    <cfRule type="cellIs" dxfId="104" priority="66" operator="lessThanOrEqual">
      <formula>0.39</formula>
    </cfRule>
    <cfRule type="cellIs" dxfId="103" priority="67" operator="between">
      <formula>0.4</formula>
      <formula>0.59</formula>
    </cfRule>
    <cfRule type="cellIs" dxfId="102" priority="68" operator="between">
      <formula>0.6</formula>
      <formula>0.69</formula>
    </cfRule>
    <cfRule type="cellIs" dxfId="101" priority="69" operator="between">
      <formula>0.7</formula>
      <formula>0.79</formula>
    </cfRule>
    <cfRule type="cellIs" dxfId="100" priority="70" operator="greaterThan">
      <formula>0.8</formula>
    </cfRule>
  </conditionalFormatting>
  <conditionalFormatting sqref="R45">
    <cfRule type="cellIs" dxfId="99" priority="61" operator="lessThanOrEqual">
      <formula>0.39</formula>
    </cfRule>
    <cfRule type="cellIs" dxfId="98" priority="62" operator="between">
      <formula>0.4</formula>
      <formula>0.59</formula>
    </cfRule>
    <cfRule type="cellIs" dxfId="97" priority="63" operator="between">
      <formula>0.6</formula>
      <formula>0.69</formula>
    </cfRule>
    <cfRule type="cellIs" dxfId="96" priority="64" operator="between">
      <formula>0.7</formula>
      <formula>0.79</formula>
    </cfRule>
    <cfRule type="cellIs" dxfId="95" priority="65" operator="greaterThan">
      <formula>0.8</formula>
    </cfRule>
  </conditionalFormatting>
  <conditionalFormatting sqref="R47">
    <cfRule type="cellIs" dxfId="94" priority="56" operator="lessThanOrEqual">
      <formula>0.39</formula>
    </cfRule>
    <cfRule type="cellIs" dxfId="93" priority="57" operator="between">
      <formula>0.4</formula>
      <formula>0.59</formula>
    </cfRule>
    <cfRule type="cellIs" dxfId="92" priority="58" operator="between">
      <formula>0.6</formula>
      <formula>0.69</formula>
    </cfRule>
    <cfRule type="cellIs" dxfId="91" priority="59" operator="between">
      <formula>0.7</formula>
      <formula>0.79</formula>
    </cfRule>
    <cfRule type="cellIs" dxfId="90" priority="60" operator="greaterThan">
      <formula>0.8</formula>
    </cfRule>
  </conditionalFormatting>
  <conditionalFormatting sqref="R48">
    <cfRule type="cellIs" dxfId="89" priority="51" operator="lessThanOrEqual">
      <formula>0.39</formula>
    </cfRule>
    <cfRule type="cellIs" dxfId="88" priority="52" operator="between">
      <formula>0.4</formula>
      <formula>0.59</formula>
    </cfRule>
    <cfRule type="cellIs" dxfId="87" priority="53" operator="between">
      <formula>0.6</formula>
      <formula>0.69</formula>
    </cfRule>
    <cfRule type="cellIs" dxfId="86" priority="54" operator="between">
      <formula>0.7</formula>
      <formula>0.79</formula>
    </cfRule>
    <cfRule type="cellIs" dxfId="85" priority="55" operator="greaterThan">
      <formula>0.8</formula>
    </cfRule>
  </conditionalFormatting>
  <conditionalFormatting sqref="R49">
    <cfRule type="cellIs" dxfId="84" priority="46" operator="lessThanOrEqual">
      <formula>0.39</formula>
    </cfRule>
    <cfRule type="cellIs" dxfId="83" priority="47" operator="between">
      <formula>0.4</formula>
      <formula>0.59</formula>
    </cfRule>
    <cfRule type="cellIs" dxfId="82" priority="48" operator="between">
      <formula>0.6</formula>
      <formula>0.69</formula>
    </cfRule>
    <cfRule type="cellIs" dxfId="81" priority="49" operator="between">
      <formula>0.7</formula>
      <formula>0.79</formula>
    </cfRule>
    <cfRule type="cellIs" dxfId="80" priority="50" operator="greaterThan">
      <formula>0.8</formula>
    </cfRule>
  </conditionalFormatting>
  <conditionalFormatting sqref="R50:R51">
    <cfRule type="cellIs" dxfId="79" priority="41" operator="lessThanOrEqual">
      <formula>0.39</formula>
    </cfRule>
    <cfRule type="cellIs" dxfId="78" priority="42" operator="between">
      <formula>0.4</formula>
      <formula>0.59</formula>
    </cfRule>
    <cfRule type="cellIs" dxfId="77" priority="43" operator="between">
      <formula>0.6</formula>
      <formula>0.69</formula>
    </cfRule>
    <cfRule type="cellIs" dxfId="76" priority="44" operator="between">
      <formula>0.7</formula>
      <formula>0.79</formula>
    </cfRule>
    <cfRule type="cellIs" dxfId="75" priority="45" operator="greaterThan">
      <formula>0.8</formula>
    </cfRule>
  </conditionalFormatting>
  <conditionalFormatting sqref="R52:R53">
    <cfRule type="cellIs" dxfId="74" priority="36" operator="lessThanOrEqual">
      <formula>0.39</formula>
    </cfRule>
    <cfRule type="cellIs" dxfId="73" priority="37" operator="between">
      <formula>0.4</formula>
      <formula>0.59</formula>
    </cfRule>
    <cfRule type="cellIs" dxfId="72" priority="38" operator="between">
      <formula>0.6</formula>
      <formula>0.69</formula>
    </cfRule>
    <cfRule type="cellIs" dxfId="71" priority="39" operator="between">
      <formula>0.7</formula>
      <formula>0.79</formula>
    </cfRule>
    <cfRule type="cellIs" dxfId="70" priority="40" operator="greaterThan">
      <formula>0.8</formula>
    </cfRule>
  </conditionalFormatting>
  <conditionalFormatting sqref="R54:R55">
    <cfRule type="cellIs" dxfId="69" priority="31" operator="lessThanOrEqual">
      <formula>0.39</formula>
    </cfRule>
    <cfRule type="cellIs" dxfId="68" priority="32" operator="between">
      <formula>0.4</formula>
      <formula>0.59</formula>
    </cfRule>
    <cfRule type="cellIs" dxfId="67" priority="33" operator="between">
      <formula>0.6</formula>
      <formula>0.69</formula>
    </cfRule>
    <cfRule type="cellIs" dxfId="66" priority="34" operator="between">
      <formula>0.7</formula>
      <formula>0.79</formula>
    </cfRule>
    <cfRule type="cellIs" dxfId="65" priority="35" operator="greaterThan">
      <formula>0.8</formula>
    </cfRule>
  </conditionalFormatting>
  <conditionalFormatting sqref="R57">
    <cfRule type="cellIs" dxfId="64" priority="26" operator="lessThanOrEqual">
      <formula>0.39</formula>
    </cfRule>
    <cfRule type="cellIs" dxfId="63" priority="27" operator="between">
      <formula>0.4</formula>
      <formula>0.59</formula>
    </cfRule>
    <cfRule type="cellIs" dxfId="62" priority="28" operator="between">
      <formula>0.6</formula>
      <formula>0.69</formula>
    </cfRule>
    <cfRule type="cellIs" dxfId="61" priority="29" operator="between">
      <formula>0.7</formula>
      <formula>0.79</formula>
    </cfRule>
    <cfRule type="cellIs" dxfId="60" priority="30" operator="greaterThan">
      <formula>0.8</formula>
    </cfRule>
  </conditionalFormatting>
  <conditionalFormatting sqref="R58">
    <cfRule type="cellIs" dxfId="59" priority="21" operator="lessThanOrEqual">
      <formula>0.39</formula>
    </cfRule>
    <cfRule type="cellIs" dxfId="58" priority="22" operator="between">
      <formula>0.4</formula>
      <formula>0.59</formula>
    </cfRule>
    <cfRule type="cellIs" dxfId="57" priority="23" operator="between">
      <formula>0.6</formula>
      <formula>0.69</formula>
    </cfRule>
    <cfRule type="cellIs" dxfId="56" priority="24" operator="between">
      <formula>0.7</formula>
      <formula>0.79</formula>
    </cfRule>
    <cfRule type="cellIs" dxfId="55" priority="25" operator="greaterThan">
      <formula>0.8</formula>
    </cfRule>
  </conditionalFormatting>
  <conditionalFormatting sqref="R59">
    <cfRule type="cellIs" dxfId="54" priority="16" operator="lessThanOrEqual">
      <formula>0.39</formula>
    </cfRule>
    <cfRule type="cellIs" dxfId="53" priority="17" operator="between">
      <formula>0.4</formula>
      <formula>0.59</formula>
    </cfRule>
    <cfRule type="cellIs" dxfId="52" priority="18" operator="between">
      <formula>0.6</formula>
      <formula>0.69</formula>
    </cfRule>
    <cfRule type="cellIs" dxfId="51" priority="19" operator="between">
      <formula>0.7</formula>
      <formula>0.79</formula>
    </cfRule>
    <cfRule type="cellIs" dxfId="50" priority="20" operator="greaterThan">
      <formula>0.8</formula>
    </cfRule>
  </conditionalFormatting>
  <conditionalFormatting sqref="R61:R62">
    <cfRule type="cellIs" dxfId="49" priority="11" operator="lessThanOrEqual">
      <formula>0.39</formula>
    </cfRule>
    <cfRule type="cellIs" dxfId="48" priority="12" operator="between">
      <formula>0.4</formula>
      <formula>0.59</formula>
    </cfRule>
    <cfRule type="cellIs" dxfId="47" priority="13" operator="between">
      <formula>0.6</formula>
      <formula>0.69</formula>
    </cfRule>
    <cfRule type="cellIs" dxfId="46" priority="14" operator="between">
      <formula>0.7</formula>
      <formula>0.79</formula>
    </cfRule>
    <cfRule type="cellIs" dxfId="45" priority="15" operator="greaterThan">
      <formula>0.8</formula>
    </cfRule>
  </conditionalFormatting>
  <conditionalFormatting sqref="R63:R64">
    <cfRule type="cellIs" dxfId="44" priority="6" operator="lessThanOrEqual">
      <formula>0.39</formula>
    </cfRule>
    <cfRule type="cellIs" dxfId="43" priority="7" operator="between">
      <formula>0.4</formula>
      <formula>0.59</formula>
    </cfRule>
    <cfRule type="cellIs" dxfId="42" priority="8" operator="between">
      <formula>0.6</formula>
      <formula>0.69</formula>
    </cfRule>
    <cfRule type="cellIs" dxfId="41" priority="9" operator="between">
      <formula>0.7</formula>
      <formula>0.79</formula>
    </cfRule>
    <cfRule type="cellIs" dxfId="40" priority="10" operator="greaterThan">
      <formula>0.8</formula>
    </cfRule>
  </conditionalFormatting>
  <conditionalFormatting sqref="R65 R67:R69">
    <cfRule type="cellIs" dxfId="39" priority="1" operator="lessThanOrEqual">
      <formula>0.39</formula>
    </cfRule>
    <cfRule type="cellIs" dxfId="38" priority="2" operator="between">
      <formula>0.4</formula>
      <formula>0.59</formula>
    </cfRule>
    <cfRule type="cellIs" dxfId="37" priority="3" operator="between">
      <formula>0.6</formula>
      <formula>0.69</formula>
    </cfRule>
    <cfRule type="cellIs" dxfId="36" priority="4" operator="between">
      <formula>0.7</formula>
      <formula>0.79</formula>
    </cfRule>
    <cfRule type="cellIs" dxfId="35" priority="5" operator="greaterThan">
      <formula>0.8</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2"/>
  <sheetViews>
    <sheetView zoomScale="60" zoomScaleNormal="60" workbookViewId="0">
      <selection sqref="A1:A2"/>
    </sheetView>
  </sheetViews>
  <sheetFormatPr baseColWidth="10" defaultRowHeight="15"/>
  <cols>
    <col min="13" max="18" width="0" hidden="1" customWidth="1"/>
    <col min="19" max="19" width="28.85546875" hidden="1" customWidth="1"/>
    <col min="20" max="20" width="28.42578125" hidden="1" customWidth="1"/>
    <col min="21" max="21" width="0" hidden="1" customWidth="1"/>
    <col min="22" max="22" width="46.5703125" hidden="1" customWidth="1"/>
    <col min="23" max="24" width="0" hidden="1" customWidth="1"/>
    <col min="31" max="31" width="28.85546875" bestFit="1" customWidth="1"/>
    <col min="32" max="32" width="28.42578125" bestFit="1" customWidth="1"/>
    <col min="33" max="33" width="107.28515625" style="720" customWidth="1"/>
  </cols>
  <sheetData>
    <row r="1" spans="1:33" ht="15" customHeight="1">
      <c r="A1" s="576" t="s">
        <v>329</v>
      </c>
      <c r="B1" s="576" t="s">
        <v>146</v>
      </c>
      <c r="C1" s="576" t="s">
        <v>330</v>
      </c>
      <c r="D1" s="576" t="s">
        <v>146</v>
      </c>
      <c r="E1" s="576" t="s">
        <v>331</v>
      </c>
      <c r="F1" s="576" t="s">
        <v>136</v>
      </c>
      <c r="G1" s="576" t="s">
        <v>138</v>
      </c>
      <c r="H1" s="576" t="s">
        <v>139</v>
      </c>
      <c r="I1" s="576" t="s">
        <v>137</v>
      </c>
      <c r="J1" s="576" t="s">
        <v>333</v>
      </c>
      <c r="K1" s="576" t="s">
        <v>841</v>
      </c>
      <c r="L1" s="576" t="s">
        <v>380</v>
      </c>
      <c r="M1" s="576" t="s">
        <v>329</v>
      </c>
      <c r="N1" s="576" t="s">
        <v>146</v>
      </c>
      <c r="O1" s="576" t="s">
        <v>330</v>
      </c>
      <c r="P1" s="576" t="s">
        <v>146</v>
      </c>
      <c r="Q1" s="576" t="s">
        <v>331</v>
      </c>
      <c r="R1" s="576" t="s">
        <v>136</v>
      </c>
      <c r="S1" s="576" t="s">
        <v>138</v>
      </c>
      <c r="T1" s="576" t="s">
        <v>139</v>
      </c>
      <c r="U1" s="576" t="s">
        <v>137</v>
      </c>
      <c r="V1" s="576" t="s">
        <v>333</v>
      </c>
      <c r="W1" s="576" t="s">
        <v>841</v>
      </c>
      <c r="X1" s="576" t="s">
        <v>380</v>
      </c>
      <c r="Y1" s="576" t="s">
        <v>381</v>
      </c>
      <c r="Z1" s="576" t="s">
        <v>733</v>
      </c>
      <c r="AA1" s="625" t="s">
        <v>382</v>
      </c>
      <c r="AB1" s="388" t="s">
        <v>371</v>
      </c>
      <c r="AC1" s="627" t="s">
        <v>842</v>
      </c>
      <c r="AD1" s="576" t="s">
        <v>843</v>
      </c>
      <c r="AE1" s="664" t="s">
        <v>997</v>
      </c>
      <c r="AF1" s="664" t="s">
        <v>998</v>
      </c>
      <c r="AG1" s="625" t="s">
        <v>732</v>
      </c>
    </row>
    <row r="2" spans="1:33" ht="39" customHeight="1" thickBot="1">
      <c r="A2" s="585"/>
      <c r="B2" s="585"/>
      <c r="C2" s="585"/>
      <c r="D2" s="577"/>
      <c r="E2" s="577"/>
      <c r="F2" s="577"/>
      <c r="G2" s="577"/>
      <c r="H2" s="577"/>
      <c r="I2" s="577"/>
      <c r="J2" s="577"/>
      <c r="K2" s="577"/>
      <c r="L2" s="577"/>
      <c r="M2" s="585"/>
      <c r="N2" s="585"/>
      <c r="O2" s="585"/>
      <c r="P2" s="577"/>
      <c r="Q2" s="577"/>
      <c r="R2" s="577"/>
      <c r="S2" s="577"/>
      <c r="T2" s="577"/>
      <c r="U2" s="577"/>
      <c r="V2" s="577"/>
      <c r="W2" s="577"/>
      <c r="X2" s="577"/>
      <c r="Y2" s="577"/>
      <c r="Z2" s="577"/>
      <c r="AA2" s="626"/>
      <c r="AB2" s="389"/>
      <c r="AC2" s="628"/>
      <c r="AD2" s="577"/>
      <c r="AE2" s="665"/>
      <c r="AF2" s="665"/>
      <c r="AG2" s="626"/>
    </row>
    <row r="3" spans="1:33" ht="360" customHeight="1">
      <c r="A3" s="578" t="s">
        <v>550</v>
      </c>
      <c r="B3" s="510" t="s">
        <v>262</v>
      </c>
      <c r="C3" s="581" t="s">
        <v>122</v>
      </c>
      <c r="D3" s="583" t="s">
        <v>271</v>
      </c>
      <c r="E3" s="483" t="s">
        <v>152</v>
      </c>
      <c r="F3" s="483" t="s">
        <v>10</v>
      </c>
      <c r="G3" s="483" t="s">
        <v>123</v>
      </c>
      <c r="H3" s="483" t="s">
        <v>844</v>
      </c>
      <c r="I3" s="483" t="s">
        <v>845</v>
      </c>
      <c r="J3" s="483" t="s">
        <v>12</v>
      </c>
      <c r="K3" s="483" t="s">
        <v>387</v>
      </c>
      <c r="L3" s="483" t="s">
        <v>388</v>
      </c>
      <c r="M3" s="578" t="s">
        <v>550</v>
      </c>
      <c r="N3" s="510" t="s">
        <v>262</v>
      </c>
      <c r="O3" s="581" t="s">
        <v>122</v>
      </c>
      <c r="P3" s="583" t="s">
        <v>271</v>
      </c>
      <c r="Q3" s="483" t="s">
        <v>152</v>
      </c>
      <c r="R3" s="483" t="s">
        <v>10</v>
      </c>
      <c r="S3" s="483" t="s">
        <v>123</v>
      </c>
      <c r="T3" s="483" t="s">
        <v>844</v>
      </c>
      <c r="U3" s="483" t="s">
        <v>845</v>
      </c>
      <c r="V3" s="483" t="s">
        <v>12</v>
      </c>
      <c r="W3" s="483" t="s">
        <v>387</v>
      </c>
      <c r="X3" s="483" t="s">
        <v>388</v>
      </c>
      <c r="Y3" s="483" t="s">
        <v>391</v>
      </c>
      <c r="Z3" s="632" t="s">
        <v>737</v>
      </c>
      <c r="AA3" s="483" t="s">
        <v>846</v>
      </c>
      <c r="AB3" s="634">
        <v>0.04</v>
      </c>
      <c r="AC3" s="635">
        <v>0.01</v>
      </c>
      <c r="AD3" s="507">
        <f>(AC3/AB3)*1</f>
        <v>0.25</v>
      </c>
      <c r="AE3" s="289"/>
      <c r="AF3" s="310"/>
      <c r="AG3" s="684" t="s">
        <v>847</v>
      </c>
    </row>
    <row r="4" spans="1:33">
      <c r="A4" s="579"/>
      <c r="B4" s="491"/>
      <c r="C4" s="582"/>
      <c r="D4" s="584"/>
      <c r="E4" s="484"/>
      <c r="F4" s="484"/>
      <c r="G4" s="484"/>
      <c r="H4" s="484"/>
      <c r="I4" s="484"/>
      <c r="J4" s="484"/>
      <c r="K4" s="484"/>
      <c r="L4" s="484"/>
      <c r="M4" s="579"/>
      <c r="N4" s="491"/>
      <c r="O4" s="582"/>
      <c r="P4" s="584"/>
      <c r="Q4" s="484"/>
      <c r="R4" s="484"/>
      <c r="S4" s="484"/>
      <c r="T4" s="484"/>
      <c r="U4" s="484"/>
      <c r="V4" s="484"/>
      <c r="W4" s="484"/>
      <c r="X4" s="484"/>
      <c r="Y4" s="484"/>
      <c r="Z4" s="633"/>
      <c r="AA4" s="484"/>
      <c r="AB4" s="451"/>
      <c r="AC4" s="636"/>
      <c r="AD4" s="508"/>
      <c r="AE4" s="290"/>
      <c r="AF4" s="309"/>
      <c r="AG4" s="685"/>
    </row>
    <row r="5" spans="1:33" ht="15" customHeight="1">
      <c r="A5" s="579"/>
      <c r="B5" s="491"/>
      <c r="C5" s="582"/>
      <c r="D5" s="588" t="s">
        <v>272</v>
      </c>
      <c r="E5" s="483" t="s">
        <v>151</v>
      </c>
      <c r="F5" s="483" t="s">
        <v>848</v>
      </c>
      <c r="G5" s="483" t="s">
        <v>849</v>
      </c>
      <c r="H5" s="483" t="s">
        <v>850</v>
      </c>
      <c r="I5" s="483" t="s">
        <v>187</v>
      </c>
      <c r="J5" s="483">
        <v>3000</v>
      </c>
      <c r="K5" s="483" t="s">
        <v>387</v>
      </c>
      <c r="L5" s="483" t="s">
        <v>388</v>
      </c>
      <c r="M5" s="579"/>
      <c r="N5" s="491"/>
      <c r="O5" s="582"/>
      <c r="P5" s="588" t="s">
        <v>272</v>
      </c>
      <c r="Q5" s="483" t="s">
        <v>151</v>
      </c>
      <c r="R5" s="483" t="s">
        <v>848</v>
      </c>
      <c r="S5" s="483" t="s">
        <v>849</v>
      </c>
      <c r="T5" s="483" t="s">
        <v>850</v>
      </c>
      <c r="U5" s="483" t="s">
        <v>187</v>
      </c>
      <c r="V5" s="483">
        <v>3000</v>
      </c>
      <c r="W5" s="483" t="s">
        <v>387</v>
      </c>
      <c r="X5" s="483" t="s">
        <v>388</v>
      </c>
      <c r="Y5" s="483" t="s">
        <v>739</v>
      </c>
      <c r="Z5" s="483" t="s">
        <v>740</v>
      </c>
      <c r="AA5" s="483" t="s">
        <v>851</v>
      </c>
      <c r="AB5" s="372">
        <v>3</v>
      </c>
      <c r="AC5" s="637">
        <v>2</v>
      </c>
      <c r="AD5" s="507">
        <f>(AC5/AB5)*1</f>
        <v>0.66666666666666663</v>
      </c>
      <c r="AE5" s="666"/>
      <c r="AF5" s="653"/>
      <c r="AG5" s="686" t="s">
        <v>852</v>
      </c>
    </row>
    <row r="6" spans="1:33">
      <c r="A6" s="579"/>
      <c r="B6" s="491"/>
      <c r="C6" s="582"/>
      <c r="D6" s="589"/>
      <c r="E6" s="484"/>
      <c r="F6" s="484"/>
      <c r="G6" s="484"/>
      <c r="H6" s="484"/>
      <c r="I6" s="484"/>
      <c r="J6" s="484"/>
      <c r="K6" s="484"/>
      <c r="L6" s="484"/>
      <c r="M6" s="579"/>
      <c r="N6" s="491"/>
      <c r="O6" s="582"/>
      <c r="P6" s="589"/>
      <c r="Q6" s="484"/>
      <c r="R6" s="484"/>
      <c r="S6" s="484"/>
      <c r="T6" s="484"/>
      <c r="U6" s="484"/>
      <c r="V6" s="484"/>
      <c r="W6" s="484"/>
      <c r="X6" s="484"/>
      <c r="Y6" s="484"/>
      <c r="Z6" s="484"/>
      <c r="AA6" s="484"/>
      <c r="AB6" s="373"/>
      <c r="AC6" s="638"/>
      <c r="AD6" s="516"/>
      <c r="AE6" s="667"/>
      <c r="AF6" s="653"/>
      <c r="AG6" s="685"/>
    </row>
    <row r="7" spans="1:33" ht="127.5" customHeight="1">
      <c r="A7" s="579"/>
      <c r="B7" s="491"/>
      <c r="C7" s="582"/>
      <c r="D7" s="583" t="s">
        <v>273</v>
      </c>
      <c r="E7" s="483" t="s">
        <v>148</v>
      </c>
      <c r="F7" s="483" t="s">
        <v>853</v>
      </c>
      <c r="G7" s="483" t="s">
        <v>191</v>
      </c>
      <c r="H7" s="483" t="s">
        <v>854</v>
      </c>
      <c r="I7" s="483" t="s">
        <v>187</v>
      </c>
      <c r="J7" s="586" t="s">
        <v>318</v>
      </c>
      <c r="K7" s="483" t="s">
        <v>383</v>
      </c>
      <c r="L7" s="483" t="s">
        <v>388</v>
      </c>
      <c r="M7" s="579"/>
      <c r="N7" s="491"/>
      <c r="O7" s="582"/>
      <c r="P7" s="583" t="s">
        <v>273</v>
      </c>
      <c r="Q7" s="483" t="s">
        <v>148</v>
      </c>
      <c r="R7" s="483" t="s">
        <v>853</v>
      </c>
      <c r="S7" s="483" t="s">
        <v>191</v>
      </c>
      <c r="T7" s="483" t="s">
        <v>854</v>
      </c>
      <c r="U7" s="483" t="s">
        <v>187</v>
      </c>
      <c r="V7" s="586" t="s">
        <v>318</v>
      </c>
      <c r="W7" s="483" t="s">
        <v>383</v>
      </c>
      <c r="X7" s="483" t="s">
        <v>388</v>
      </c>
      <c r="Y7" s="483" t="s">
        <v>742</v>
      </c>
      <c r="Z7" s="483">
        <v>35</v>
      </c>
      <c r="AA7" s="404" t="s">
        <v>390</v>
      </c>
      <c r="AB7" s="194">
        <v>12</v>
      </c>
      <c r="AC7" s="195">
        <v>13</v>
      </c>
      <c r="AD7" s="507">
        <v>0.56000000000000005</v>
      </c>
      <c r="AE7" s="291"/>
      <c r="AF7" s="291"/>
      <c r="AG7" s="687" t="s">
        <v>855</v>
      </c>
    </row>
    <row r="8" spans="1:33" ht="120">
      <c r="A8" s="579"/>
      <c r="B8" s="491"/>
      <c r="C8" s="582"/>
      <c r="D8" s="584"/>
      <c r="E8" s="484"/>
      <c r="F8" s="484"/>
      <c r="G8" s="484"/>
      <c r="H8" s="484"/>
      <c r="I8" s="484"/>
      <c r="J8" s="587"/>
      <c r="K8" s="484"/>
      <c r="L8" s="484"/>
      <c r="M8" s="579"/>
      <c r="N8" s="491"/>
      <c r="O8" s="582"/>
      <c r="P8" s="584"/>
      <c r="Q8" s="484"/>
      <c r="R8" s="484"/>
      <c r="S8" s="484"/>
      <c r="T8" s="484"/>
      <c r="U8" s="484"/>
      <c r="V8" s="587"/>
      <c r="W8" s="484"/>
      <c r="X8" s="484"/>
      <c r="Y8" s="484"/>
      <c r="Z8" s="484"/>
      <c r="AA8" s="394"/>
      <c r="AB8" s="194">
        <v>600</v>
      </c>
      <c r="AC8" s="195">
        <v>362</v>
      </c>
      <c r="AD8" s="508"/>
      <c r="AE8" s="292"/>
      <c r="AF8" s="311"/>
      <c r="AG8" s="275" t="s">
        <v>974</v>
      </c>
    </row>
    <row r="9" spans="1:33" ht="330">
      <c r="A9" s="579"/>
      <c r="B9" s="491"/>
      <c r="C9" s="582"/>
      <c r="D9" s="150" t="s">
        <v>274</v>
      </c>
      <c r="E9" s="143" t="s">
        <v>149</v>
      </c>
      <c r="F9" s="143" t="s">
        <v>195</v>
      </c>
      <c r="G9" s="143" t="s">
        <v>196</v>
      </c>
      <c r="H9" s="143" t="s">
        <v>856</v>
      </c>
      <c r="I9" s="196">
        <v>0.8</v>
      </c>
      <c r="J9" s="143" t="s">
        <v>857</v>
      </c>
      <c r="K9" s="143" t="s">
        <v>387</v>
      </c>
      <c r="L9" s="143" t="s">
        <v>744</v>
      </c>
      <c r="M9" s="579"/>
      <c r="N9" s="491"/>
      <c r="O9" s="582"/>
      <c r="P9" s="266" t="s">
        <v>274</v>
      </c>
      <c r="Q9" s="267" t="s">
        <v>149</v>
      </c>
      <c r="R9" s="267" t="s">
        <v>195</v>
      </c>
      <c r="S9" s="267" t="s">
        <v>196</v>
      </c>
      <c r="T9" s="267" t="s">
        <v>856</v>
      </c>
      <c r="U9" s="196">
        <v>0.8</v>
      </c>
      <c r="V9" s="267" t="s">
        <v>857</v>
      </c>
      <c r="W9" s="267" t="s">
        <v>387</v>
      </c>
      <c r="X9" s="267" t="s">
        <v>744</v>
      </c>
      <c r="Y9" s="267" t="s">
        <v>858</v>
      </c>
      <c r="Z9" s="267" t="s">
        <v>746</v>
      </c>
      <c r="AA9" s="267" t="s">
        <v>859</v>
      </c>
      <c r="AB9" s="234" t="s">
        <v>860</v>
      </c>
      <c r="AC9" s="197" t="s">
        <v>735</v>
      </c>
      <c r="AD9" s="263" t="s">
        <v>735</v>
      </c>
      <c r="AE9" s="293"/>
      <c r="AF9" s="312"/>
      <c r="AG9" s="688" t="s">
        <v>861</v>
      </c>
    </row>
    <row r="10" spans="1:33" ht="409.5">
      <c r="A10" s="579"/>
      <c r="B10" s="491"/>
      <c r="C10" s="582"/>
      <c r="D10" s="150" t="s">
        <v>275</v>
      </c>
      <c r="E10" s="143" t="s">
        <v>154</v>
      </c>
      <c r="F10" s="143" t="s">
        <v>198</v>
      </c>
      <c r="G10" s="143" t="s">
        <v>196</v>
      </c>
      <c r="H10" s="143" t="s">
        <v>856</v>
      </c>
      <c r="I10" s="143" t="s">
        <v>187</v>
      </c>
      <c r="J10" s="143" t="s">
        <v>857</v>
      </c>
      <c r="K10" s="143" t="s">
        <v>387</v>
      </c>
      <c r="L10" s="143" t="s">
        <v>862</v>
      </c>
      <c r="M10" s="579"/>
      <c r="N10" s="491"/>
      <c r="O10" s="582"/>
      <c r="P10" s="266" t="s">
        <v>275</v>
      </c>
      <c r="Q10" s="267" t="s">
        <v>154</v>
      </c>
      <c r="R10" s="267" t="s">
        <v>198</v>
      </c>
      <c r="S10" s="267" t="s">
        <v>196</v>
      </c>
      <c r="T10" s="267" t="s">
        <v>856</v>
      </c>
      <c r="U10" s="267" t="s">
        <v>187</v>
      </c>
      <c r="V10" s="267" t="s">
        <v>857</v>
      </c>
      <c r="W10" s="267" t="s">
        <v>387</v>
      </c>
      <c r="X10" s="267" t="s">
        <v>862</v>
      </c>
      <c r="Y10" s="267" t="s">
        <v>863</v>
      </c>
      <c r="Z10" s="267" t="s">
        <v>746</v>
      </c>
      <c r="AA10" s="267" t="s">
        <v>864</v>
      </c>
      <c r="AB10" s="234">
        <v>16</v>
      </c>
      <c r="AC10" s="253">
        <v>16</v>
      </c>
      <c r="AD10" s="263">
        <f>(AC10/AB10)*1</f>
        <v>1</v>
      </c>
      <c r="AE10" s="294"/>
      <c r="AF10" s="312"/>
      <c r="AG10" s="689"/>
    </row>
    <row r="11" spans="1:33" ht="360">
      <c r="A11" s="579"/>
      <c r="B11" s="491"/>
      <c r="C11" s="582"/>
      <c r="D11" s="517" t="s">
        <v>276</v>
      </c>
      <c r="E11" s="490" t="s">
        <v>155</v>
      </c>
      <c r="F11" s="143" t="s">
        <v>13</v>
      </c>
      <c r="G11" s="143" t="s">
        <v>17</v>
      </c>
      <c r="H11" s="143" t="s">
        <v>135</v>
      </c>
      <c r="I11" s="143" t="s">
        <v>18</v>
      </c>
      <c r="J11" s="143" t="s">
        <v>15</v>
      </c>
      <c r="K11" s="483" t="s">
        <v>383</v>
      </c>
      <c r="L11" s="483" t="s">
        <v>384</v>
      </c>
      <c r="M11" s="579"/>
      <c r="N11" s="491"/>
      <c r="O11" s="582"/>
      <c r="P11" s="517" t="s">
        <v>276</v>
      </c>
      <c r="Q11" s="490" t="s">
        <v>155</v>
      </c>
      <c r="R11" s="267" t="s">
        <v>13</v>
      </c>
      <c r="S11" s="267" t="s">
        <v>17</v>
      </c>
      <c r="T11" s="267" t="s">
        <v>135</v>
      </c>
      <c r="U11" s="267" t="s">
        <v>18</v>
      </c>
      <c r="V11" s="267" t="s">
        <v>15</v>
      </c>
      <c r="W11" s="483" t="s">
        <v>383</v>
      </c>
      <c r="X11" s="483" t="s">
        <v>384</v>
      </c>
      <c r="Y11" s="483" t="s">
        <v>398</v>
      </c>
      <c r="Z11" s="483">
        <v>186</v>
      </c>
      <c r="AA11" s="483" t="s">
        <v>399</v>
      </c>
      <c r="AB11" s="198">
        <v>0.4</v>
      </c>
      <c r="AC11" s="199">
        <v>0.4</v>
      </c>
      <c r="AD11" s="251">
        <f>(AC11/AB11)*1</f>
        <v>1</v>
      </c>
      <c r="AE11" s="668"/>
      <c r="AF11" s="668"/>
      <c r="AG11" s="690"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row>
    <row r="12" spans="1:33" ht="300">
      <c r="A12" s="579"/>
      <c r="B12" s="491"/>
      <c r="C12" s="582"/>
      <c r="D12" s="518"/>
      <c r="E12" s="491"/>
      <c r="F12" s="154" t="s">
        <v>14</v>
      </c>
      <c r="G12" s="154" t="s">
        <v>17</v>
      </c>
      <c r="H12" s="154" t="s">
        <v>205</v>
      </c>
      <c r="I12" s="140" t="s">
        <v>19</v>
      </c>
      <c r="J12" s="140" t="s">
        <v>16</v>
      </c>
      <c r="K12" s="489"/>
      <c r="L12" s="489"/>
      <c r="M12" s="579"/>
      <c r="N12" s="491"/>
      <c r="O12" s="582"/>
      <c r="P12" s="518"/>
      <c r="Q12" s="491"/>
      <c r="R12" s="249" t="s">
        <v>14</v>
      </c>
      <c r="S12" s="249" t="s">
        <v>17</v>
      </c>
      <c r="T12" s="249" t="s">
        <v>205</v>
      </c>
      <c r="U12" s="246" t="s">
        <v>19</v>
      </c>
      <c r="V12" s="246" t="s">
        <v>16</v>
      </c>
      <c r="W12" s="489"/>
      <c r="X12" s="489"/>
      <c r="Y12" s="489"/>
      <c r="Z12" s="489"/>
      <c r="AA12" s="489"/>
      <c r="AB12" s="200">
        <v>0.1</v>
      </c>
      <c r="AC12" s="201">
        <v>0.1</v>
      </c>
      <c r="AD12" s="202">
        <f>(AC12/AB12)</f>
        <v>1</v>
      </c>
      <c r="AE12" s="669"/>
      <c r="AF12" s="669"/>
      <c r="AG12" s="691"/>
    </row>
    <row r="13" spans="1:33" ht="15" customHeight="1">
      <c r="A13" s="579"/>
      <c r="B13" s="491"/>
      <c r="C13" s="582"/>
      <c r="D13" s="517" t="s">
        <v>277</v>
      </c>
      <c r="E13" s="490" t="s">
        <v>865</v>
      </c>
      <c r="F13" s="490" t="s">
        <v>866</v>
      </c>
      <c r="G13" s="490" t="s">
        <v>200</v>
      </c>
      <c r="H13" s="490" t="s">
        <v>204</v>
      </c>
      <c r="I13" s="490" t="s">
        <v>187</v>
      </c>
      <c r="J13" s="565">
        <v>0.1</v>
      </c>
      <c r="K13" s="490" t="s">
        <v>387</v>
      </c>
      <c r="L13" s="483" t="s">
        <v>752</v>
      </c>
      <c r="M13" s="579"/>
      <c r="N13" s="491"/>
      <c r="O13" s="582"/>
      <c r="P13" s="517" t="s">
        <v>277</v>
      </c>
      <c r="Q13" s="490" t="s">
        <v>865</v>
      </c>
      <c r="R13" s="490" t="s">
        <v>866</v>
      </c>
      <c r="S13" s="490" t="s">
        <v>200</v>
      </c>
      <c r="T13" s="490" t="s">
        <v>204</v>
      </c>
      <c r="U13" s="490" t="s">
        <v>187</v>
      </c>
      <c r="V13" s="565">
        <v>0.1</v>
      </c>
      <c r="W13" s="490" t="s">
        <v>387</v>
      </c>
      <c r="X13" s="483" t="s">
        <v>752</v>
      </c>
      <c r="Y13" s="483" t="s">
        <v>753</v>
      </c>
      <c r="Z13" s="483" t="s">
        <v>754</v>
      </c>
      <c r="AA13" s="536" t="s">
        <v>755</v>
      </c>
      <c r="AB13" s="401">
        <v>7.0000000000000007E-2</v>
      </c>
      <c r="AC13" s="538">
        <v>0.1</v>
      </c>
      <c r="AD13" s="534">
        <v>1.43</v>
      </c>
      <c r="AE13" s="666"/>
      <c r="AF13" s="666"/>
      <c r="AG13" s="688" t="s">
        <v>867</v>
      </c>
    </row>
    <row r="14" spans="1:33">
      <c r="A14" s="579"/>
      <c r="B14" s="491"/>
      <c r="C14" s="582"/>
      <c r="D14" s="518"/>
      <c r="E14" s="491"/>
      <c r="F14" s="491"/>
      <c r="G14" s="491"/>
      <c r="H14" s="491"/>
      <c r="I14" s="491"/>
      <c r="J14" s="591"/>
      <c r="K14" s="491"/>
      <c r="L14" s="489"/>
      <c r="M14" s="579"/>
      <c r="N14" s="491"/>
      <c r="O14" s="582"/>
      <c r="P14" s="518"/>
      <c r="Q14" s="491"/>
      <c r="R14" s="491"/>
      <c r="S14" s="491"/>
      <c r="T14" s="491"/>
      <c r="U14" s="491"/>
      <c r="V14" s="591"/>
      <c r="W14" s="491"/>
      <c r="X14" s="489"/>
      <c r="Y14" s="489"/>
      <c r="Z14" s="489"/>
      <c r="AA14" s="537"/>
      <c r="AB14" s="403"/>
      <c r="AC14" s="639"/>
      <c r="AD14" s="540"/>
      <c r="AE14" s="667"/>
      <c r="AF14" s="667"/>
      <c r="AG14" s="689"/>
    </row>
    <row r="15" spans="1:33" ht="195">
      <c r="A15" s="579"/>
      <c r="B15" s="491"/>
      <c r="C15" s="582"/>
      <c r="D15" s="592"/>
      <c r="E15" s="511"/>
      <c r="F15" s="511"/>
      <c r="G15" s="511"/>
      <c r="H15" s="511"/>
      <c r="I15" s="511"/>
      <c r="J15" s="566"/>
      <c r="K15" s="511"/>
      <c r="L15" s="484"/>
      <c r="M15" s="579"/>
      <c r="N15" s="491"/>
      <c r="O15" s="582"/>
      <c r="P15" s="592"/>
      <c r="Q15" s="511"/>
      <c r="R15" s="511"/>
      <c r="S15" s="511"/>
      <c r="T15" s="511"/>
      <c r="U15" s="511"/>
      <c r="V15" s="566"/>
      <c r="W15" s="511"/>
      <c r="X15" s="484"/>
      <c r="Y15" s="252" t="s">
        <v>756</v>
      </c>
      <c r="Z15" s="248" t="s">
        <v>757</v>
      </c>
      <c r="AA15" s="146" t="s">
        <v>758</v>
      </c>
      <c r="AB15" s="203">
        <v>200</v>
      </c>
      <c r="AC15" s="204">
        <v>180</v>
      </c>
      <c r="AD15" s="535"/>
      <c r="AE15" s="287"/>
      <c r="AF15" s="287"/>
      <c r="AG15" s="692" t="s">
        <v>991</v>
      </c>
    </row>
    <row r="16" spans="1:33" ht="330">
      <c r="A16" s="579"/>
      <c r="B16" s="491"/>
      <c r="C16" s="582"/>
      <c r="D16" s="150" t="s">
        <v>278</v>
      </c>
      <c r="E16" s="143" t="s">
        <v>145</v>
      </c>
      <c r="F16" s="143" t="s">
        <v>201</v>
      </c>
      <c r="G16" s="143" t="s">
        <v>868</v>
      </c>
      <c r="H16" s="143" t="s">
        <v>869</v>
      </c>
      <c r="I16" s="143" t="s">
        <v>187</v>
      </c>
      <c r="J16" s="196">
        <v>0.6</v>
      </c>
      <c r="K16" s="143" t="s">
        <v>387</v>
      </c>
      <c r="L16" s="143" t="s">
        <v>400</v>
      </c>
      <c r="M16" s="579"/>
      <c r="N16" s="491"/>
      <c r="O16" s="582"/>
      <c r="P16" s="266" t="s">
        <v>278</v>
      </c>
      <c r="Q16" s="267" t="s">
        <v>145</v>
      </c>
      <c r="R16" s="267" t="s">
        <v>201</v>
      </c>
      <c r="S16" s="267" t="s">
        <v>868</v>
      </c>
      <c r="T16" s="267" t="s">
        <v>869</v>
      </c>
      <c r="U16" s="267" t="s">
        <v>187</v>
      </c>
      <c r="V16" s="196">
        <v>0.6</v>
      </c>
      <c r="W16" s="267" t="s">
        <v>387</v>
      </c>
      <c r="X16" s="267" t="s">
        <v>400</v>
      </c>
      <c r="Y16" s="267" t="s">
        <v>389</v>
      </c>
      <c r="Z16" s="267">
        <v>46</v>
      </c>
      <c r="AA16" s="238" t="s">
        <v>390</v>
      </c>
      <c r="AB16" s="205">
        <v>3</v>
      </c>
      <c r="AC16" s="268">
        <v>2</v>
      </c>
      <c r="AD16" s="263">
        <f t="shared" ref="AD16:AD21" si="0">(AC16/AB16)*1</f>
        <v>0.66666666666666663</v>
      </c>
      <c r="AE16" s="295"/>
      <c r="AF16" s="295"/>
      <c r="AG16" s="276" t="s">
        <v>870</v>
      </c>
    </row>
    <row r="17" spans="1:33" ht="409.5">
      <c r="A17" s="579"/>
      <c r="B17" s="491"/>
      <c r="C17" s="582"/>
      <c r="D17" s="207" t="s">
        <v>279</v>
      </c>
      <c r="E17" s="140" t="s">
        <v>871</v>
      </c>
      <c r="F17" s="140" t="s">
        <v>207</v>
      </c>
      <c r="G17" s="140" t="s">
        <v>208</v>
      </c>
      <c r="H17" s="140" t="s">
        <v>209</v>
      </c>
      <c r="I17" s="140">
        <v>1</v>
      </c>
      <c r="J17" s="140">
        <v>5</v>
      </c>
      <c r="K17" s="140" t="s">
        <v>387</v>
      </c>
      <c r="L17" s="140" t="s">
        <v>400</v>
      </c>
      <c r="M17" s="579"/>
      <c r="N17" s="491"/>
      <c r="O17" s="582"/>
      <c r="P17" s="274" t="s">
        <v>279</v>
      </c>
      <c r="Q17" s="246" t="s">
        <v>871</v>
      </c>
      <c r="R17" s="246" t="s">
        <v>207</v>
      </c>
      <c r="S17" s="246" t="s">
        <v>208</v>
      </c>
      <c r="T17" s="246" t="s">
        <v>209</v>
      </c>
      <c r="U17" s="246">
        <v>1</v>
      </c>
      <c r="V17" s="246">
        <v>5</v>
      </c>
      <c r="W17" s="246" t="s">
        <v>387</v>
      </c>
      <c r="X17" s="246" t="s">
        <v>400</v>
      </c>
      <c r="Y17" s="246" t="s">
        <v>760</v>
      </c>
      <c r="Z17" s="246" t="s">
        <v>761</v>
      </c>
      <c r="AA17" s="267" t="s">
        <v>762</v>
      </c>
      <c r="AB17" s="244">
        <v>1</v>
      </c>
      <c r="AC17" s="208">
        <v>0.66</v>
      </c>
      <c r="AD17" s="251">
        <f t="shared" si="0"/>
        <v>0.66</v>
      </c>
      <c r="AE17" s="294"/>
      <c r="AF17" s="293"/>
      <c r="AG17" s="693" t="s">
        <v>872</v>
      </c>
    </row>
    <row r="18" spans="1:33" ht="135" customHeight="1">
      <c r="A18" s="579"/>
      <c r="B18" s="490" t="s">
        <v>263</v>
      </c>
      <c r="C18" s="590" t="s">
        <v>124</v>
      </c>
      <c r="D18" s="517" t="s">
        <v>280</v>
      </c>
      <c r="E18" s="490" t="s">
        <v>158</v>
      </c>
      <c r="F18" s="143" t="s">
        <v>20</v>
      </c>
      <c r="G18" s="143" t="s">
        <v>96</v>
      </c>
      <c r="H18" s="143" t="s">
        <v>210</v>
      </c>
      <c r="I18" s="209" t="s">
        <v>22</v>
      </c>
      <c r="J18" s="143" t="s">
        <v>80</v>
      </c>
      <c r="K18" s="490" t="s">
        <v>383</v>
      </c>
      <c r="L18" s="490" t="s">
        <v>408</v>
      </c>
      <c r="M18" s="579"/>
      <c r="N18" s="490" t="s">
        <v>263</v>
      </c>
      <c r="O18" s="590" t="s">
        <v>124</v>
      </c>
      <c r="P18" s="517" t="s">
        <v>280</v>
      </c>
      <c r="Q18" s="490" t="s">
        <v>158</v>
      </c>
      <c r="R18" s="267" t="s">
        <v>20</v>
      </c>
      <c r="S18" s="267" t="s">
        <v>96</v>
      </c>
      <c r="T18" s="267" t="s">
        <v>210</v>
      </c>
      <c r="U18" s="209" t="s">
        <v>22</v>
      </c>
      <c r="V18" s="267" t="s">
        <v>80</v>
      </c>
      <c r="W18" s="490" t="s">
        <v>383</v>
      </c>
      <c r="X18" s="490" t="s">
        <v>408</v>
      </c>
      <c r="Y18" s="483" t="s">
        <v>763</v>
      </c>
      <c r="Z18" s="487" t="s">
        <v>764</v>
      </c>
      <c r="AA18" s="483" t="s">
        <v>765</v>
      </c>
      <c r="AB18" s="440">
        <v>0.85</v>
      </c>
      <c r="AC18" s="440">
        <v>0.65810000000000002</v>
      </c>
      <c r="AD18" s="640">
        <f>(AC18/AB18)</f>
        <v>0.77423529411764713</v>
      </c>
      <c r="AE18" s="670"/>
      <c r="AF18" s="670"/>
      <c r="AG18" s="694" t="s">
        <v>873</v>
      </c>
    </row>
    <row r="19" spans="1:33">
      <c r="A19" s="579"/>
      <c r="B19" s="491"/>
      <c r="C19" s="582"/>
      <c r="D19" s="518"/>
      <c r="E19" s="491"/>
      <c r="F19" s="490" t="s">
        <v>21</v>
      </c>
      <c r="G19" s="490" t="s">
        <v>96</v>
      </c>
      <c r="H19" s="490" t="s">
        <v>210</v>
      </c>
      <c r="I19" s="593" t="s">
        <v>23</v>
      </c>
      <c r="J19" s="490" t="s">
        <v>82</v>
      </c>
      <c r="K19" s="491"/>
      <c r="L19" s="491"/>
      <c r="M19" s="579"/>
      <c r="N19" s="491"/>
      <c r="O19" s="582"/>
      <c r="P19" s="518"/>
      <c r="Q19" s="491"/>
      <c r="R19" s="490" t="s">
        <v>21</v>
      </c>
      <c r="S19" s="490" t="s">
        <v>96</v>
      </c>
      <c r="T19" s="490" t="s">
        <v>210</v>
      </c>
      <c r="U19" s="593" t="s">
        <v>23</v>
      </c>
      <c r="V19" s="490" t="s">
        <v>82</v>
      </c>
      <c r="W19" s="491"/>
      <c r="X19" s="491"/>
      <c r="Y19" s="484"/>
      <c r="Z19" s="488"/>
      <c r="AA19" s="484"/>
      <c r="AB19" s="440"/>
      <c r="AC19" s="440"/>
      <c r="AD19" s="640"/>
      <c r="AE19" s="670"/>
      <c r="AF19" s="670"/>
      <c r="AG19" s="694"/>
    </row>
    <row r="20" spans="1:33" ht="409.5">
      <c r="A20" s="579"/>
      <c r="B20" s="491"/>
      <c r="C20" s="582"/>
      <c r="D20" s="518"/>
      <c r="E20" s="491"/>
      <c r="F20" s="491"/>
      <c r="G20" s="491"/>
      <c r="H20" s="491"/>
      <c r="I20" s="594"/>
      <c r="J20" s="491"/>
      <c r="K20" s="491"/>
      <c r="L20" s="491"/>
      <c r="M20" s="579"/>
      <c r="N20" s="491"/>
      <c r="O20" s="582"/>
      <c r="P20" s="518"/>
      <c r="Q20" s="491"/>
      <c r="R20" s="491"/>
      <c r="S20" s="491"/>
      <c r="T20" s="491"/>
      <c r="U20" s="594"/>
      <c r="V20" s="491"/>
      <c r="W20" s="491"/>
      <c r="X20" s="491"/>
      <c r="Y20" s="246" t="s">
        <v>766</v>
      </c>
      <c r="Z20" s="246" t="s">
        <v>767</v>
      </c>
      <c r="AA20" s="247" t="s">
        <v>768</v>
      </c>
      <c r="AB20" s="185">
        <v>0.55000000000000004</v>
      </c>
      <c r="AC20" s="185">
        <v>0.42</v>
      </c>
      <c r="AD20" s="210">
        <f>(AC20/AB20)</f>
        <v>0.76363636363636356</v>
      </c>
      <c r="AE20" s="296"/>
      <c r="AF20" s="296"/>
      <c r="AG20" s="695" t="s">
        <v>975</v>
      </c>
    </row>
    <row r="21" spans="1:33" ht="15" customHeight="1">
      <c r="A21" s="579"/>
      <c r="B21" s="491"/>
      <c r="C21" s="582"/>
      <c r="D21" s="588" t="s">
        <v>281</v>
      </c>
      <c r="E21" s="483" t="s">
        <v>160</v>
      </c>
      <c r="F21" s="483" t="s">
        <v>874</v>
      </c>
      <c r="G21" s="483" t="s">
        <v>96</v>
      </c>
      <c r="H21" s="483" t="s">
        <v>210</v>
      </c>
      <c r="I21" s="483">
        <v>4</v>
      </c>
      <c r="J21" s="483">
        <v>8</v>
      </c>
      <c r="K21" s="483" t="s">
        <v>383</v>
      </c>
      <c r="L21" s="483" t="s">
        <v>769</v>
      </c>
      <c r="M21" s="579"/>
      <c r="N21" s="491"/>
      <c r="O21" s="582"/>
      <c r="P21" s="588" t="s">
        <v>281</v>
      </c>
      <c r="Q21" s="483" t="s">
        <v>160</v>
      </c>
      <c r="R21" s="483" t="s">
        <v>874</v>
      </c>
      <c r="S21" s="483" t="s">
        <v>96</v>
      </c>
      <c r="T21" s="483" t="s">
        <v>210</v>
      </c>
      <c r="U21" s="483">
        <v>4</v>
      </c>
      <c r="V21" s="483">
        <v>8</v>
      </c>
      <c r="W21" s="483" t="s">
        <v>383</v>
      </c>
      <c r="X21" s="483" t="s">
        <v>769</v>
      </c>
      <c r="Y21" s="483" t="s">
        <v>770</v>
      </c>
      <c r="Z21" s="483" t="s">
        <v>771</v>
      </c>
      <c r="AA21" s="485" t="s">
        <v>772</v>
      </c>
      <c r="AB21" s="457">
        <v>8</v>
      </c>
      <c r="AC21" s="528">
        <v>8</v>
      </c>
      <c r="AD21" s="507">
        <f t="shared" si="0"/>
        <v>1</v>
      </c>
      <c r="AE21" s="671"/>
      <c r="AF21" s="671"/>
      <c r="AG21" s="694" t="s">
        <v>875</v>
      </c>
    </row>
    <row r="22" spans="1:33">
      <c r="A22" s="579"/>
      <c r="B22" s="491"/>
      <c r="C22" s="582"/>
      <c r="D22" s="595"/>
      <c r="E22" s="484"/>
      <c r="F22" s="484"/>
      <c r="G22" s="484"/>
      <c r="H22" s="484"/>
      <c r="I22" s="484"/>
      <c r="J22" s="484"/>
      <c r="K22" s="484"/>
      <c r="L22" s="484"/>
      <c r="M22" s="579"/>
      <c r="N22" s="491"/>
      <c r="O22" s="582"/>
      <c r="P22" s="595"/>
      <c r="Q22" s="484"/>
      <c r="R22" s="484"/>
      <c r="S22" s="484"/>
      <c r="T22" s="484"/>
      <c r="U22" s="484"/>
      <c r="V22" s="484"/>
      <c r="W22" s="484"/>
      <c r="X22" s="484"/>
      <c r="Y22" s="484"/>
      <c r="Z22" s="484"/>
      <c r="AA22" s="486"/>
      <c r="AB22" s="457"/>
      <c r="AC22" s="529"/>
      <c r="AD22" s="508"/>
      <c r="AE22" s="672"/>
      <c r="AF22" s="672"/>
      <c r="AG22" s="694"/>
    </row>
    <row r="23" spans="1:33" ht="409.5">
      <c r="A23" s="579"/>
      <c r="B23" s="491"/>
      <c r="C23" s="582"/>
      <c r="D23" s="595"/>
      <c r="E23" s="140" t="s">
        <v>876</v>
      </c>
      <c r="F23" s="140" t="s">
        <v>24</v>
      </c>
      <c r="G23" s="140" t="s">
        <v>97</v>
      </c>
      <c r="H23" s="140" t="s">
        <v>116</v>
      </c>
      <c r="I23" s="184" t="s">
        <v>25</v>
      </c>
      <c r="J23" s="140" t="s">
        <v>81</v>
      </c>
      <c r="K23" s="140" t="s">
        <v>383</v>
      </c>
      <c r="L23" s="140" t="s">
        <v>591</v>
      </c>
      <c r="M23" s="579"/>
      <c r="N23" s="491"/>
      <c r="O23" s="582"/>
      <c r="P23" s="595"/>
      <c r="Q23" s="246" t="s">
        <v>876</v>
      </c>
      <c r="R23" s="246" t="s">
        <v>24</v>
      </c>
      <c r="S23" s="246" t="s">
        <v>97</v>
      </c>
      <c r="T23" s="246" t="s">
        <v>116</v>
      </c>
      <c r="U23" s="257" t="s">
        <v>25</v>
      </c>
      <c r="V23" s="246" t="s">
        <v>81</v>
      </c>
      <c r="W23" s="246" t="s">
        <v>383</v>
      </c>
      <c r="X23" s="246" t="s">
        <v>591</v>
      </c>
      <c r="Y23" s="246" t="s">
        <v>592</v>
      </c>
      <c r="Z23" s="246" t="s">
        <v>774</v>
      </c>
      <c r="AA23" s="248" t="s">
        <v>877</v>
      </c>
      <c r="AB23" s="234" t="s">
        <v>83</v>
      </c>
      <c r="AC23" s="270"/>
      <c r="AD23" s="332" t="e">
        <f t="shared" ref="AD23:AD39" si="1">(AC23/AB23)*1</f>
        <v>#VALUE!</v>
      </c>
      <c r="AE23" s="297"/>
      <c r="AF23" s="297"/>
      <c r="AG23" s="696" t="s">
        <v>878</v>
      </c>
    </row>
    <row r="24" spans="1:33" ht="375">
      <c r="A24" s="579"/>
      <c r="B24" s="491"/>
      <c r="C24" s="582"/>
      <c r="D24" s="588" t="s">
        <v>282</v>
      </c>
      <c r="E24" s="140" t="s">
        <v>159</v>
      </c>
      <c r="F24" s="140" t="s">
        <v>30</v>
      </c>
      <c r="G24" s="140" t="s">
        <v>97</v>
      </c>
      <c r="H24" s="140" t="s">
        <v>116</v>
      </c>
      <c r="I24" s="184" t="s">
        <v>31</v>
      </c>
      <c r="J24" s="140" t="s">
        <v>85</v>
      </c>
      <c r="K24" s="145" t="s">
        <v>383</v>
      </c>
      <c r="L24" s="140" t="s">
        <v>776</v>
      </c>
      <c r="M24" s="579"/>
      <c r="N24" s="491"/>
      <c r="O24" s="582"/>
      <c r="P24" s="588" t="s">
        <v>282</v>
      </c>
      <c r="Q24" s="246" t="s">
        <v>159</v>
      </c>
      <c r="R24" s="246" t="s">
        <v>30</v>
      </c>
      <c r="S24" s="246" t="s">
        <v>97</v>
      </c>
      <c r="T24" s="246" t="s">
        <v>116</v>
      </c>
      <c r="U24" s="257" t="s">
        <v>31</v>
      </c>
      <c r="V24" s="246" t="s">
        <v>85</v>
      </c>
      <c r="W24" s="248" t="s">
        <v>383</v>
      </c>
      <c r="X24" s="246" t="s">
        <v>776</v>
      </c>
      <c r="Y24" s="246" t="s">
        <v>777</v>
      </c>
      <c r="Z24" s="246" t="s">
        <v>778</v>
      </c>
      <c r="AA24" s="151" t="s">
        <v>779</v>
      </c>
      <c r="AB24" s="242">
        <v>0.47</v>
      </c>
      <c r="AC24" s="264"/>
      <c r="AD24" s="263">
        <f t="shared" si="1"/>
        <v>0</v>
      </c>
      <c r="AE24" s="298"/>
      <c r="AF24" s="298"/>
      <c r="AG24" s="692" t="s">
        <v>991</v>
      </c>
    </row>
    <row r="25" spans="1:33" ht="180">
      <c r="A25" s="579"/>
      <c r="B25" s="491"/>
      <c r="C25" s="582"/>
      <c r="D25" s="589"/>
      <c r="E25" s="143" t="s">
        <v>161</v>
      </c>
      <c r="F25" s="143" t="s">
        <v>26</v>
      </c>
      <c r="G25" s="143" t="s">
        <v>97</v>
      </c>
      <c r="H25" s="143" t="s">
        <v>879</v>
      </c>
      <c r="I25" s="211" t="s">
        <v>27</v>
      </c>
      <c r="J25" s="143" t="s">
        <v>87</v>
      </c>
      <c r="K25" s="147" t="s">
        <v>383</v>
      </c>
      <c r="L25" s="147" t="s">
        <v>591</v>
      </c>
      <c r="M25" s="579"/>
      <c r="N25" s="491"/>
      <c r="O25" s="582"/>
      <c r="P25" s="589"/>
      <c r="Q25" s="267" t="s">
        <v>161</v>
      </c>
      <c r="R25" s="267" t="s">
        <v>26</v>
      </c>
      <c r="S25" s="267" t="s">
        <v>97</v>
      </c>
      <c r="T25" s="267" t="s">
        <v>879</v>
      </c>
      <c r="U25" s="211" t="s">
        <v>27</v>
      </c>
      <c r="V25" s="267" t="s">
        <v>87</v>
      </c>
      <c r="W25" s="147" t="s">
        <v>383</v>
      </c>
      <c r="X25" s="147" t="s">
        <v>591</v>
      </c>
      <c r="Y25" s="147" t="s">
        <v>592</v>
      </c>
      <c r="Z25" s="267">
        <v>106</v>
      </c>
      <c r="AA25" s="151" t="s">
        <v>780</v>
      </c>
      <c r="AB25" s="243">
        <v>7.0000000000000007E-2</v>
      </c>
      <c r="AC25" s="212" t="s">
        <v>735</v>
      </c>
      <c r="AD25" s="263" t="s">
        <v>735</v>
      </c>
      <c r="AE25" s="299"/>
      <c r="AF25" s="299"/>
      <c r="AG25" s="697" t="s">
        <v>976</v>
      </c>
    </row>
    <row r="26" spans="1:33" ht="330">
      <c r="A26" s="579"/>
      <c r="B26" s="491"/>
      <c r="C26" s="582"/>
      <c r="D26" s="207" t="s">
        <v>283</v>
      </c>
      <c r="E26" s="140" t="s">
        <v>162</v>
      </c>
      <c r="F26" s="140" t="s">
        <v>28</v>
      </c>
      <c r="G26" s="140" t="s">
        <v>97</v>
      </c>
      <c r="H26" s="140" t="s">
        <v>116</v>
      </c>
      <c r="I26" s="184" t="s">
        <v>29</v>
      </c>
      <c r="J26" s="140" t="s">
        <v>89</v>
      </c>
      <c r="K26" s="140" t="s">
        <v>383</v>
      </c>
      <c r="L26" s="140" t="s">
        <v>591</v>
      </c>
      <c r="M26" s="579"/>
      <c r="N26" s="491"/>
      <c r="O26" s="582"/>
      <c r="P26" s="274" t="s">
        <v>283</v>
      </c>
      <c r="Q26" s="246" t="s">
        <v>162</v>
      </c>
      <c r="R26" s="246" t="s">
        <v>28</v>
      </c>
      <c r="S26" s="246" t="s">
        <v>97</v>
      </c>
      <c r="T26" s="246" t="s">
        <v>116</v>
      </c>
      <c r="U26" s="257" t="s">
        <v>29</v>
      </c>
      <c r="V26" s="246" t="s">
        <v>89</v>
      </c>
      <c r="W26" s="246" t="s">
        <v>383</v>
      </c>
      <c r="X26" s="246" t="s">
        <v>591</v>
      </c>
      <c r="Y26" s="246" t="s">
        <v>592</v>
      </c>
      <c r="Z26" s="246" t="s">
        <v>782</v>
      </c>
      <c r="AA26" s="151" t="s">
        <v>880</v>
      </c>
      <c r="AB26" s="242">
        <v>0.63</v>
      </c>
      <c r="AC26" s="264">
        <v>0.71</v>
      </c>
      <c r="AD26" s="263">
        <f t="shared" si="1"/>
        <v>1.126984126984127</v>
      </c>
      <c r="AE26" s="300"/>
      <c r="AF26" s="299"/>
      <c r="AG26" s="697" t="s">
        <v>881</v>
      </c>
    </row>
    <row r="27" spans="1:33" ht="360">
      <c r="A27" s="579"/>
      <c r="B27" s="483" t="s">
        <v>264</v>
      </c>
      <c r="C27" s="604" t="s">
        <v>213</v>
      </c>
      <c r="D27" s="150" t="s">
        <v>284</v>
      </c>
      <c r="E27" s="143" t="s">
        <v>167</v>
      </c>
      <c r="F27" s="143" t="s">
        <v>882</v>
      </c>
      <c r="G27" s="143" t="s">
        <v>215</v>
      </c>
      <c r="H27" s="211" t="s">
        <v>216</v>
      </c>
      <c r="I27" s="211" t="s">
        <v>214</v>
      </c>
      <c r="J27" s="196">
        <v>0.8</v>
      </c>
      <c r="K27" s="143" t="s">
        <v>383</v>
      </c>
      <c r="L27" s="143" t="s">
        <v>428</v>
      </c>
      <c r="M27" s="579"/>
      <c r="N27" s="483" t="s">
        <v>264</v>
      </c>
      <c r="O27" s="604" t="s">
        <v>213</v>
      </c>
      <c r="P27" s="266" t="s">
        <v>284</v>
      </c>
      <c r="Q27" s="267" t="s">
        <v>167</v>
      </c>
      <c r="R27" s="267" t="s">
        <v>882</v>
      </c>
      <c r="S27" s="267" t="s">
        <v>215</v>
      </c>
      <c r="T27" s="211" t="s">
        <v>216</v>
      </c>
      <c r="U27" s="211" t="s">
        <v>214</v>
      </c>
      <c r="V27" s="196">
        <v>0.8</v>
      </c>
      <c r="W27" s="267" t="s">
        <v>383</v>
      </c>
      <c r="X27" s="267" t="s">
        <v>428</v>
      </c>
      <c r="Y27" s="267" t="s">
        <v>429</v>
      </c>
      <c r="Z27" s="267">
        <v>133</v>
      </c>
      <c r="AA27" s="153" t="s">
        <v>430</v>
      </c>
      <c r="AB27" s="243">
        <v>0.12</v>
      </c>
      <c r="AC27" s="264">
        <v>0.12</v>
      </c>
      <c r="AD27" s="213">
        <f t="shared" si="1"/>
        <v>1</v>
      </c>
      <c r="AE27" s="301"/>
      <c r="AF27" s="288"/>
      <c r="AG27" s="693" t="s">
        <v>977</v>
      </c>
    </row>
    <row r="28" spans="1:33" ht="255">
      <c r="A28" s="579"/>
      <c r="B28" s="489"/>
      <c r="C28" s="605"/>
      <c r="D28" s="150" t="s">
        <v>285</v>
      </c>
      <c r="E28" s="143" t="s">
        <v>169</v>
      </c>
      <c r="F28" s="143" t="s">
        <v>32</v>
      </c>
      <c r="G28" s="143" t="s">
        <v>98</v>
      </c>
      <c r="H28" s="143" t="s">
        <v>117</v>
      </c>
      <c r="I28" s="143" t="s">
        <v>49</v>
      </c>
      <c r="J28" s="196">
        <v>1</v>
      </c>
      <c r="K28" s="143" t="s">
        <v>383</v>
      </c>
      <c r="L28" s="143" t="s">
        <v>785</v>
      </c>
      <c r="M28" s="579"/>
      <c r="N28" s="489"/>
      <c r="O28" s="605"/>
      <c r="P28" s="266" t="s">
        <v>285</v>
      </c>
      <c r="Q28" s="267" t="s">
        <v>169</v>
      </c>
      <c r="R28" s="267" t="s">
        <v>32</v>
      </c>
      <c r="S28" s="267" t="s">
        <v>98</v>
      </c>
      <c r="T28" s="267" t="s">
        <v>117</v>
      </c>
      <c r="U28" s="267" t="s">
        <v>49</v>
      </c>
      <c r="V28" s="196">
        <v>1</v>
      </c>
      <c r="W28" s="267" t="s">
        <v>383</v>
      </c>
      <c r="X28" s="267" t="s">
        <v>785</v>
      </c>
      <c r="Y28" s="267" t="s">
        <v>786</v>
      </c>
      <c r="Z28" s="267">
        <v>163</v>
      </c>
      <c r="AA28" s="92" t="s">
        <v>787</v>
      </c>
      <c r="AB28" s="243">
        <v>0.75</v>
      </c>
      <c r="AC28" s="264"/>
      <c r="AD28" s="263">
        <f t="shared" si="1"/>
        <v>0</v>
      </c>
      <c r="AE28" s="302"/>
      <c r="AF28" s="288"/>
      <c r="AG28" s="693" t="s">
        <v>978</v>
      </c>
    </row>
    <row r="29" spans="1:33" ht="409.5">
      <c r="A29" s="579"/>
      <c r="B29" s="489"/>
      <c r="C29" s="605"/>
      <c r="D29" s="165" t="s">
        <v>286</v>
      </c>
      <c r="E29" s="154" t="s">
        <v>606</v>
      </c>
      <c r="F29" s="154" t="s">
        <v>883</v>
      </c>
      <c r="G29" s="154" t="s">
        <v>221</v>
      </c>
      <c r="H29" s="154" t="s">
        <v>222</v>
      </c>
      <c r="I29" s="154" t="s">
        <v>187</v>
      </c>
      <c r="J29" s="154" t="s">
        <v>884</v>
      </c>
      <c r="K29" s="154" t="s">
        <v>383</v>
      </c>
      <c r="L29" s="154" t="s">
        <v>788</v>
      </c>
      <c r="M29" s="579"/>
      <c r="N29" s="489"/>
      <c r="O29" s="605"/>
      <c r="P29" s="259" t="s">
        <v>286</v>
      </c>
      <c r="Q29" s="249" t="s">
        <v>606</v>
      </c>
      <c r="R29" s="249" t="s">
        <v>883</v>
      </c>
      <c r="S29" s="249" t="s">
        <v>221</v>
      </c>
      <c r="T29" s="249" t="s">
        <v>222</v>
      </c>
      <c r="U29" s="249" t="s">
        <v>187</v>
      </c>
      <c r="V29" s="249" t="s">
        <v>884</v>
      </c>
      <c r="W29" s="249" t="s">
        <v>383</v>
      </c>
      <c r="X29" s="249" t="s">
        <v>788</v>
      </c>
      <c r="Y29" s="267" t="s">
        <v>434</v>
      </c>
      <c r="Z29" s="246" t="s">
        <v>790</v>
      </c>
      <c r="AA29" s="260" t="s">
        <v>791</v>
      </c>
      <c r="AB29" s="240">
        <v>20</v>
      </c>
      <c r="AC29" s="253"/>
      <c r="AD29" s="256">
        <v>0.5</v>
      </c>
      <c r="AE29" s="303"/>
      <c r="AF29" s="303"/>
      <c r="AG29" s="698" t="s">
        <v>979</v>
      </c>
    </row>
    <row r="30" spans="1:33" ht="390">
      <c r="A30" s="579"/>
      <c r="B30" s="489"/>
      <c r="C30" s="605"/>
      <c r="D30" s="150" t="s">
        <v>287</v>
      </c>
      <c r="E30" s="143" t="s">
        <v>223</v>
      </c>
      <c r="F30" s="143" t="s">
        <v>224</v>
      </c>
      <c r="G30" s="143" t="s">
        <v>98</v>
      </c>
      <c r="H30" s="143" t="s">
        <v>225</v>
      </c>
      <c r="I30" s="143" t="s">
        <v>187</v>
      </c>
      <c r="J30" s="143">
        <v>12</v>
      </c>
      <c r="K30" s="143" t="s">
        <v>383</v>
      </c>
      <c r="L30" s="143" t="s">
        <v>428</v>
      </c>
      <c r="M30" s="579"/>
      <c r="N30" s="489"/>
      <c r="O30" s="605"/>
      <c r="P30" s="266" t="s">
        <v>287</v>
      </c>
      <c r="Q30" s="267" t="s">
        <v>223</v>
      </c>
      <c r="R30" s="267" t="s">
        <v>224</v>
      </c>
      <c r="S30" s="267" t="s">
        <v>98</v>
      </c>
      <c r="T30" s="267" t="s">
        <v>225</v>
      </c>
      <c r="U30" s="267" t="s">
        <v>187</v>
      </c>
      <c r="V30" s="267">
        <v>12</v>
      </c>
      <c r="W30" s="267" t="s">
        <v>383</v>
      </c>
      <c r="X30" s="267" t="s">
        <v>428</v>
      </c>
      <c r="Y30" s="267" t="s">
        <v>429</v>
      </c>
      <c r="Z30" s="267">
        <v>134</v>
      </c>
      <c r="AA30" s="59" t="s">
        <v>792</v>
      </c>
      <c r="AB30" s="244">
        <v>12</v>
      </c>
      <c r="AC30" s="265">
        <v>12</v>
      </c>
      <c r="AD30" s="263">
        <f t="shared" si="1"/>
        <v>1</v>
      </c>
      <c r="AE30" s="304"/>
      <c r="AF30" s="313"/>
      <c r="AG30" s="699" t="s">
        <v>978</v>
      </c>
    </row>
    <row r="31" spans="1:33" ht="313.5">
      <c r="A31" s="579"/>
      <c r="B31" s="489"/>
      <c r="C31" s="605"/>
      <c r="D31" s="150" t="s">
        <v>288</v>
      </c>
      <c r="E31" s="143" t="s">
        <v>227</v>
      </c>
      <c r="F31" s="143" t="s">
        <v>226</v>
      </c>
      <c r="G31" s="143" t="s">
        <v>98</v>
      </c>
      <c r="H31" s="143" t="s">
        <v>225</v>
      </c>
      <c r="I31" s="143" t="s">
        <v>187</v>
      </c>
      <c r="J31" s="196">
        <v>1</v>
      </c>
      <c r="K31" s="143" t="s">
        <v>383</v>
      </c>
      <c r="L31" s="143" t="s">
        <v>428</v>
      </c>
      <c r="M31" s="579"/>
      <c r="N31" s="489"/>
      <c r="O31" s="605"/>
      <c r="P31" s="266" t="s">
        <v>288</v>
      </c>
      <c r="Q31" s="267" t="s">
        <v>227</v>
      </c>
      <c r="R31" s="267" t="s">
        <v>226</v>
      </c>
      <c r="S31" s="267" t="s">
        <v>98</v>
      </c>
      <c r="T31" s="267" t="s">
        <v>225</v>
      </c>
      <c r="U31" s="267" t="s">
        <v>187</v>
      </c>
      <c r="V31" s="196">
        <v>1</v>
      </c>
      <c r="W31" s="267" t="s">
        <v>383</v>
      </c>
      <c r="X31" s="267" t="s">
        <v>428</v>
      </c>
      <c r="Y31" s="267" t="s">
        <v>439</v>
      </c>
      <c r="Z31" s="267">
        <v>136</v>
      </c>
      <c r="AA31" s="153" t="s">
        <v>440</v>
      </c>
      <c r="AB31" s="96" t="s">
        <v>736</v>
      </c>
      <c r="AC31" s="264">
        <v>0</v>
      </c>
      <c r="AD31" s="263" t="e">
        <f t="shared" si="1"/>
        <v>#VALUE!</v>
      </c>
      <c r="AE31" s="305"/>
      <c r="AF31" s="308"/>
      <c r="AG31" s="700" t="s">
        <v>885</v>
      </c>
    </row>
    <row r="32" spans="1:33" ht="210">
      <c r="A32" s="579"/>
      <c r="B32" s="489"/>
      <c r="C32" s="605"/>
      <c r="D32" s="583" t="s">
        <v>289</v>
      </c>
      <c r="E32" s="483" t="s">
        <v>236</v>
      </c>
      <c r="F32" s="143" t="s">
        <v>228</v>
      </c>
      <c r="G32" s="143" t="s">
        <v>229</v>
      </c>
      <c r="H32" s="143" t="s">
        <v>230</v>
      </c>
      <c r="I32" s="143">
        <v>1</v>
      </c>
      <c r="J32" s="143">
        <v>12</v>
      </c>
      <c r="K32" s="483" t="s">
        <v>443</v>
      </c>
      <c r="L32" s="157" t="s">
        <v>794</v>
      </c>
      <c r="M32" s="579"/>
      <c r="N32" s="489"/>
      <c r="O32" s="605"/>
      <c r="P32" s="583" t="s">
        <v>289</v>
      </c>
      <c r="Q32" s="483" t="s">
        <v>236</v>
      </c>
      <c r="R32" s="267" t="s">
        <v>228</v>
      </c>
      <c r="S32" s="267" t="s">
        <v>229</v>
      </c>
      <c r="T32" s="267" t="s">
        <v>230</v>
      </c>
      <c r="U32" s="267">
        <v>1</v>
      </c>
      <c r="V32" s="267">
        <v>12</v>
      </c>
      <c r="W32" s="483" t="s">
        <v>443</v>
      </c>
      <c r="X32" s="157" t="s">
        <v>794</v>
      </c>
      <c r="Y32" s="157" t="s">
        <v>795</v>
      </c>
      <c r="Z32" s="158">
        <v>83</v>
      </c>
      <c r="AA32" s="159" t="s">
        <v>796</v>
      </c>
      <c r="AB32" s="235">
        <v>12</v>
      </c>
      <c r="AC32" s="214">
        <v>12</v>
      </c>
      <c r="AD32" s="179">
        <f t="shared" si="1"/>
        <v>1</v>
      </c>
      <c r="AE32" s="306"/>
      <c r="AF32" s="306"/>
      <c r="AG32" s="692" t="s">
        <v>991</v>
      </c>
    </row>
    <row r="33" spans="1:33" ht="15" customHeight="1">
      <c r="A33" s="579"/>
      <c r="B33" s="489"/>
      <c r="C33" s="605"/>
      <c r="D33" s="596"/>
      <c r="E33" s="489"/>
      <c r="F33" s="483" t="s">
        <v>43</v>
      </c>
      <c r="G33" s="483" t="s">
        <v>886</v>
      </c>
      <c r="H33" s="483" t="s">
        <v>118</v>
      </c>
      <c r="I33" s="483" t="s">
        <v>45</v>
      </c>
      <c r="J33" s="483" t="s">
        <v>42</v>
      </c>
      <c r="K33" s="489"/>
      <c r="L33" s="492" t="s">
        <v>444</v>
      </c>
      <c r="M33" s="579"/>
      <c r="N33" s="489"/>
      <c r="O33" s="605"/>
      <c r="P33" s="596"/>
      <c r="Q33" s="489"/>
      <c r="R33" s="483" t="s">
        <v>43</v>
      </c>
      <c r="S33" s="483" t="s">
        <v>886</v>
      </c>
      <c r="T33" s="483" t="s">
        <v>118</v>
      </c>
      <c r="U33" s="483" t="s">
        <v>45</v>
      </c>
      <c r="V33" s="483" t="s">
        <v>42</v>
      </c>
      <c r="W33" s="489"/>
      <c r="X33" s="492" t="s">
        <v>444</v>
      </c>
      <c r="Y33" s="492" t="s">
        <v>445</v>
      </c>
      <c r="Z33" s="492" t="s">
        <v>797</v>
      </c>
      <c r="AA33" s="641" t="s">
        <v>887</v>
      </c>
      <c r="AB33" s="244">
        <v>11</v>
      </c>
      <c r="AC33" s="214">
        <v>7</v>
      </c>
      <c r="AD33" s="507">
        <v>0.73</v>
      </c>
      <c r="AE33" s="666"/>
      <c r="AF33" s="666"/>
      <c r="AG33" s="688" t="s">
        <v>888</v>
      </c>
    </row>
    <row r="34" spans="1:33">
      <c r="A34" s="579"/>
      <c r="B34" s="489"/>
      <c r="C34" s="605"/>
      <c r="D34" s="584"/>
      <c r="E34" s="484"/>
      <c r="F34" s="484"/>
      <c r="G34" s="484"/>
      <c r="H34" s="484"/>
      <c r="I34" s="484"/>
      <c r="J34" s="484"/>
      <c r="K34" s="484"/>
      <c r="L34" s="493"/>
      <c r="M34" s="579"/>
      <c r="N34" s="489"/>
      <c r="O34" s="605"/>
      <c r="P34" s="584"/>
      <c r="Q34" s="484"/>
      <c r="R34" s="484"/>
      <c r="S34" s="484"/>
      <c r="T34" s="484"/>
      <c r="U34" s="484"/>
      <c r="V34" s="484"/>
      <c r="W34" s="484"/>
      <c r="X34" s="493"/>
      <c r="Y34" s="493"/>
      <c r="Z34" s="493"/>
      <c r="AA34" s="642"/>
      <c r="AB34" s="235">
        <v>12</v>
      </c>
      <c r="AC34" s="214">
        <v>10</v>
      </c>
      <c r="AD34" s="508"/>
      <c r="AE34" s="667"/>
      <c r="AF34" s="667"/>
      <c r="AG34" s="689"/>
    </row>
    <row r="35" spans="1:33" ht="409.5">
      <c r="A35" s="579"/>
      <c r="B35" s="489"/>
      <c r="C35" s="605"/>
      <c r="D35" s="165" t="s">
        <v>290</v>
      </c>
      <c r="E35" s="154" t="s">
        <v>235</v>
      </c>
      <c r="F35" s="154" t="s">
        <v>33</v>
      </c>
      <c r="G35" s="154" t="s">
        <v>886</v>
      </c>
      <c r="H35" s="154" t="s">
        <v>118</v>
      </c>
      <c r="I35" s="154" t="s">
        <v>44</v>
      </c>
      <c r="J35" s="154" t="s">
        <v>42</v>
      </c>
      <c r="K35" s="143" t="s">
        <v>443</v>
      </c>
      <c r="L35" s="162" t="s">
        <v>800</v>
      </c>
      <c r="M35" s="579"/>
      <c r="N35" s="489"/>
      <c r="O35" s="605"/>
      <c r="P35" s="259" t="s">
        <v>290</v>
      </c>
      <c r="Q35" s="249" t="s">
        <v>235</v>
      </c>
      <c r="R35" s="249" t="s">
        <v>33</v>
      </c>
      <c r="S35" s="249" t="s">
        <v>886</v>
      </c>
      <c r="T35" s="249" t="s">
        <v>118</v>
      </c>
      <c r="U35" s="249" t="s">
        <v>44</v>
      </c>
      <c r="V35" s="249" t="s">
        <v>42</v>
      </c>
      <c r="W35" s="267" t="s">
        <v>443</v>
      </c>
      <c r="X35" s="162" t="s">
        <v>800</v>
      </c>
      <c r="Y35" s="162" t="s">
        <v>801</v>
      </c>
      <c r="Z35" s="158" t="s">
        <v>802</v>
      </c>
      <c r="AA35" s="151" t="s">
        <v>803</v>
      </c>
      <c r="AB35" s="277" t="s">
        <v>889</v>
      </c>
      <c r="AC35" s="277"/>
      <c r="AD35" s="263" t="e">
        <f t="shared" si="1"/>
        <v>#VALUE!</v>
      </c>
      <c r="AE35" s="683">
        <v>40000000</v>
      </c>
      <c r="AF35" s="683">
        <v>23400000</v>
      </c>
      <c r="AG35" s="701" t="s">
        <v>980</v>
      </c>
    </row>
    <row r="36" spans="1:33" ht="178.5">
      <c r="A36" s="579"/>
      <c r="B36" s="489"/>
      <c r="C36" s="605"/>
      <c r="D36" s="150" t="s">
        <v>291</v>
      </c>
      <c r="E36" s="60" t="s">
        <v>231</v>
      </c>
      <c r="F36" s="60" t="s">
        <v>232</v>
      </c>
      <c r="G36" s="60" t="s">
        <v>890</v>
      </c>
      <c r="H36" s="60" t="s">
        <v>125</v>
      </c>
      <c r="I36" s="60" t="s">
        <v>48</v>
      </c>
      <c r="J36" s="42" t="s">
        <v>42</v>
      </c>
      <c r="K36" s="42" t="s">
        <v>443</v>
      </c>
      <c r="L36" s="42" t="s">
        <v>444</v>
      </c>
      <c r="M36" s="579"/>
      <c r="N36" s="489"/>
      <c r="O36" s="605"/>
      <c r="P36" s="266" t="s">
        <v>291</v>
      </c>
      <c r="Q36" s="236" t="s">
        <v>231</v>
      </c>
      <c r="R36" s="236" t="s">
        <v>232</v>
      </c>
      <c r="S36" s="236" t="s">
        <v>890</v>
      </c>
      <c r="T36" s="236" t="s">
        <v>125</v>
      </c>
      <c r="U36" s="236" t="s">
        <v>48</v>
      </c>
      <c r="V36" s="233" t="s">
        <v>42</v>
      </c>
      <c r="W36" s="233" t="s">
        <v>443</v>
      </c>
      <c r="X36" s="233" t="s">
        <v>444</v>
      </c>
      <c r="Y36" s="233" t="s">
        <v>449</v>
      </c>
      <c r="Z36" s="233">
        <v>223</v>
      </c>
      <c r="AA36" s="239" t="s">
        <v>450</v>
      </c>
      <c r="AB36" s="234">
        <v>1</v>
      </c>
      <c r="AC36" s="215"/>
      <c r="AD36" s="263">
        <f t="shared" si="1"/>
        <v>0</v>
      </c>
      <c r="AE36" s="307"/>
      <c r="AF36" s="306"/>
      <c r="AG36" s="692" t="s">
        <v>991</v>
      </c>
    </row>
    <row r="37" spans="1:33" ht="313.5">
      <c r="A37" s="579"/>
      <c r="B37" s="489"/>
      <c r="C37" s="605"/>
      <c r="D37" s="150" t="s">
        <v>292</v>
      </c>
      <c r="E37" s="143" t="s">
        <v>233</v>
      </c>
      <c r="F37" s="143" t="s">
        <v>34</v>
      </c>
      <c r="G37" s="143" t="s">
        <v>890</v>
      </c>
      <c r="H37" s="143" t="s">
        <v>234</v>
      </c>
      <c r="I37" s="143" t="s">
        <v>47</v>
      </c>
      <c r="J37" s="143" t="s">
        <v>42</v>
      </c>
      <c r="K37" s="143" t="s">
        <v>383</v>
      </c>
      <c r="L37" s="143" t="s">
        <v>428</v>
      </c>
      <c r="M37" s="579"/>
      <c r="N37" s="489"/>
      <c r="O37" s="605"/>
      <c r="P37" s="266" t="s">
        <v>292</v>
      </c>
      <c r="Q37" s="267" t="s">
        <v>233</v>
      </c>
      <c r="R37" s="267" t="s">
        <v>34</v>
      </c>
      <c r="S37" s="267" t="s">
        <v>890</v>
      </c>
      <c r="T37" s="267" t="s">
        <v>234</v>
      </c>
      <c r="U37" s="267" t="s">
        <v>47</v>
      </c>
      <c r="V37" s="267" t="s">
        <v>42</v>
      </c>
      <c r="W37" s="267" t="s">
        <v>383</v>
      </c>
      <c r="X37" s="267" t="s">
        <v>428</v>
      </c>
      <c r="Y37" s="267" t="s">
        <v>439</v>
      </c>
      <c r="Z37" s="248">
        <v>136</v>
      </c>
      <c r="AA37" s="153" t="s">
        <v>440</v>
      </c>
      <c r="AB37" s="244">
        <v>1</v>
      </c>
      <c r="AC37" s="265">
        <v>1</v>
      </c>
      <c r="AD37" s="263">
        <v>0.75</v>
      </c>
      <c r="AE37" s="322"/>
      <c r="AF37" s="284"/>
      <c r="AG37" s="700" t="s">
        <v>891</v>
      </c>
    </row>
    <row r="38" spans="1:33" ht="285">
      <c r="A38" s="579"/>
      <c r="B38" s="489"/>
      <c r="C38" s="605"/>
      <c r="D38" s="517" t="s">
        <v>293</v>
      </c>
      <c r="E38" s="490" t="s">
        <v>170</v>
      </c>
      <c r="F38" s="143" t="s">
        <v>892</v>
      </c>
      <c r="G38" s="143" t="s">
        <v>239</v>
      </c>
      <c r="H38" s="143" t="s">
        <v>238</v>
      </c>
      <c r="I38" s="143" t="s">
        <v>187</v>
      </c>
      <c r="J38" s="196">
        <v>1</v>
      </c>
      <c r="K38" s="490" t="s">
        <v>383</v>
      </c>
      <c r="L38" s="147" t="s">
        <v>384</v>
      </c>
      <c r="M38" s="579"/>
      <c r="N38" s="489"/>
      <c r="O38" s="605"/>
      <c r="P38" s="517" t="s">
        <v>293</v>
      </c>
      <c r="Q38" s="490" t="s">
        <v>170</v>
      </c>
      <c r="R38" s="267" t="s">
        <v>892</v>
      </c>
      <c r="S38" s="267" t="s">
        <v>239</v>
      </c>
      <c r="T38" s="267" t="s">
        <v>238</v>
      </c>
      <c r="U38" s="267" t="s">
        <v>187</v>
      </c>
      <c r="V38" s="196">
        <v>1</v>
      </c>
      <c r="W38" s="490" t="s">
        <v>383</v>
      </c>
      <c r="X38" s="147" t="s">
        <v>384</v>
      </c>
      <c r="Y38" s="147" t="s">
        <v>637</v>
      </c>
      <c r="Z38" s="248">
        <v>197</v>
      </c>
      <c r="AA38" s="147" t="s">
        <v>806</v>
      </c>
      <c r="AB38" s="244">
        <v>1</v>
      </c>
      <c r="AC38" s="265">
        <v>4</v>
      </c>
      <c r="AD38" s="263">
        <f t="shared" si="1"/>
        <v>4</v>
      </c>
      <c r="AE38" s="323"/>
      <c r="AF38" s="323"/>
      <c r="AG38" s="697" t="s">
        <v>981</v>
      </c>
    </row>
    <row r="39" spans="1:33" ht="225">
      <c r="A39" s="579"/>
      <c r="B39" s="489"/>
      <c r="C39" s="605"/>
      <c r="D39" s="592"/>
      <c r="E39" s="511"/>
      <c r="F39" s="143" t="s">
        <v>127</v>
      </c>
      <c r="G39" s="143" t="s">
        <v>890</v>
      </c>
      <c r="H39" s="143" t="s">
        <v>118</v>
      </c>
      <c r="I39" s="143" t="s">
        <v>46</v>
      </c>
      <c r="J39" s="143" t="s">
        <v>42</v>
      </c>
      <c r="K39" s="511"/>
      <c r="L39" s="147" t="s">
        <v>807</v>
      </c>
      <c r="M39" s="579"/>
      <c r="N39" s="489"/>
      <c r="O39" s="605"/>
      <c r="P39" s="592"/>
      <c r="Q39" s="511"/>
      <c r="R39" s="267" t="s">
        <v>127</v>
      </c>
      <c r="S39" s="267" t="s">
        <v>890</v>
      </c>
      <c r="T39" s="267" t="s">
        <v>118</v>
      </c>
      <c r="U39" s="267" t="s">
        <v>46</v>
      </c>
      <c r="V39" s="267" t="s">
        <v>42</v>
      </c>
      <c r="W39" s="511"/>
      <c r="X39" s="147" t="s">
        <v>807</v>
      </c>
      <c r="Y39" s="147" t="s">
        <v>808</v>
      </c>
      <c r="Z39" s="248">
        <v>232</v>
      </c>
      <c r="AA39" s="147" t="s">
        <v>809</v>
      </c>
      <c r="AB39" s="244" t="s">
        <v>456</v>
      </c>
      <c r="AC39" s="268"/>
      <c r="AD39" s="333" t="e">
        <f t="shared" si="1"/>
        <v>#VALUE!</v>
      </c>
      <c r="AE39" s="324"/>
      <c r="AF39" s="324"/>
      <c r="AG39" s="692" t="s">
        <v>991</v>
      </c>
    </row>
    <row r="40" spans="1:33" ht="15" customHeight="1">
      <c r="A40" s="579"/>
      <c r="B40" s="489"/>
      <c r="C40" s="605"/>
      <c r="D40" s="517" t="s">
        <v>294</v>
      </c>
      <c r="E40" s="490" t="s">
        <v>168</v>
      </c>
      <c r="F40" s="490" t="s">
        <v>893</v>
      </c>
      <c r="G40" s="490" t="s">
        <v>894</v>
      </c>
      <c r="H40" s="490" t="s">
        <v>895</v>
      </c>
      <c r="I40" s="490">
        <v>1</v>
      </c>
      <c r="J40" s="490" t="s">
        <v>896</v>
      </c>
      <c r="K40" s="483" t="s">
        <v>383</v>
      </c>
      <c r="L40" s="483" t="s">
        <v>462</v>
      </c>
      <c r="M40" s="579"/>
      <c r="N40" s="489"/>
      <c r="O40" s="605"/>
      <c r="P40" s="517" t="s">
        <v>294</v>
      </c>
      <c r="Q40" s="490" t="s">
        <v>168</v>
      </c>
      <c r="R40" s="490" t="s">
        <v>893</v>
      </c>
      <c r="S40" s="490" t="s">
        <v>894</v>
      </c>
      <c r="T40" s="490" t="s">
        <v>895</v>
      </c>
      <c r="U40" s="490">
        <v>1</v>
      </c>
      <c r="V40" s="490" t="s">
        <v>896</v>
      </c>
      <c r="W40" s="483" t="s">
        <v>383</v>
      </c>
      <c r="X40" s="483" t="s">
        <v>462</v>
      </c>
      <c r="Y40" s="483" t="s">
        <v>463</v>
      </c>
      <c r="Z40" s="483">
        <v>191</v>
      </c>
      <c r="AA40" s="483" t="s">
        <v>464</v>
      </c>
      <c r="AB40" s="372" t="s">
        <v>897</v>
      </c>
      <c r="AC40" s="643">
        <v>6</v>
      </c>
      <c r="AD40" s="645">
        <v>1</v>
      </c>
      <c r="AE40" s="647"/>
      <c r="AF40" s="647"/>
      <c r="AG40" s="702" t="s">
        <v>982</v>
      </c>
    </row>
    <row r="41" spans="1:33">
      <c r="A41" s="579"/>
      <c r="B41" s="489"/>
      <c r="C41" s="605"/>
      <c r="D41" s="592"/>
      <c r="E41" s="511"/>
      <c r="F41" s="511"/>
      <c r="G41" s="511"/>
      <c r="H41" s="511"/>
      <c r="I41" s="511"/>
      <c r="J41" s="511"/>
      <c r="K41" s="484"/>
      <c r="L41" s="484"/>
      <c r="M41" s="579"/>
      <c r="N41" s="489"/>
      <c r="O41" s="605"/>
      <c r="P41" s="592"/>
      <c r="Q41" s="511"/>
      <c r="R41" s="511"/>
      <c r="S41" s="511"/>
      <c r="T41" s="511"/>
      <c r="U41" s="511"/>
      <c r="V41" s="511"/>
      <c r="W41" s="484"/>
      <c r="X41" s="484"/>
      <c r="Y41" s="484"/>
      <c r="Z41" s="484"/>
      <c r="AA41" s="484"/>
      <c r="AB41" s="411"/>
      <c r="AC41" s="644"/>
      <c r="AD41" s="646"/>
      <c r="AE41" s="647"/>
      <c r="AF41" s="647"/>
      <c r="AG41" s="702"/>
    </row>
    <row r="42" spans="1:33" ht="75" customHeight="1">
      <c r="A42" s="579"/>
      <c r="B42" s="489"/>
      <c r="C42" s="605"/>
      <c r="D42" s="517" t="s">
        <v>295</v>
      </c>
      <c r="E42" s="490" t="s">
        <v>171</v>
      </c>
      <c r="F42" s="490" t="s">
        <v>245</v>
      </c>
      <c r="G42" s="490" t="s">
        <v>246</v>
      </c>
      <c r="H42" s="490" t="s">
        <v>247</v>
      </c>
      <c r="I42" s="490" t="s">
        <v>187</v>
      </c>
      <c r="J42" s="565">
        <v>1</v>
      </c>
      <c r="K42" s="143" t="s">
        <v>383</v>
      </c>
      <c r="L42" s="143" t="s">
        <v>467</v>
      </c>
      <c r="M42" s="579"/>
      <c r="N42" s="489"/>
      <c r="O42" s="605"/>
      <c r="P42" s="517" t="s">
        <v>295</v>
      </c>
      <c r="Q42" s="490" t="s">
        <v>171</v>
      </c>
      <c r="R42" s="490" t="s">
        <v>245</v>
      </c>
      <c r="S42" s="490" t="s">
        <v>246</v>
      </c>
      <c r="T42" s="490" t="s">
        <v>247</v>
      </c>
      <c r="U42" s="490" t="s">
        <v>187</v>
      </c>
      <c r="V42" s="565">
        <v>1</v>
      </c>
      <c r="W42" s="267" t="s">
        <v>383</v>
      </c>
      <c r="X42" s="267" t="s">
        <v>467</v>
      </c>
      <c r="Y42" s="267" t="s">
        <v>468</v>
      </c>
      <c r="Z42" s="483">
        <v>133</v>
      </c>
      <c r="AA42" s="483" t="s">
        <v>810</v>
      </c>
      <c r="AB42" s="404">
        <v>12</v>
      </c>
      <c r="AC42" s="505">
        <v>12</v>
      </c>
      <c r="AD42" s="507">
        <v>1</v>
      </c>
      <c r="AE42" s="648"/>
      <c r="AF42" s="648"/>
      <c r="AG42" s="703" t="s">
        <v>898</v>
      </c>
    </row>
    <row r="43" spans="1:33" ht="90">
      <c r="A43" s="579"/>
      <c r="B43" s="484"/>
      <c r="C43" s="606"/>
      <c r="D43" s="592"/>
      <c r="E43" s="511"/>
      <c r="F43" s="511"/>
      <c r="G43" s="511"/>
      <c r="H43" s="511"/>
      <c r="I43" s="511"/>
      <c r="J43" s="566"/>
      <c r="K43" s="143" t="s">
        <v>383</v>
      </c>
      <c r="L43" s="143" t="s">
        <v>428</v>
      </c>
      <c r="M43" s="579"/>
      <c r="N43" s="484"/>
      <c r="O43" s="606"/>
      <c r="P43" s="592"/>
      <c r="Q43" s="511"/>
      <c r="R43" s="511"/>
      <c r="S43" s="511"/>
      <c r="T43" s="511"/>
      <c r="U43" s="511"/>
      <c r="V43" s="566"/>
      <c r="W43" s="267" t="s">
        <v>383</v>
      </c>
      <c r="X43" s="267" t="s">
        <v>428</v>
      </c>
      <c r="Y43" s="267" t="s">
        <v>429</v>
      </c>
      <c r="Z43" s="484"/>
      <c r="AA43" s="484"/>
      <c r="AB43" s="394"/>
      <c r="AC43" s="506"/>
      <c r="AD43" s="508"/>
      <c r="AE43" s="649"/>
      <c r="AF43" s="649"/>
      <c r="AG43" s="704"/>
    </row>
    <row r="44" spans="1:33" ht="409.5">
      <c r="A44" s="579"/>
      <c r="B44" s="490" t="s">
        <v>265</v>
      </c>
      <c r="C44" s="590" t="s">
        <v>213</v>
      </c>
      <c r="D44" s="517" t="s">
        <v>296</v>
      </c>
      <c r="E44" s="600" t="s">
        <v>248</v>
      </c>
      <c r="F44" s="143" t="s">
        <v>126</v>
      </c>
      <c r="G44" s="143" t="s">
        <v>100</v>
      </c>
      <c r="H44" s="143" t="s">
        <v>108</v>
      </c>
      <c r="I44" s="143" t="s">
        <v>37</v>
      </c>
      <c r="J44" s="143">
        <v>138</v>
      </c>
      <c r="K44" s="520" t="s">
        <v>383</v>
      </c>
      <c r="L44" s="490" t="s">
        <v>428</v>
      </c>
      <c r="M44" s="579"/>
      <c r="N44" s="490" t="s">
        <v>265</v>
      </c>
      <c r="O44" s="590" t="s">
        <v>213</v>
      </c>
      <c r="P44" s="517" t="s">
        <v>296</v>
      </c>
      <c r="Q44" s="600" t="s">
        <v>248</v>
      </c>
      <c r="R44" s="267" t="s">
        <v>126</v>
      </c>
      <c r="S44" s="267" t="s">
        <v>100</v>
      </c>
      <c r="T44" s="267" t="s">
        <v>108</v>
      </c>
      <c r="U44" s="267" t="s">
        <v>37</v>
      </c>
      <c r="V44" s="267">
        <v>138</v>
      </c>
      <c r="W44" s="520" t="s">
        <v>383</v>
      </c>
      <c r="X44" s="490" t="s">
        <v>428</v>
      </c>
      <c r="Y44" s="490" t="s">
        <v>811</v>
      </c>
      <c r="Z44" s="490" t="s">
        <v>812</v>
      </c>
      <c r="AA44" s="267" t="s">
        <v>813</v>
      </c>
      <c r="AB44" s="244">
        <v>12</v>
      </c>
      <c r="AC44" s="127">
        <v>7</v>
      </c>
      <c r="AD44" s="216">
        <f>(AC44/AB44)*1</f>
        <v>0.58333333333333337</v>
      </c>
      <c r="AE44" s="325"/>
      <c r="AF44" s="325"/>
      <c r="AG44" s="705" t="s">
        <v>899</v>
      </c>
    </row>
    <row r="45" spans="1:33" ht="315">
      <c r="A45" s="579"/>
      <c r="B45" s="491"/>
      <c r="C45" s="582"/>
      <c r="D45" s="518"/>
      <c r="E45" s="603"/>
      <c r="F45" s="154" t="s">
        <v>35</v>
      </c>
      <c r="G45" s="154" t="s">
        <v>100</v>
      </c>
      <c r="H45" s="154" t="s">
        <v>118</v>
      </c>
      <c r="I45" s="154" t="s">
        <v>36</v>
      </c>
      <c r="J45" s="154">
        <v>139</v>
      </c>
      <c r="K45" s="520"/>
      <c r="L45" s="511"/>
      <c r="M45" s="579"/>
      <c r="N45" s="491"/>
      <c r="O45" s="582"/>
      <c r="P45" s="518"/>
      <c r="Q45" s="603"/>
      <c r="R45" s="249" t="s">
        <v>35</v>
      </c>
      <c r="S45" s="249" t="s">
        <v>100</v>
      </c>
      <c r="T45" s="249" t="s">
        <v>118</v>
      </c>
      <c r="U45" s="249" t="s">
        <v>36</v>
      </c>
      <c r="V45" s="249">
        <v>139</v>
      </c>
      <c r="W45" s="520"/>
      <c r="X45" s="511"/>
      <c r="Y45" s="511"/>
      <c r="Z45" s="491"/>
      <c r="AA45" s="147" t="s">
        <v>814</v>
      </c>
      <c r="AB45" s="241">
        <v>1</v>
      </c>
      <c r="AC45" s="217">
        <v>1</v>
      </c>
      <c r="AD45" s="218">
        <f>(AC45/AB45)*1</f>
        <v>1</v>
      </c>
      <c r="AE45" s="326">
        <v>40000000</v>
      </c>
      <c r="AF45" s="326">
        <v>23400000</v>
      </c>
      <c r="AG45" s="706" t="s">
        <v>1005</v>
      </c>
    </row>
    <row r="46" spans="1:33" ht="210">
      <c r="A46" s="579"/>
      <c r="B46" s="511"/>
      <c r="C46" s="602"/>
      <c r="D46" s="150" t="s">
        <v>297</v>
      </c>
      <c r="E46" s="219" t="s">
        <v>249</v>
      </c>
      <c r="F46" s="143" t="s">
        <v>38</v>
      </c>
      <c r="G46" s="143" t="s">
        <v>101</v>
      </c>
      <c r="H46" s="143" t="s">
        <v>119</v>
      </c>
      <c r="I46" s="143" t="s">
        <v>39</v>
      </c>
      <c r="J46" s="143" t="s">
        <v>41</v>
      </c>
      <c r="K46" s="143" t="s">
        <v>383</v>
      </c>
      <c r="L46" s="163" t="s">
        <v>428</v>
      </c>
      <c r="M46" s="579"/>
      <c r="N46" s="511"/>
      <c r="O46" s="602"/>
      <c r="P46" s="266" t="s">
        <v>297</v>
      </c>
      <c r="Q46" s="219" t="s">
        <v>249</v>
      </c>
      <c r="R46" s="267" t="s">
        <v>38</v>
      </c>
      <c r="S46" s="267" t="s">
        <v>101</v>
      </c>
      <c r="T46" s="267" t="s">
        <v>119</v>
      </c>
      <c r="U46" s="267" t="s">
        <v>39</v>
      </c>
      <c r="V46" s="267" t="s">
        <v>41</v>
      </c>
      <c r="W46" s="267" t="s">
        <v>383</v>
      </c>
      <c r="X46" s="250" t="s">
        <v>428</v>
      </c>
      <c r="Y46" s="250" t="s">
        <v>429</v>
      </c>
      <c r="Z46" s="267">
        <v>135</v>
      </c>
      <c r="AA46" s="250" t="s">
        <v>900</v>
      </c>
      <c r="AB46" s="61">
        <v>1</v>
      </c>
      <c r="AC46" s="265">
        <v>1</v>
      </c>
      <c r="AD46" s="263">
        <f>(AC46/AB46)*1</f>
        <v>1</v>
      </c>
      <c r="AE46" s="309"/>
      <c r="AF46" s="309"/>
      <c r="AG46" s="707" t="s">
        <v>901</v>
      </c>
    </row>
    <row r="47" spans="1:33" ht="409.5">
      <c r="A47" s="579"/>
      <c r="B47" s="483" t="s">
        <v>266</v>
      </c>
      <c r="C47" s="605" t="s">
        <v>128</v>
      </c>
      <c r="D47" s="595" t="s">
        <v>298</v>
      </c>
      <c r="E47" s="483" t="s">
        <v>666</v>
      </c>
      <c r="F47" s="483" t="s">
        <v>53</v>
      </c>
      <c r="G47" s="483" t="s">
        <v>102</v>
      </c>
      <c r="H47" s="483" t="s">
        <v>120</v>
      </c>
      <c r="I47" s="483" t="s">
        <v>50</v>
      </c>
      <c r="J47" s="483" t="s">
        <v>52</v>
      </c>
      <c r="K47" s="483" t="s">
        <v>383</v>
      </c>
      <c r="L47" s="483" t="s">
        <v>788</v>
      </c>
      <c r="M47" s="579"/>
      <c r="N47" s="483" t="s">
        <v>266</v>
      </c>
      <c r="O47" s="605" t="s">
        <v>128</v>
      </c>
      <c r="P47" s="595" t="s">
        <v>298</v>
      </c>
      <c r="Q47" s="483" t="s">
        <v>666</v>
      </c>
      <c r="R47" s="483" t="s">
        <v>53</v>
      </c>
      <c r="S47" s="483" t="s">
        <v>102</v>
      </c>
      <c r="T47" s="483" t="s">
        <v>120</v>
      </c>
      <c r="U47" s="483" t="s">
        <v>50</v>
      </c>
      <c r="V47" s="483" t="s">
        <v>52</v>
      </c>
      <c r="W47" s="483" t="s">
        <v>383</v>
      </c>
      <c r="X47" s="483" t="s">
        <v>788</v>
      </c>
      <c r="Y47" s="147" t="s">
        <v>902</v>
      </c>
      <c r="Z47" s="147" t="s">
        <v>817</v>
      </c>
      <c r="AA47" s="147" t="s">
        <v>818</v>
      </c>
      <c r="AB47" s="401">
        <v>0.01</v>
      </c>
      <c r="AC47" s="538" t="s">
        <v>903</v>
      </c>
      <c r="AD47" s="507">
        <v>0.5</v>
      </c>
      <c r="AE47" s="309"/>
      <c r="AF47" s="309"/>
      <c r="AG47" s="708" t="s">
        <v>904</v>
      </c>
    </row>
    <row r="48" spans="1:33" ht="165">
      <c r="A48" s="579"/>
      <c r="B48" s="489"/>
      <c r="C48" s="605"/>
      <c r="D48" s="595"/>
      <c r="E48" s="489"/>
      <c r="F48" s="489"/>
      <c r="G48" s="489"/>
      <c r="H48" s="489"/>
      <c r="I48" s="489"/>
      <c r="J48" s="489"/>
      <c r="K48" s="489"/>
      <c r="L48" s="489"/>
      <c r="M48" s="579"/>
      <c r="N48" s="489"/>
      <c r="O48" s="605"/>
      <c r="P48" s="595"/>
      <c r="Q48" s="489"/>
      <c r="R48" s="489"/>
      <c r="S48" s="489"/>
      <c r="T48" s="489"/>
      <c r="U48" s="489"/>
      <c r="V48" s="489"/>
      <c r="W48" s="489"/>
      <c r="X48" s="489"/>
      <c r="Y48" s="175" t="s">
        <v>905</v>
      </c>
      <c r="Z48" s="175">
        <v>209</v>
      </c>
      <c r="AA48" s="175" t="s">
        <v>479</v>
      </c>
      <c r="AB48" s="403"/>
      <c r="AC48" s="639"/>
      <c r="AD48" s="508"/>
      <c r="AE48" s="291"/>
      <c r="AF48" s="319"/>
      <c r="AG48" s="709" t="s">
        <v>906</v>
      </c>
    </row>
    <row r="49" spans="1:33" ht="409.5">
      <c r="A49" s="579"/>
      <c r="B49" s="489"/>
      <c r="C49" s="605"/>
      <c r="D49" s="517" t="s">
        <v>299</v>
      </c>
      <c r="E49" s="600" t="s">
        <v>172</v>
      </c>
      <c r="F49" s="143" t="s">
        <v>54</v>
      </c>
      <c r="G49" s="143" t="s">
        <v>102</v>
      </c>
      <c r="H49" s="143" t="s">
        <v>120</v>
      </c>
      <c r="I49" s="206" t="s">
        <v>50</v>
      </c>
      <c r="J49" s="143" t="s">
        <v>52</v>
      </c>
      <c r="K49" s="490" t="s">
        <v>383</v>
      </c>
      <c r="L49" s="483" t="s">
        <v>482</v>
      </c>
      <c r="M49" s="579"/>
      <c r="N49" s="489"/>
      <c r="O49" s="605"/>
      <c r="P49" s="517" t="s">
        <v>299</v>
      </c>
      <c r="Q49" s="600" t="s">
        <v>172</v>
      </c>
      <c r="R49" s="267" t="s">
        <v>54</v>
      </c>
      <c r="S49" s="267" t="s">
        <v>102</v>
      </c>
      <c r="T49" s="267" t="s">
        <v>120</v>
      </c>
      <c r="U49" s="268" t="s">
        <v>50</v>
      </c>
      <c r="V49" s="267" t="s">
        <v>52</v>
      </c>
      <c r="W49" s="490" t="s">
        <v>383</v>
      </c>
      <c r="X49" s="483" t="s">
        <v>482</v>
      </c>
      <c r="Y49" s="483" t="s">
        <v>819</v>
      </c>
      <c r="Z49" s="483">
        <v>203</v>
      </c>
      <c r="AA49" s="149" t="s">
        <v>907</v>
      </c>
      <c r="AB49" s="244">
        <v>23</v>
      </c>
      <c r="AC49" s="215">
        <v>23</v>
      </c>
      <c r="AD49" s="179">
        <f>(AC49/AB49)*1</f>
        <v>1</v>
      </c>
      <c r="AE49" s="325"/>
      <c r="AF49" s="325"/>
      <c r="AG49" s="697" t="s">
        <v>908</v>
      </c>
    </row>
    <row r="50" spans="1:33" ht="255">
      <c r="A50" s="579"/>
      <c r="B50" s="489"/>
      <c r="C50" s="605"/>
      <c r="D50" s="592"/>
      <c r="E50" s="601"/>
      <c r="F50" s="143" t="s">
        <v>55</v>
      </c>
      <c r="G50" s="143" t="s">
        <v>102</v>
      </c>
      <c r="H50" s="143" t="s">
        <v>120</v>
      </c>
      <c r="I50" s="206" t="s">
        <v>50</v>
      </c>
      <c r="J50" s="143" t="s">
        <v>52</v>
      </c>
      <c r="K50" s="511"/>
      <c r="L50" s="484"/>
      <c r="M50" s="579"/>
      <c r="N50" s="489"/>
      <c r="O50" s="605"/>
      <c r="P50" s="592"/>
      <c r="Q50" s="601"/>
      <c r="R50" s="267" t="s">
        <v>55</v>
      </c>
      <c r="S50" s="267" t="s">
        <v>102</v>
      </c>
      <c r="T50" s="267" t="s">
        <v>120</v>
      </c>
      <c r="U50" s="268" t="s">
        <v>50</v>
      </c>
      <c r="V50" s="267" t="s">
        <v>52</v>
      </c>
      <c r="W50" s="511"/>
      <c r="X50" s="484"/>
      <c r="Y50" s="484"/>
      <c r="Z50" s="484"/>
      <c r="AA50" s="149" t="s">
        <v>820</v>
      </c>
      <c r="AB50" s="244">
        <v>20</v>
      </c>
      <c r="AC50" s="187">
        <v>20</v>
      </c>
      <c r="AD50" s="220">
        <v>0.8</v>
      </c>
      <c r="AE50" s="327"/>
      <c r="AF50" s="327"/>
      <c r="AG50" s="706" t="s">
        <v>909</v>
      </c>
    </row>
    <row r="51" spans="1:33" ht="409.5">
      <c r="A51" s="579"/>
      <c r="B51" s="489"/>
      <c r="C51" s="605"/>
      <c r="D51" s="583" t="s">
        <v>300</v>
      </c>
      <c r="E51" s="597" t="s">
        <v>174</v>
      </c>
      <c r="F51" s="143" t="s">
        <v>129</v>
      </c>
      <c r="G51" s="143" t="s">
        <v>103</v>
      </c>
      <c r="H51" s="143" t="s">
        <v>250</v>
      </c>
      <c r="I51" s="143" t="s">
        <v>677</v>
      </c>
      <c r="J51" s="143" t="s">
        <v>92</v>
      </c>
      <c r="K51" s="143" t="s">
        <v>383</v>
      </c>
      <c r="L51" s="143" t="s">
        <v>482</v>
      </c>
      <c r="M51" s="579"/>
      <c r="N51" s="489"/>
      <c r="O51" s="605"/>
      <c r="P51" s="583" t="s">
        <v>300</v>
      </c>
      <c r="Q51" s="597" t="s">
        <v>174</v>
      </c>
      <c r="R51" s="267" t="s">
        <v>129</v>
      </c>
      <c r="S51" s="267" t="s">
        <v>103</v>
      </c>
      <c r="T51" s="267" t="s">
        <v>250</v>
      </c>
      <c r="U51" s="267" t="s">
        <v>677</v>
      </c>
      <c r="V51" s="267" t="s">
        <v>92</v>
      </c>
      <c r="W51" s="267" t="s">
        <v>383</v>
      </c>
      <c r="X51" s="267" t="s">
        <v>482</v>
      </c>
      <c r="Y51" s="267" t="s">
        <v>819</v>
      </c>
      <c r="Z51" s="249">
        <v>202</v>
      </c>
      <c r="AA51" s="267" t="s">
        <v>910</v>
      </c>
      <c r="AB51" s="234">
        <v>13</v>
      </c>
      <c r="AC51" s="265">
        <v>13</v>
      </c>
      <c r="AD51" s="263">
        <v>0.85</v>
      </c>
      <c r="AE51" s="328"/>
      <c r="AF51" s="329"/>
      <c r="AG51" s="701" t="s">
        <v>992</v>
      </c>
    </row>
    <row r="52" spans="1:33" ht="15" customHeight="1">
      <c r="A52" s="579"/>
      <c r="B52" s="489"/>
      <c r="C52" s="605"/>
      <c r="D52" s="596"/>
      <c r="E52" s="598"/>
      <c r="F52" s="483" t="s">
        <v>56</v>
      </c>
      <c r="G52" s="483" t="s">
        <v>103</v>
      </c>
      <c r="H52" s="483" t="s">
        <v>250</v>
      </c>
      <c r="I52" s="483" t="s">
        <v>680</v>
      </c>
      <c r="J52" s="483" t="s">
        <v>92</v>
      </c>
      <c r="K52" s="483" t="s">
        <v>383</v>
      </c>
      <c r="L52" s="483" t="s">
        <v>482</v>
      </c>
      <c r="M52" s="579"/>
      <c r="N52" s="489"/>
      <c r="O52" s="605"/>
      <c r="P52" s="596"/>
      <c r="Q52" s="598"/>
      <c r="R52" s="483" t="s">
        <v>56</v>
      </c>
      <c r="S52" s="483" t="s">
        <v>103</v>
      </c>
      <c r="T52" s="483" t="s">
        <v>250</v>
      </c>
      <c r="U52" s="483" t="s">
        <v>680</v>
      </c>
      <c r="V52" s="483" t="s">
        <v>92</v>
      </c>
      <c r="W52" s="483" t="s">
        <v>383</v>
      </c>
      <c r="X52" s="483" t="s">
        <v>482</v>
      </c>
      <c r="Y52" s="483" t="s">
        <v>822</v>
      </c>
      <c r="Z52" s="483">
        <v>207</v>
      </c>
      <c r="AA52" s="632" t="s">
        <v>911</v>
      </c>
      <c r="AB52" s="404">
        <v>1</v>
      </c>
      <c r="AC52" s="505">
        <v>1</v>
      </c>
      <c r="AD52" s="507">
        <v>1</v>
      </c>
      <c r="AE52" s="651"/>
      <c r="AF52" s="651"/>
      <c r="AG52" s="688" t="s">
        <v>912</v>
      </c>
    </row>
    <row r="53" spans="1:33">
      <c r="A53" s="579"/>
      <c r="B53" s="489"/>
      <c r="C53" s="605"/>
      <c r="D53" s="584"/>
      <c r="E53" s="599"/>
      <c r="F53" s="484"/>
      <c r="G53" s="484"/>
      <c r="H53" s="484"/>
      <c r="I53" s="484"/>
      <c r="J53" s="484"/>
      <c r="K53" s="484"/>
      <c r="L53" s="484"/>
      <c r="M53" s="579"/>
      <c r="N53" s="489"/>
      <c r="O53" s="605"/>
      <c r="P53" s="584"/>
      <c r="Q53" s="599"/>
      <c r="R53" s="484"/>
      <c r="S53" s="484"/>
      <c r="T53" s="484"/>
      <c r="U53" s="484"/>
      <c r="V53" s="484"/>
      <c r="W53" s="484"/>
      <c r="X53" s="484"/>
      <c r="Y53" s="484"/>
      <c r="Z53" s="484"/>
      <c r="AA53" s="633"/>
      <c r="AB53" s="394"/>
      <c r="AC53" s="506"/>
      <c r="AD53" s="508"/>
      <c r="AE53" s="652"/>
      <c r="AF53" s="652"/>
      <c r="AG53" s="689"/>
    </row>
    <row r="54" spans="1:33" ht="270">
      <c r="A54" s="579"/>
      <c r="B54" s="489"/>
      <c r="C54" s="605"/>
      <c r="D54" s="150" t="s">
        <v>301</v>
      </c>
      <c r="E54" s="219" t="s">
        <v>251</v>
      </c>
      <c r="F54" s="143" t="s">
        <v>252</v>
      </c>
      <c r="G54" s="143" t="s">
        <v>255</v>
      </c>
      <c r="H54" s="143" t="s">
        <v>913</v>
      </c>
      <c r="I54" s="206">
        <v>0</v>
      </c>
      <c r="J54" s="143">
        <v>8</v>
      </c>
      <c r="K54" s="143" t="s">
        <v>387</v>
      </c>
      <c r="L54" s="143" t="s">
        <v>681</v>
      </c>
      <c r="M54" s="579"/>
      <c r="N54" s="489"/>
      <c r="O54" s="605"/>
      <c r="P54" s="266" t="s">
        <v>301</v>
      </c>
      <c r="Q54" s="219" t="s">
        <v>251</v>
      </c>
      <c r="R54" s="267" t="s">
        <v>252</v>
      </c>
      <c r="S54" s="267" t="s">
        <v>255</v>
      </c>
      <c r="T54" s="267" t="s">
        <v>913</v>
      </c>
      <c r="U54" s="268">
        <v>0</v>
      </c>
      <c r="V54" s="267">
        <v>8</v>
      </c>
      <c r="W54" s="267" t="s">
        <v>387</v>
      </c>
      <c r="X54" s="267" t="s">
        <v>681</v>
      </c>
      <c r="Y54" s="267" t="s">
        <v>682</v>
      </c>
      <c r="Z54" s="248">
        <v>59</v>
      </c>
      <c r="AA54" s="267" t="s">
        <v>825</v>
      </c>
      <c r="AB54" s="244">
        <v>1</v>
      </c>
      <c r="AC54" s="265"/>
      <c r="AD54" s="263">
        <f t="shared" ref="AD54:AD59" si="2">(AC54/AB54)*1</f>
        <v>0</v>
      </c>
      <c r="AE54" s="330"/>
      <c r="AF54" s="330"/>
      <c r="AG54" s="692" t="s">
        <v>991</v>
      </c>
    </row>
    <row r="55" spans="1:33" ht="165.75" thickBot="1">
      <c r="A55" s="579"/>
      <c r="B55" s="484"/>
      <c r="C55" s="605"/>
      <c r="D55" s="165" t="s">
        <v>302</v>
      </c>
      <c r="E55" s="221" t="s">
        <v>173</v>
      </c>
      <c r="F55" s="154" t="s">
        <v>914</v>
      </c>
      <c r="G55" s="154" t="s">
        <v>256</v>
      </c>
      <c r="H55" s="222" t="s">
        <v>915</v>
      </c>
      <c r="I55" s="222" t="s">
        <v>50</v>
      </c>
      <c r="J55" s="154">
        <v>30</v>
      </c>
      <c r="K55" s="154" t="s">
        <v>387</v>
      </c>
      <c r="L55" s="154" t="s">
        <v>689</v>
      </c>
      <c r="M55" s="579"/>
      <c r="N55" s="484"/>
      <c r="O55" s="605"/>
      <c r="P55" s="259" t="s">
        <v>302</v>
      </c>
      <c r="Q55" s="271" t="s">
        <v>173</v>
      </c>
      <c r="R55" s="249" t="s">
        <v>914</v>
      </c>
      <c r="S55" s="249" t="s">
        <v>256</v>
      </c>
      <c r="T55" s="262" t="s">
        <v>915</v>
      </c>
      <c r="U55" s="262" t="s">
        <v>50</v>
      </c>
      <c r="V55" s="249">
        <v>30</v>
      </c>
      <c r="W55" s="249" t="s">
        <v>387</v>
      </c>
      <c r="X55" s="249" t="s">
        <v>689</v>
      </c>
      <c r="Y55" s="249" t="s">
        <v>690</v>
      </c>
      <c r="Z55" s="246">
        <v>52</v>
      </c>
      <c r="AA55" s="249" t="s">
        <v>827</v>
      </c>
      <c r="AB55" s="235">
        <v>3</v>
      </c>
      <c r="AC55" s="272">
        <v>1</v>
      </c>
      <c r="AD55" s="273">
        <f t="shared" si="2"/>
        <v>0.33333333333333331</v>
      </c>
      <c r="AE55" s="331"/>
      <c r="AF55" s="331"/>
      <c r="AG55" s="710" t="s">
        <v>360</v>
      </c>
    </row>
    <row r="56" spans="1:33" ht="15" customHeight="1">
      <c r="A56" s="579"/>
      <c r="B56" s="611" t="s">
        <v>267</v>
      </c>
      <c r="C56" s="610" t="s">
        <v>130</v>
      </c>
      <c r="D56" s="614" t="s">
        <v>303</v>
      </c>
      <c r="E56" s="609" t="s">
        <v>258</v>
      </c>
      <c r="F56" s="609" t="s">
        <v>131</v>
      </c>
      <c r="G56" s="609" t="s">
        <v>104</v>
      </c>
      <c r="H56" s="609" t="s">
        <v>109</v>
      </c>
      <c r="I56" s="607" t="s">
        <v>50</v>
      </c>
      <c r="J56" s="609" t="s">
        <v>95</v>
      </c>
      <c r="K56" s="551" t="s">
        <v>383</v>
      </c>
      <c r="L56" s="551" t="s">
        <v>490</v>
      </c>
      <c r="M56" s="579"/>
      <c r="N56" s="611" t="s">
        <v>267</v>
      </c>
      <c r="O56" s="610" t="s">
        <v>130</v>
      </c>
      <c r="P56" s="614" t="s">
        <v>303</v>
      </c>
      <c r="Q56" s="609" t="s">
        <v>258</v>
      </c>
      <c r="R56" s="609" t="s">
        <v>131</v>
      </c>
      <c r="S56" s="609" t="s">
        <v>104</v>
      </c>
      <c r="T56" s="609" t="s">
        <v>109</v>
      </c>
      <c r="U56" s="607" t="s">
        <v>50</v>
      </c>
      <c r="V56" s="609" t="s">
        <v>95</v>
      </c>
      <c r="W56" s="551" t="s">
        <v>383</v>
      </c>
      <c r="X56" s="551" t="s">
        <v>490</v>
      </c>
      <c r="Y56" s="551" t="s">
        <v>491</v>
      </c>
      <c r="Z56" s="550">
        <v>114</v>
      </c>
      <c r="AA56" s="550" t="s">
        <v>828</v>
      </c>
      <c r="AB56" s="650">
        <v>30</v>
      </c>
      <c r="AC56" s="553">
        <v>26</v>
      </c>
      <c r="AD56" s="554">
        <f t="shared" si="2"/>
        <v>0.8666666666666667</v>
      </c>
      <c r="AE56" s="653"/>
      <c r="AF56" s="677"/>
      <c r="AG56" s="711" t="s">
        <v>916</v>
      </c>
    </row>
    <row r="57" spans="1:33" ht="15.75" thickBot="1">
      <c r="A57" s="579"/>
      <c r="B57" s="612"/>
      <c r="C57" s="610"/>
      <c r="D57" s="615"/>
      <c r="E57" s="610"/>
      <c r="F57" s="610"/>
      <c r="G57" s="610"/>
      <c r="H57" s="610"/>
      <c r="I57" s="608"/>
      <c r="J57" s="610"/>
      <c r="K57" s="484"/>
      <c r="L57" s="552"/>
      <c r="M57" s="579"/>
      <c r="N57" s="612"/>
      <c r="O57" s="610"/>
      <c r="P57" s="615"/>
      <c r="Q57" s="610"/>
      <c r="R57" s="610"/>
      <c r="S57" s="610"/>
      <c r="T57" s="610"/>
      <c r="U57" s="608"/>
      <c r="V57" s="610"/>
      <c r="W57" s="484"/>
      <c r="X57" s="552"/>
      <c r="Y57" s="552"/>
      <c r="Z57" s="520"/>
      <c r="AA57" s="520"/>
      <c r="AB57" s="426"/>
      <c r="AC57" s="504"/>
      <c r="AD57" s="501" t="e">
        <f t="shared" si="2"/>
        <v>#DIV/0!</v>
      </c>
      <c r="AE57" s="653"/>
      <c r="AF57" s="678"/>
      <c r="AG57" s="712"/>
    </row>
    <row r="58" spans="1:33" ht="150" customHeight="1">
      <c r="A58" s="579"/>
      <c r="B58" s="612"/>
      <c r="C58" s="610"/>
      <c r="D58" s="615" t="s">
        <v>304</v>
      </c>
      <c r="E58" s="610" t="s">
        <v>178</v>
      </c>
      <c r="F58" s="143" t="s">
        <v>93</v>
      </c>
      <c r="G58" s="143" t="s">
        <v>104</v>
      </c>
      <c r="H58" s="143" t="s">
        <v>109</v>
      </c>
      <c r="I58" s="206" t="s">
        <v>50</v>
      </c>
      <c r="J58" s="143" t="s">
        <v>95</v>
      </c>
      <c r="K58" s="551" t="s">
        <v>383</v>
      </c>
      <c r="L58" s="551" t="s">
        <v>490</v>
      </c>
      <c r="M58" s="579"/>
      <c r="N58" s="612"/>
      <c r="O58" s="610"/>
      <c r="P58" s="615" t="s">
        <v>304</v>
      </c>
      <c r="Q58" s="610" t="s">
        <v>178</v>
      </c>
      <c r="R58" s="267" t="s">
        <v>93</v>
      </c>
      <c r="S58" s="267" t="s">
        <v>104</v>
      </c>
      <c r="T58" s="267" t="s">
        <v>109</v>
      </c>
      <c r="U58" s="268" t="s">
        <v>50</v>
      </c>
      <c r="V58" s="267" t="s">
        <v>95</v>
      </c>
      <c r="W58" s="551" t="s">
        <v>383</v>
      </c>
      <c r="X58" s="551" t="s">
        <v>490</v>
      </c>
      <c r="Y58" s="551" t="s">
        <v>491</v>
      </c>
      <c r="Z58" s="483" t="s">
        <v>829</v>
      </c>
      <c r="AA58" s="490" t="s">
        <v>830</v>
      </c>
      <c r="AB58" s="234">
        <v>34</v>
      </c>
      <c r="AC58" s="215">
        <v>29</v>
      </c>
      <c r="AD58" s="223">
        <f t="shared" si="2"/>
        <v>0.8529411764705882</v>
      </c>
      <c r="AE58" s="653"/>
      <c r="AF58" s="678"/>
      <c r="AG58" s="712"/>
    </row>
    <row r="59" spans="1:33" ht="105.75" thickBot="1">
      <c r="A59" s="579"/>
      <c r="B59" s="612"/>
      <c r="C59" s="610"/>
      <c r="D59" s="615"/>
      <c r="E59" s="610"/>
      <c r="F59" s="143" t="s">
        <v>132</v>
      </c>
      <c r="G59" s="143" t="s">
        <v>104</v>
      </c>
      <c r="H59" s="143" t="s">
        <v>109</v>
      </c>
      <c r="I59" s="206" t="s">
        <v>50</v>
      </c>
      <c r="J59" s="143" t="s">
        <v>95</v>
      </c>
      <c r="K59" s="484"/>
      <c r="L59" s="552"/>
      <c r="M59" s="579"/>
      <c r="N59" s="612"/>
      <c r="O59" s="610"/>
      <c r="P59" s="615"/>
      <c r="Q59" s="610"/>
      <c r="R59" s="267" t="s">
        <v>132</v>
      </c>
      <c r="S59" s="267" t="s">
        <v>104</v>
      </c>
      <c r="T59" s="267" t="s">
        <v>109</v>
      </c>
      <c r="U59" s="268" t="s">
        <v>50</v>
      </c>
      <c r="V59" s="267" t="s">
        <v>95</v>
      </c>
      <c r="W59" s="484"/>
      <c r="X59" s="552"/>
      <c r="Y59" s="552"/>
      <c r="Z59" s="484"/>
      <c r="AA59" s="511"/>
      <c r="AB59" s="234">
        <v>1</v>
      </c>
      <c r="AC59" s="215"/>
      <c r="AD59" s="224">
        <f t="shared" si="2"/>
        <v>0</v>
      </c>
      <c r="AE59" s="653"/>
      <c r="AF59" s="679"/>
      <c r="AG59" s="689"/>
    </row>
    <row r="60" spans="1:33" ht="409.6" thickBot="1">
      <c r="A60" s="580"/>
      <c r="B60" s="613"/>
      <c r="C60" s="610"/>
      <c r="D60" s="225" t="s">
        <v>305</v>
      </c>
      <c r="E60" s="167" t="s">
        <v>177</v>
      </c>
      <c r="F60" s="167" t="s">
        <v>917</v>
      </c>
      <c r="G60" s="167" t="s">
        <v>104</v>
      </c>
      <c r="H60" s="167" t="s">
        <v>109</v>
      </c>
      <c r="I60" s="226">
        <v>6</v>
      </c>
      <c r="J60" s="167">
        <v>60</v>
      </c>
      <c r="K60" s="168" t="s">
        <v>383</v>
      </c>
      <c r="L60" s="166" t="s">
        <v>490</v>
      </c>
      <c r="M60" s="580"/>
      <c r="N60" s="613"/>
      <c r="O60" s="610"/>
      <c r="P60" s="225" t="s">
        <v>305</v>
      </c>
      <c r="Q60" s="167" t="s">
        <v>177</v>
      </c>
      <c r="R60" s="167" t="s">
        <v>917</v>
      </c>
      <c r="S60" s="167" t="s">
        <v>104</v>
      </c>
      <c r="T60" s="167" t="s">
        <v>109</v>
      </c>
      <c r="U60" s="226">
        <v>6</v>
      </c>
      <c r="V60" s="167">
        <v>60</v>
      </c>
      <c r="W60" s="168" t="s">
        <v>383</v>
      </c>
      <c r="X60" s="166" t="s">
        <v>490</v>
      </c>
      <c r="Y60" s="166" t="s">
        <v>491</v>
      </c>
      <c r="Z60" s="167" t="s">
        <v>831</v>
      </c>
      <c r="AA60" s="168" t="s">
        <v>832</v>
      </c>
      <c r="AB60" s="65">
        <v>8</v>
      </c>
      <c r="AC60" s="227">
        <v>12</v>
      </c>
      <c r="AD60" s="228">
        <v>0.93</v>
      </c>
      <c r="AE60" s="309"/>
      <c r="AF60" s="309"/>
      <c r="AG60" s="713" t="s">
        <v>918</v>
      </c>
    </row>
    <row r="61" spans="1:33" ht="102" customHeight="1">
      <c r="A61" s="616" t="s">
        <v>515</v>
      </c>
      <c r="B61" s="426" t="s">
        <v>147</v>
      </c>
      <c r="C61" s="426" t="s">
        <v>261</v>
      </c>
      <c r="D61" s="426" t="s">
        <v>268</v>
      </c>
      <c r="E61" s="370" t="s">
        <v>259</v>
      </c>
      <c r="F61" s="37" t="s">
        <v>5</v>
      </c>
      <c r="G61" s="37" t="s">
        <v>6</v>
      </c>
      <c r="H61" s="37" t="s">
        <v>141</v>
      </c>
      <c r="I61" s="37" t="s">
        <v>919</v>
      </c>
      <c r="J61" s="39">
        <v>12</v>
      </c>
      <c r="K61" s="404" t="s">
        <v>383</v>
      </c>
      <c r="L61" s="404" t="s">
        <v>384</v>
      </c>
      <c r="M61" s="616" t="s">
        <v>515</v>
      </c>
      <c r="N61" s="426" t="s">
        <v>147</v>
      </c>
      <c r="O61" s="426" t="s">
        <v>261</v>
      </c>
      <c r="P61" s="426" t="s">
        <v>268</v>
      </c>
      <c r="Q61" s="370" t="s">
        <v>259</v>
      </c>
      <c r="R61" s="238" t="s">
        <v>5</v>
      </c>
      <c r="S61" s="238" t="s">
        <v>6</v>
      </c>
      <c r="T61" s="238" t="s">
        <v>141</v>
      </c>
      <c r="U61" s="238" t="s">
        <v>919</v>
      </c>
      <c r="V61" s="234">
        <v>12</v>
      </c>
      <c r="W61" s="404" t="s">
        <v>383</v>
      </c>
      <c r="X61" s="404" t="s">
        <v>384</v>
      </c>
      <c r="Y61" s="404" t="s">
        <v>385</v>
      </c>
      <c r="Z61" s="404">
        <v>187</v>
      </c>
      <c r="AA61" s="404" t="s">
        <v>386</v>
      </c>
      <c r="AB61" s="32">
        <v>12</v>
      </c>
      <c r="AC61" s="261">
        <v>5</v>
      </c>
      <c r="AD61" s="251">
        <f>(AC61/AB61)*1</f>
        <v>0.41666666666666669</v>
      </c>
      <c r="AE61" s="673">
        <v>40000000</v>
      </c>
      <c r="AF61" s="673">
        <v>9793000</v>
      </c>
      <c r="AG61" s="697" t="s">
        <v>920</v>
      </c>
    </row>
    <row r="62" spans="1:33" ht="390" customHeight="1">
      <c r="A62" s="617"/>
      <c r="B62" s="426"/>
      <c r="C62" s="426"/>
      <c r="D62" s="426"/>
      <c r="E62" s="370"/>
      <c r="F62" s="37" t="s">
        <v>140</v>
      </c>
      <c r="G62" s="37" t="s">
        <v>921</v>
      </c>
      <c r="H62" s="37" t="s">
        <v>142</v>
      </c>
      <c r="I62" s="39">
        <v>0</v>
      </c>
      <c r="J62" s="39">
        <v>12</v>
      </c>
      <c r="K62" s="383"/>
      <c r="L62" s="383"/>
      <c r="M62" s="617"/>
      <c r="N62" s="426"/>
      <c r="O62" s="426"/>
      <c r="P62" s="426"/>
      <c r="Q62" s="370"/>
      <c r="R62" s="238" t="s">
        <v>140</v>
      </c>
      <c r="S62" s="238" t="s">
        <v>921</v>
      </c>
      <c r="T62" s="238" t="s">
        <v>142</v>
      </c>
      <c r="U62" s="234">
        <v>0</v>
      </c>
      <c r="V62" s="234">
        <v>12</v>
      </c>
      <c r="W62" s="383"/>
      <c r="X62" s="383"/>
      <c r="Y62" s="383"/>
      <c r="Z62" s="383"/>
      <c r="AA62" s="383"/>
      <c r="AB62" s="244">
        <v>8</v>
      </c>
      <c r="AC62" s="261">
        <v>12</v>
      </c>
      <c r="AD62" s="251">
        <v>0.7</v>
      </c>
      <c r="AE62" s="674"/>
      <c r="AF62" s="674"/>
      <c r="AG62" s="697" t="s">
        <v>922</v>
      </c>
    </row>
    <row r="63" spans="1:33" ht="409.5" customHeight="1">
      <c r="A63" s="617"/>
      <c r="B63" s="426"/>
      <c r="C63" s="426"/>
      <c r="D63" s="426"/>
      <c r="E63" s="370"/>
      <c r="F63" s="37" t="s">
        <v>923</v>
      </c>
      <c r="G63" s="37" t="s">
        <v>183</v>
      </c>
      <c r="H63" s="37" t="s">
        <v>184</v>
      </c>
      <c r="I63" s="37" t="s">
        <v>924</v>
      </c>
      <c r="J63" s="40">
        <v>1</v>
      </c>
      <c r="K63" s="383"/>
      <c r="L63" s="383"/>
      <c r="M63" s="617"/>
      <c r="N63" s="426"/>
      <c r="O63" s="426"/>
      <c r="P63" s="426"/>
      <c r="Q63" s="370"/>
      <c r="R63" s="238" t="s">
        <v>923</v>
      </c>
      <c r="S63" s="238" t="s">
        <v>183</v>
      </c>
      <c r="T63" s="238" t="s">
        <v>184</v>
      </c>
      <c r="U63" s="238" t="s">
        <v>924</v>
      </c>
      <c r="V63" s="242">
        <v>1</v>
      </c>
      <c r="W63" s="383"/>
      <c r="X63" s="383"/>
      <c r="Y63" s="383"/>
      <c r="Z63" s="383"/>
      <c r="AA63" s="383"/>
      <c r="AB63" s="244">
        <v>12</v>
      </c>
      <c r="AC63" s="119">
        <v>5</v>
      </c>
      <c r="AD63" s="251">
        <f>(AC63/AB63)*1</f>
        <v>0.41666666666666669</v>
      </c>
      <c r="AE63" s="674"/>
      <c r="AF63" s="674"/>
      <c r="AG63" s="714" t="s">
        <v>925</v>
      </c>
    </row>
    <row r="64" spans="1:33" ht="409.5" customHeight="1">
      <c r="A64" s="617"/>
      <c r="B64" s="426"/>
      <c r="C64" s="426"/>
      <c r="D64" s="426" t="s">
        <v>269</v>
      </c>
      <c r="E64" s="370" t="s">
        <v>260</v>
      </c>
      <c r="F64" s="37" t="s">
        <v>179</v>
      </c>
      <c r="G64" s="37" t="s">
        <v>926</v>
      </c>
      <c r="H64" s="37" t="s">
        <v>180</v>
      </c>
      <c r="I64" s="39">
        <v>0</v>
      </c>
      <c r="J64" s="39">
        <v>1</v>
      </c>
      <c r="K64" s="383"/>
      <c r="L64" s="383"/>
      <c r="M64" s="617"/>
      <c r="N64" s="426"/>
      <c r="O64" s="426"/>
      <c r="P64" s="426" t="s">
        <v>269</v>
      </c>
      <c r="Q64" s="370" t="s">
        <v>260</v>
      </c>
      <c r="R64" s="238" t="s">
        <v>179</v>
      </c>
      <c r="S64" s="238" t="s">
        <v>926</v>
      </c>
      <c r="T64" s="238" t="s">
        <v>180</v>
      </c>
      <c r="U64" s="234">
        <v>0</v>
      </c>
      <c r="V64" s="234">
        <v>1</v>
      </c>
      <c r="W64" s="383"/>
      <c r="X64" s="383"/>
      <c r="Y64" s="383"/>
      <c r="Z64" s="383"/>
      <c r="AA64" s="383"/>
      <c r="AB64" s="244">
        <v>1</v>
      </c>
      <c r="AC64" s="261">
        <v>1</v>
      </c>
      <c r="AD64" s="251">
        <v>1</v>
      </c>
      <c r="AE64" s="674"/>
      <c r="AF64" s="674"/>
      <c r="AG64" s="697" t="s">
        <v>983</v>
      </c>
    </row>
    <row r="65" spans="1:33" ht="225" customHeight="1">
      <c r="A65" s="617"/>
      <c r="B65" s="426"/>
      <c r="C65" s="426"/>
      <c r="D65" s="426"/>
      <c r="E65" s="370"/>
      <c r="F65" s="37" t="s">
        <v>7</v>
      </c>
      <c r="G65" s="37" t="s">
        <v>9</v>
      </c>
      <c r="H65" s="37" t="s">
        <v>141</v>
      </c>
      <c r="I65" s="37" t="s">
        <v>8</v>
      </c>
      <c r="J65" s="39">
        <v>12</v>
      </c>
      <c r="K65" s="394"/>
      <c r="L65" s="394"/>
      <c r="M65" s="617"/>
      <c r="N65" s="426"/>
      <c r="O65" s="426"/>
      <c r="P65" s="426"/>
      <c r="Q65" s="370"/>
      <c r="R65" s="238" t="s">
        <v>7</v>
      </c>
      <c r="S65" s="238" t="s">
        <v>9</v>
      </c>
      <c r="T65" s="238" t="s">
        <v>141</v>
      </c>
      <c r="U65" s="238" t="s">
        <v>8</v>
      </c>
      <c r="V65" s="234">
        <v>12</v>
      </c>
      <c r="W65" s="394"/>
      <c r="X65" s="394"/>
      <c r="Y65" s="394"/>
      <c r="Z65" s="394"/>
      <c r="AA65" s="394"/>
      <c r="AB65" s="244">
        <v>12</v>
      </c>
      <c r="AC65" s="261">
        <v>12</v>
      </c>
      <c r="AD65" s="251">
        <v>1</v>
      </c>
      <c r="AE65" s="675"/>
      <c r="AF65" s="675"/>
      <c r="AG65" s="697" t="s">
        <v>734</v>
      </c>
    </row>
    <row r="66" spans="1:33" ht="15" customHeight="1">
      <c r="A66" s="617"/>
      <c r="B66" s="426"/>
      <c r="C66" s="426"/>
      <c r="D66" s="426" t="s">
        <v>270</v>
      </c>
      <c r="E66" s="426" t="s">
        <v>156</v>
      </c>
      <c r="F66" s="370" t="s">
        <v>535</v>
      </c>
      <c r="G66" s="370" t="s">
        <v>536</v>
      </c>
      <c r="H66" s="370" t="s">
        <v>537</v>
      </c>
      <c r="I66" s="426">
        <v>0</v>
      </c>
      <c r="J66" s="440">
        <v>0.35</v>
      </c>
      <c r="K66" s="426" t="s">
        <v>387</v>
      </c>
      <c r="L66" s="426" t="s">
        <v>388</v>
      </c>
      <c r="M66" s="617"/>
      <c r="N66" s="426"/>
      <c r="O66" s="426"/>
      <c r="P66" s="426" t="s">
        <v>270</v>
      </c>
      <c r="Q66" s="426" t="s">
        <v>156</v>
      </c>
      <c r="R66" s="370" t="s">
        <v>535</v>
      </c>
      <c r="S66" s="370" t="s">
        <v>536</v>
      </c>
      <c r="T66" s="370" t="s">
        <v>537</v>
      </c>
      <c r="U66" s="426">
        <v>0</v>
      </c>
      <c r="V66" s="440">
        <v>0.35</v>
      </c>
      <c r="W66" s="426" t="s">
        <v>387</v>
      </c>
      <c r="X66" s="426" t="s">
        <v>388</v>
      </c>
      <c r="Y66" s="426" t="s">
        <v>389</v>
      </c>
      <c r="Z66" s="426">
        <v>43</v>
      </c>
      <c r="AA66" s="426" t="s">
        <v>390</v>
      </c>
      <c r="AB66" s="661">
        <v>1</v>
      </c>
      <c r="AC66" s="657">
        <v>0.66</v>
      </c>
      <c r="AD66" s="501">
        <f>(AC66/AB66)*1</f>
        <v>0.66</v>
      </c>
      <c r="AE66" s="676"/>
      <c r="AF66" s="680"/>
      <c r="AG66" s="715" t="s">
        <v>927</v>
      </c>
    </row>
    <row r="67" spans="1:33">
      <c r="A67" s="617"/>
      <c r="B67" s="426"/>
      <c r="C67" s="426"/>
      <c r="D67" s="426"/>
      <c r="E67" s="426"/>
      <c r="F67" s="370"/>
      <c r="G67" s="370"/>
      <c r="H67" s="370"/>
      <c r="I67" s="426"/>
      <c r="J67" s="440"/>
      <c r="K67" s="426"/>
      <c r="L67" s="426"/>
      <c r="M67" s="617"/>
      <c r="N67" s="426"/>
      <c r="O67" s="426"/>
      <c r="P67" s="426"/>
      <c r="Q67" s="426"/>
      <c r="R67" s="370"/>
      <c r="S67" s="370"/>
      <c r="T67" s="370"/>
      <c r="U67" s="426"/>
      <c r="V67" s="440"/>
      <c r="W67" s="426"/>
      <c r="X67" s="426"/>
      <c r="Y67" s="426"/>
      <c r="Z67" s="426"/>
      <c r="AA67" s="426"/>
      <c r="AB67" s="662"/>
      <c r="AC67" s="657"/>
      <c r="AD67" s="501"/>
      <c r="AE67" s="676"/>
      <c r="AF67" s="681"/>
      <c r="AG67" s="716" t="s">
        <v>546</v>
      </c>
    </row>
    <row r="68" spans="1:33" ht="15.75" thickBot="1">
      <c r="A68" s="617"/>
      <c r="B68" s="426"/>
      <c r="C68" s="426"/>
      <c r="D68" s="426"/>
      <c r="E68" s="426"/>
      <c r="F68" s="370"/>
      <c r="G68" s="370"/>
      <c r="H68" s="370"/>
      <c r="I68" s="426"/>
      <c r="J68" s="440"/>
      <c r="K68" s="426"/>
      <c r="L68" s="426"/>
      <c r="M68" s="617"/>
      <c r="N68" s="426"/>
      <c r="O68" s="426"/>
      <c r="P68" s="426"/>
      <c r="Q68" s="426"/>
      <c r="R68" s="370"/>
      <c r="S68" s="370"/>
      <c r="T68" s="370"/>
      <c r="U68" s="426"/>
      <c r="V68" s="440"/>
      <c r="W68" s="426"/>
      <c r="X68" s="426"/>
      <c r="Y68" s="426"/>
      <c r="Z68" s="426"/>
      <c r="AA68" s="426"/>
      <c r="AB68" s="663"/>
      <c r="AC68" s="657"/>
      <c r="AD68" s="501"/>
      <c r="AE68" s="676"/>
      <c r="AF68" s="682"/>
      <c r="AG68" s="717" t="s">
        <v>546</v>
      </c>
    </row>
    <row r="69" spans="1:33" ht="15" customHeight="1">
      <c r="A69" s="618" t="s">
        <v>704</v>
      </c>
      <c r="B69" s="510" t="s">
        <v>150</v>
      </c>
      <c r="C69" s="510" t="s">
        <v>58</v>
      </c>
      <c r="D69" s="510" t="s">
        <v>306</v>
      </c>
      <c r="E69" s="510" t="s">
        <v>133</v>
      </c>
      <c r="F69" s="510" t="s">
        <v>59</v>
      </c>
      <c r="G69" s="510" t="s">
        <v>105</v>
      </c>
      <c r="H69" s="510" t="s">
        <v>110</v>
      </c>
      <c r="I69" s="620">
        <v>0</v>
      </c>
      <c r="J69" s="510">
        <v>100</v>
      </c>
      <c r="K69" s="510" t="s">
        <v>383</v>
      </c>
      <c r="L69" s="510" t="s">
        <v>384</v>
      </c>
      <c r="M69" s="618" t="s">
        <v>704</v>
      </c>
      <c r="N69" s="510" t="s">
        <v>150</v>
      </c>
      <c r="O69" s="510" t="s">
        <v>58</v>
      </c>
      <c r="P69" s="510" t="s">
        <v>306</v>
      </c>
      <c r="Q69" s="510" t="s">
        <v>133</v>
      </c>
      <c r="R69" s="510" t="s">
        <v>59</v>
      </c>
      <c r="S69" s="510" t="s">
        <v>105</v>
      </c>
      <c r="T69" s="510" t="s">
        <v>110</v>
      </c>
      <c r="U69" s="620">
        <v>0</v>
      </c>
      <c r="V69" s="510">
        <v>100</v>
      </c>
      <c r="W69" s="510" t="s">
        <v>383</v>
      </c>
      <c r="X69" s="510" t="s">
        <v>384</v>
      </c>
      <c r="Y69" s="490" t="s">
        <v>385</v>
      </c>
      <c r="Z69" s="510">
        <v>187</v>
      </c>
      <c r="AA69" s="510" t="s">
        <v>386</v>
      </c>
      <c r="AB69" s="425">
        <v>1</v>
      </c>
      <c r="AC69" s="654">
        <v>0.75</v>
      </c>
      <c r="AD69" s="656">
        <f>(AC69/AB69)*1</f>
        <v>0.75</v>
      </c>
      <c r="AE69" s="658">
        <v>40000000</v>
      </c>
      <c r="AF69" s="658">
        <v>17293000</v>
      </c>
      <c r="AG69" s="718" t="s">
        <v>984</v>
      </c>
    </row>
    <row r="70" spans="1:33">
      <c r="A70" s="619"/>
      <c r="B70" s="491"/>
      <c r="C70" s="491"/>
      <c r="D70" s="491"/>
      <c r="E70" s="491"/>
      <c r="F70" s="491"/>
      <c r="G70" s="491"/>
      <c r="H70" s="491"/>
      <c r="I70" s="621"/>
      <c r="J70" s="491"/>
      <c r="K70" s="491"/>
      <c r="L70" s="491"/>
      <c r="M70" s="619"/>
      <c r="N70" s="491"/>
      <c r="O70" s="491"/>
      <c r="P70" s="491"/>
      <c r="Q70" s="491"/>
      <c r="R70" s="491"/>
      <c r="S70" s="491"/>
      <c r="T70" s="491"/>
      <c r="U70" s="621"/>
      <c r="V70" s="491"/>
      <c r="W70" s="491"/>
      <c r="X70" s="491"/>
      <c r="Y70" s="491"/>
      <c r="Z70" s="491"/>
      <c r="AA70" s="491"/>
      <c r="AB70" s="402"/>
      <c r="AC70" s="655"/>
      <c r="AD70" s="656"/>
      <c r="AE70" s="659"/>
      <c r="AF70" s="659"/>
      <c r="AG70" s="718"/>
    </row>
    <row r="71" spans="1:33">
      <c r="A71" s="619"/>
      <c r="B71" s="491"/>
      <c r="C71" s="511"/>
      <c r="D71" s="511"/>
      <c r="E71" s="511"/>
      <c r="F71" s="511"/>
      <c r="G71" s="511"/>
      <c r="H71" s="511"/>
      <c r="I71" s="622"/>
      <c r="J71" s="511"/>
      <c r="K71" s="511"/>
      <c r="L71" s="511"/>
      <c r="M71" s="619"/>
      <c r="N71" s="491"/>
      <c r="O71" s="511"/>
      <c r="P71" s="511"/>
      <c r="Q71" s="511"/>
      <c r="R71" s="511"/>
      <c r="S71" s="511"/>
      <c r="T71" s="511"/>
      <c r="U71" s="622"/>
      <c r="V71" s="511"/>
      <c r="W71" s="511"/>
      <c r="X71" s="511"/>
      <c r="Y71" s="511"/>
      <c r="Z71" s="511"/>
      <c r="AA71" s="511"/>
      <c r="AB71" s="403"/>
      <c r="AC71" s="655"/>
      <c r="AD71" s="656"/>
      <c r="AE71" s="659"/>
      <c r="AF71" s="659"/>
      <c r="AG71" s="719"/>
    </row>
    <row r="72" spans="1:33" ht="360" customHeight="1">
      <c r="A72" s="619"/>
      <c r="B72" s="491"/>
      <c r="C72" s="143" t="s">
        <v>60</v>
      </c>
      <c r="D72" s="143" t="s">
        <v>307</v>
      </c>
      <c r="E72" s="143" t="s">
        <v>61</v>
      </c>
      <c r="F72" s="143" t="s">
        <v>62</v>
      </c>
      <c r="G72" s="143" t="s">
        <v>105</v>
      </c>
      <c r="H72" s="143" t="s">
        <v>111</v>
      </c>
      <c r="I72" s="206">
        <v>0</v>
      </c>
      <c r="J72" s="143">
        <v>10</v>
      </c>
      <c r="K72" s="490" t="s">
        <v>383</v>
      </c>
      <c r="L72" s="483" t="s">
        <v>833</v>
      </c>
      <c r="M72" s="619"/>
      <c r="N72" s="491"/>
      <c r="O72" s="267" t="s">
        <v>60</v>
      </c>
      <c r="P72" s="267" t="s">
        <v>307</v>
      </c>
      <c r="Q72" s="267" t="s">
        <v>61</v>
      </c>
      <c r="R72" s="267" t="s">
        <v>62</v>
      </c>
      <c r="S72" s="267" t="s">
        <v>105</v>
      </c>
      <c r="T72" s="267" t="s">
        <v>111</v>
      </c>
      <c r="U72" s="268">
        <v>0</v>
      </c>
      <c r="V72" s="267">
        <v>10</v>
      </c>
      <c r="W72" s="490" t="s">
        <v>383</v>
      </c>
      <c r="X72" s="483" t="s">
        <v>833</v>
      </c>
      <c r="Y72" s="483" t="s">
        <v>834</v>
      </c>
      <c r="Z72" s="483" t="s">
        <v>835</v>
      </c>
      <c r="AA72" s="483" t="s">
        <v>836</v>
      </c>
      <c r="AB72" s="372">
        <v>1</v>
      </c>
      <c r="AC72" s="505">
        <v>1</v>
      </c>
      <c r="AD72" s="507">
        <v>0.75</v>
      </c>
      <c r="AE72" s="659"/>
      <c r="AF72" s="659"/>
      <c r="AG72" s="688" t="s">
        <v>985</v>
      </c>
    </row>
    <row r="73" spans="1:33" ht="90">
      <c r="A73" s="619"/>
      <c r="B73" s="491"/>
      <c r="C73" s="490" t="s">
        <v>57</v>
      </c>
      <c r="D73" s="154" t="s">
        <v>308</v>
      </c>
      <c r="E73" s="154" t="s">
        <v>165</v>
      </c>
      <c r="F73" s="490" t="s">
        <v>63</v>
      </c>
      <c r="G73" s="490" t="s">
        <v>105</v>
      </c>
      <c r="H73" s="490" t="s">
        <v>111</v>
      </c>
      <c r="I73" s="623">
        <v>0</v>
      </c>
      <c r="J73" s="490">
        <v>10</v>
      </c>
      <c r="K73" s="491"/>
      <c r="L73" s="489"/>
      <c r="M73" s="619"/>
      <c r="N73" s="491"/>
      <c r="O73" s="490" t="s">
        <v>57</v>
      </c>
      <c r="P73" s="249" t="s">
        <v>308</v>
      </c>
      <c r="Q73" s="249" t="s">
        <v>165</v>
      </c>
      <c r="R73" s="490" t="s">
        <v>63</v>
      </c>
      <c r="S73" s="490" t="s">
        <v>105</v>
      </c>
      <c r="T73" s="490" t="s">
        <v>111</v>
      </c>
      <c r="U73" s="623">
        <v>0</v>
      </c>
      <c r="V73" s="490">
        <v>10</v>
      </c>
      <c r="W73" s="491"/>
      <c r="X73" s="489"/>
      <c r="Y73" s="489"/>
      <c r="Z73" s="489"/>
      <c r="AA73" s="489"/>
      <c r="AB73" s="411"/>
      <c r="AC73" s="506"/>
      <c r="AD73" s="508"/>
      <c r="AE73" s="659"/>
      <c r="AF73" s="659"/>
      <c r="AG73" s="689"/>
    </row>
    <row r="74" spans="1:33" ht="409.6" customHeight="1" thickBot="1">
      <c r="A74" s="619"/>
      <c r="B74" s="491"/>
      <c r="C74" s="514"/>
      <c r="D74" s="143" t="s">
        <v>309</v>
      </c>
      <c r="E74" s="143" t="s">
        <v>166</v>
      </c>
      <c r="F74" s="514"/>
      <c r="G74" s="514"/>
      <c r="H74" s="514"/>
      <c r="I74" s="624"/>
      <c r="J74" s="514"/>
      <c r="K74" s="514"/>
      <c r="L74" s="484"/>
      <c r="M74" s="619"/>
      <c r="N74" s="491"/>
      <c r="O74" s="514"/>
      <c r="P74" s="267" t="s">
        <v>309</v>
      </c>
      <c r="Q74" s="267" t="s">
        <v>166</v>
      </c>
      <c r="R74" s="514"/>
      <c r="S74" s="514"/>
      <c r="T74" s="514"/>
      <c r="U74" s="624"/>
      <c r="V74" s="514"/>
      <c r="W74" s="514"/>
      <c r="X74" s="484"/>
      <c r="Y74" s="484"/>
      <c r="Z74" s="484"/>
      <c r="AA74" s="484"/>
      <c r="AB74" s="237">
        <v>1</v>
      </c>
      <c r="AC74" s="245">
        <v>1</v>
      </c>
      <c r="AD74" s="251">
        <v>1</v>
      </c>
      <c r="AE74" s="660"/>
      <c r="AF74" s="660"/>
      <c r="AG74" s="709" t="s">
        <v>986</v>
      </c>
    </row>
    <row r="75" spans="1:33" ht="127.5">
      <c r="A75" s="442" t="s">
        <v>711</v>
      </c>
      <c r="B75" s="382" t="s">
        <v>153</v>
      </c>
      <c r="C75" s="382" t="s">
        <v>134</v>
      </c>
      <c r="D75" s="39" t="s">
        <v>310</v>
      </c>
      <c r="E75" s="37" t="s">
        <v>64</v>
      </c>
      <c r="F75" s="37" t="s">
        <v>65</v>
      </c>
      <c r="G75" s="37" t="s">
        <v>712</v>
      </c>
      <c r="H75" s="37" t="s">
        <v>112</v>
      </c>
      <c r="I75" s="38">
        <v>0</v>
      </c>
      <c r="J75" s="39">
        <v>1</v>
      </c>
      <c r="K75" s="39" t="s">
        <v>383</v>
      </c>
      <c r="L75" s="37" t="s">
        <v>384</v>
      </c>
      <c r="M75" s="442" t="s">
        <v>711</v>
      </c>
      <c r="N75" s="382" t="s">
        <v>153</v>
      </c>
      <c r="O75" s="382" t="s">
        <v>134</v>
      </c>
      <c r="P75" s="279" t="s">
        <v>310</v>
      </c>
      <c r="Q75" s="280" t="s">
        <v>64</v>
      </c>
      <c r="R75" s="280" t="s">
        <v>65</v>
      </c>
      <c r="S75" s="280" t="s">
        <v>712</v>
      </c>
      <c r="T75" s="280" t="s">
        <v>112</v>
      </c>
      <c r="U75" s="281">
        <v>0</v>
      </c>
      <c r="V75" s="279">
        <v>1</v>
      </c>
      <c r="W75" s="279" t="s">
        <v>383</v>
      </c>
      <c r="X75" s="280" t="s">
        <v>384</v>
      </c>
      <c r="Y75" s="280" t="s">
        <v>385</v>
      </c>
      <c r="Z75" s="280">
        <v>187</v>
      </c>
      <c r="AA75" s="280" t="s">
        <v>386</v>
      </c>
      <c r="AB75" s="282">
        <v>12</v>
      </c>
      <c r="AC75" s="279">
        <v>12</v>
      </c>
      <c r="AD75" s="278">
        <v>0.9</v>
      </c>
      <c r="AE75" s="320">
        <v>40000000</v>
      </c>
      <c r="AF75" s="321">
        <v>17293000</v>
      </c>
      <c r="AG75" s="709" t="s">
        <v>987</v>
      </c>
    </row>
    <row r="76" spans="1:33" ht="270.75">
      <c r="A76" s="443"/>
      <c r="B76" s="383"/>
      <c r="C76" s="383"/>
      <c r="D76" s="39" t="s">
        <v>311</v>
      </c>
      <c r="E76" s="37" t="s">
        <v>66</v>
      </c>
      <c r="F76" s="37" t="s">
        <v>68</v>
      </c>
      <c r="G76" s="37" t="s">
        <v>712</v>
      </c>
      <c r="H76" s="37" t="s">
        <v>113</v>
      </c>
      <c r="I76" s="38">
        <v>0</v>
      </c>
      <c r="J76" s="40">
        <v>1</v>
      </c>
      <c r="K76" s="39" t="s">
        <v>494</v>
      </c>
      <c r="L76" s="37" t="s">
        <v>715</v>
      </c>
      <c r="M76" s="443"/>
      <c r="N76" s="383"/>
      <c r="O76" s="383"/>
      <c r="P76" s="234" t="s">
        <v>311</v>
      </c>
      <c r="Q76" s="238" t="s">
        <v>66</v>
      </c>
      <c r="R76" s="238" t="s">
        <v>68</v>
      </c>
      <c r="S76" s="238" t="s">
        <v>712</v>
      </c>
      <c r="T76" s="238" t="s">
        <v>113</v>
      </c>
      <c r="U76" s="244">
        <v>0</v>
      </c>
      <c r="V76" s="242">
        <v>1</v>
      </c>
      <c r="W76" s="234" t="s">
        <v>494</v>
      </c>
      <c r="X76" s="238" t="s">
        <v>715</v>
      </c>
      <c r="Y76" s="238" t="s">
        <v>716</v>
      </c>
      <c r="Z76" s="238">
        <v>262</v>
      </c>
      <c r="AA76" s="92" t="s">
        <v>928</v>
      </c>
      <c r="AB76" s="243">
        <v>1</v>
      </c>
      <c r="AC76" s="251">
        <v>0.9</v>
      </c>
      <c r="AD76" s="258">
        <f>(AC76/AB76)*1</f>
        <v>0.9</v>
      </c>
      <c r="AE76" s="320"/>
      <c r="AF76" s="318"/>
      <c r="AG76" s="699" t="s">
        <v>988</v>
      </c>
    </row>
    <row r="77" spans="1:33" ht="15" customHeight="1">
      <c r="A77" s="443"/>
      <c r="B77" s="383"/>
      <c r="C77" s="383"/>
      <c r="D77" s="426" t="s">
        <v>312</v>
      </c>
      <c r="E77" s="370" t="s">
        <v>67</v>
      </c>
      <c r="F77" s="370" t="s">
        <v>69</v>
      </c>
      <c r="G77" s="370" t="s">
        <v>9</v>
      </c>
      <c r="H77" s="370" t="s">
        <v>114</v>
      </c>
      <c r="I77" s="457">
        <v>3</v>
      </c>
      <c r="J77" s="426">
        <v>10</v>
      </c>
      <c r="K77" s="426" t="s">
        <v>383</v>
      </c>
      <c r="L77" s="426" t="s">
        <v>384</v>
      </c>
      <c r="M77" s="443"/>
      <c r="N77" s="383"/>
      <c r="O77" s="383"/>
      <c r="P77" s="426" t="s">
        <v>312</v>
      </c>
      <c r="Q77" s="370" t="s">
        <v>67</v>
      </c>
      <c r="R77" s="370" t="s">
        <v>69</v>
      </c>
      <c r="S77" s="370" t="s">
        <v>9</v>
      </c>
      <c r="T77" s="370" t="s">
        <v>114</v>
      </c>
      <c r="U77" s="457">
        <v>3</v>
      </c>
      <c r="V77" s="426">
        <v>10</v>
      </c>
      <c r="W77" s="426" t="s">
        <v>383</v>
      </c>
      <c r="X77" s="426" t="s">
        <v>384</v>
      </c>
      <c r="Y77" s="426" t="s">
        <v>385</v>
      </c>
      <c r="Z77" s="426">
        <v>187</v>
      </c>
      <c r="AA77" s="426" t="s">
        <v>386</v>
      </c>
      <c r="AB77" s="372">
        <v>4</v>
      </c>
      <c r="AC77" s="497">
        <v>1</v>
      </c>
      <c r="AD77" s="507">
        <f>(AC77/AB77)*1</f>
        <v>0.25</v>
      </c>
      <c r="AE77" s="570">
        <v>40000000</v>
      </c>
      <c r="AF77" s="673">
        <v>17293000</v>
      </c>
      <c r="AG77" s="702" t="s">
        <v>989</v>
      </c>
    </row>
    <row r="78" spans="1:33" ht="15.75" thickBot="1">
      <c r="A78" s="444"/>
      <c r="B78" s="384"/>
      <c r="C78" s="384"/>
      <c r="D78" s="426"/>
      <c r="E78" s="370"/>
      <c r="F78" s="370"/>
      <c r="G78" s="370"/>
      <c r="H78" s="370"/>
      <c r="I78" s="457"/>
      <c r="J78" s="426"/>
      <c r="K78" s="426"/>
      <c r="L78" s="426"/>
      <c r="M78" s="444"/>
      <c r="N78" s="384"/>
      <c r="O78" s="384"/>
      <c r="P78" s="426"/>
      <c r="Q78" s="370"/>
      <c r="R78" s="370"/>
      <c r="S78" s="370"/>
      <c r="T78" s="370"/>
      <c r="U78" s="457"/>
      <c r="V78" s="426"/>
      <c r="W78" s="426"/>
      <c r="X78" s="426"/>
      <c r="Y78" s="426"/>
      <c r="Z78" s="426"/>
      <c r="AA78" s="426"/>
      <c r="AB78" s="374"/>
      <c r="AC78" s="497"/>
      <c r="AD78" s="508"/>
      <c r="AE78" s="572"/>
      <c r="AF78" s="675"/>
      <c r="AG78" s="702"/>
    </row>
    <row r="79" spans="1:33" ht="150">
      <c r="A79" s="629" t="s">
        <v>721</v>
      </c>
      <c r="B79" s="551" t="s">
        <v>164</v>
      </c>
      <c r="C79" s="551" t="s">
        <v>70</v>
      </c>
      <c r="D79" s="170" t="s">
        <v>313</v>
      </c>
      <c r="E79" s="230" t="s">
        <v>71</v>
      </c>
      <c r="F79" s="230" t="s">
        <v>72</v>
      </c>
      <c r="G79" s="230" t="s">
        <v>105</v>
      </c>
      <c r="H79" s="230" t="s">
        <v>115</v>
      </c>
      <c r="I79" s="143">
        <v>5</v>
      </c>
      <c r="J79" s="143">
        <v>12</v>
      </c>
      <c r="K79" s="143" t="s">
        <v>383</v>
      </c>
      <c r="L79" s="143" t="s">
        <v>384</v>
      </c>
      <c r="M79" s="629" t="s">
        <v>721</v>
      </c>
      <c r="N79" s="551" t="s">
        <v>164</v>
      </c>
      <c r="O79" s="551" t="s">
        <v>70</v>
      </c>
      <c r="P79" s="254" t="s">
        <v>313</v>
      </c>
      <c r="Q79" s="269" t="s">
        <v>71</v>
      </c>
      <c r="R79" s="269" t="s">
        <v>72</v>
      </c>
      <c r="S79" s="269" t="s">
        <v>105</v>
      </c>
      <c r="T79" s="269" t="s">
        <v>115</v>
      </c>
      <c r="U79" s="267">
        <v>5</v>
      </c>
      <c r="V79" s="267">
        <v>12</v>
      </c>
      <c r="W79" s="267" t="s">
        <v>383</v>
      </c>
      <c r="X79" s="267" t="s">
        <v>384</v>
      </c>
      <c r="Y79" s="267" t="s">
        <v>385</v>
      </c>
      <c r="Z79" s="248">
        <v>187</v>
      </c>
      <c r="AA79" s="267" t="s">
        <v>386</v>
      </c>
      <c r="AB79" s="32">
        <v>12</v>
      </c>
      <c r="AC79" s="255">
        <v>12</v>
      </c>
      <c r="AD79" s="229">
        <v>0.9</v>
      </c>
      <c r="AE79" s="570">
        <v>40000000</v>
      </c>
      <c r="AF79" s="570">
        <v>17293000</v>
      </c>
      <c r="AG79" s="697" t="s">
        <v>990</v>
      </c>
    </row>
    <row r="80" spans="1:33" ht="255">
      <c r="A80" s="630"/>
      <c r="B80" s="489"/>
      <c r="C80" s="489"/>
      <c r="D80" s="145" t="s">
        <v>314</v>
      </c>
      <c r="E80" s="143" t="s">
        <v>74</v>
      </c>
      <c r="F80" s="143" t="s">
        <v>78</v>
      </c>
      <c r="G80" s="143" t="s">
        <v>106</v>
      </c>
      <c r="H80" s="143" t="s">
        <v>121</v>
      </c>
      <c r="I80" s="143">
        <v>2</v>
      </c>
      <c r="J80" s="143">
        <v>13</v>
      </c>
      <c r="K80" s="143" t="s">
        <v>383</v>
      </c>
      <c r="L80" s="143" t="s">
        <v>384</v>
      </c>
      <c r="M80" s="630"/>
      <c r="N80" s="489"/>
      <c r="O80" s="489"/>
      <c r="P80" s="248" t="s">
        <v>314</v>
      </c>
      <c r="Q80" s="267" t="s">
        <v>74</v>
      </c>
      <c r="R80" s="267" t="s">
        <v>78</v>
      </c>
      <c r="S80" s="267" t="s">
        <v>106</v>
      </c>
      <c r="T80" s="267" t="s">
        <v>121</v>
      </c>
      <c r="U80" s="267">
        <v>2</v>
      </c>
      <c r="V80" s="267">
        <v>13</v>
      </c>
      <c r="W80" s="267" t="s">
        <v>383</v>
      </c>
      <c r="X80" s="267" t="s">
        <v>384</v>
      </c>
      <c r="Y80" s="267" t="s">
        <v>385</v>
      </c>
      <c r="Z80" s="248">
        <v>187</v>
      </c>
      <c r="AA80" s="267" t="s">
        <v>386</v>
      </c>
      <c r="AB80" s="244">
        <v>13</v>
      </c>
      <c r="AC80" s="255">
        <v>13</v>
      </c>
      <c r="AD80" s="229">
        <v>0.9</v>
      </c>
      <c r="AE80" s="571"/>
      <c r="AF80" s="571"/>
      <c r="AG80" s="709" t="s">
        <v>993</v>
      </c>
    </row>
    <row r="81" spans="1:33" ht="240">
      <c r="A81" s="630"/>
      <c r="B81" s="489"/>
      <c r="C81" s="489"/>
      <c r="D81" s="145" t="s">
        <v>315</v>
      </c>
      <c r="E81" s="143" t="s">
        <v>75</v>
      </c>
      <c r="F81" s="143" t="s">
        <v>76</v>
      </c>
      <c r="G81" s="143" t="s">
        <v>107</v>
      </c>
      <c r="H81" s="143" t="s">
        <v>121</v>
      </c>
      <c r="I81" s="143">
        <v>12</v>
      </c>
      <c r="J81" s="143">
        <v>13</v>
      </c>
      <c r="K81" s="143" t="s">
        <v>383</v>
      </c>
      <c r="L81" s="143" t="s">
        <v>384</v>
      </c>
      <c r="M81" s="630"/>
      <c r="N81" s="489"/>
      <c r="O81" s="489"/>
      <c r="P81" s="248" t="s">
        <v>315</v>
      </c>
      <c r="Q81" s="267" t="s">
        <v>75</v>
      </c>
      <c r="R81" s="267" t="s">
        <v>76</v>
      </c>
      <c r="S81" s="267" t="s">
        <v>107</v>
      </c>
      <c r="T81" s="267" t="s">
        <v>121</v>
      </c>
      <c r="U81" s="267">
        <v>12</v>
      </c>
      <c r="V81" s="267">
        <v>13</v>
      </c>
      <c r="W81" s="267" t="s">
        <v>383</v>
      </c>
      <c r="X81" s="267" t="s">
        <v>384</v>
      </c>
      <c r="Y81" s="267" t="s">
        <v>385</v>
      </c>
      <c r="Z81" s="248">
        <v>187</v>
      </c>
      <c r="AA81" s="267" t="s">
        <v>386</v>
      </c>
      <c r="AB81" s="244">
        <v>12</v>
      </c>
      <c r="AC81" s="255">
        <v>12</v>
      </c>
      <c r="AD81" s="229">
        <v>0.85</v>
      </c>
      <c r="AE81" s="571"/>
      <c r="AF81" s="571"/>
      <c r="AG81" s="709" t="s">
        <v>929</v>
      </c>
    </row>
    <row r="82" spans="1:33" ht="255.75" customHeight="1" thickBot="1">
      <c r="A82" s="631"/>
      <c r="B82" s="552"/>
      <c r="C82" s="552"/>
      <c r="D82" s="167" t="s">
        <v>316</v>
      </c>
      <c r="E82" s="169" t="s">
        <v>73</v>
      </c>
      <c r="F82" s="169" t="s">
        <v>77</v>
      </c>
      <c r="G82" s="169" t="s">
        <v>107</v>
      </c>
      <c r="H82" s="169" t="s">
        <v>121</v>
      </c>
      <c r="I82" s="143">
        <v>0</v>
      </c>
      <c r="J82" s="143">
        <v>13</v>
      </c>
      <c r="K82" s="143" t="s">
        <v>383</v>
      </c>
      <c r="L82" s="143" t="s">
        <v>384</v>
      </c>
      <c r="M82" s="631"/>
      <c r="N82" s="552"/>
      <c r="O82" s="552"/>
      <c r="P82" s="167" t="s">
        <v>316</v>
      </c>
      <c r="Q82" s="169" t="s">
        <v>73</v>
      </c>
      <c r="R82" s="169" t="s">
        <v>77</v>
      </c>
      <c r="S82" s="169" t="s">
        <v>107</v>
      </c>
      <c r="T82" s="169" t="s">
        <v>121</v>
      </c>
      <c r="U82" s="267">
        <v>0</v>
      </c>
      <c r="V82" s="267">
        <v>13</v>
      </c>
      <c r="W82" s="267" t="s">
        <v>383</v>
      </c>
      <c r="X82" s="267" t="s">
        <v>384</v>
      </c>
      <c r="Y82" s="267" t="s">
        <v>385</v>
      </c>
      <c r="Z82" s="248">
        <v>187</v>
      </c>
      <c r="AA82" s="267" t="s">
        <v>386</v>
      </c>
      <c r="AB82" s="65">
        <v>13</v>
      </c>
      <c r="AC82" s="255">
        <v>13</v>
      </c>
      <c r="AD82" s="256">
        <v>0.85</v>
      </c>
      <c r="AE82" s="572"/>
      <c r="AF82" s="572"/>
      <c r="AG82" s="709" t="s">
        <v>994</v>
      </c>
    </row>
  </sheetData>
  <mergeCells count="564">
    <mergeCell ref="AE77:AE78"/>
    <mergeCell ref="AE79:AE82"/>
    <mergeCell ref="AF5:AF6"/>
    <mergeCell ref="AF11:AF12"/>
    <mergeCell ref="AF13:AF14"/>
    <mergeCell ref="AF18:AF19"/>
    <mergeCell ref="AF21:AF22"/>
    <mergeCell ref="AF33:AF34"/>
    <mergeCell ref="AF40:AF41"/>
    <mergeCell ref="AF42:AF43"/>
    <mergeCell ref="AF52:AF53"/>
    <mergeCell ref="AF56:AF59"/>
    <mergeCell ref="AF61:AF65"/>
    <mergeCell ref="AF66:AF68"/>
    <mergeCell ref="AF69:AF74"/>
    <mergeCell ref="AF77:AF78"/>
    <mergeCell ref="AF79:AF82"/>
    <mergeCell ref="AE1:AE2"/>
    <mergeCell ref="AF1:AF2"/>
    <mergeCell ref="AE5:AE6"/>
    <mergeCell ref="AE11:AE12"/>
    <mergeCell ref="AE13:AE14"/>
    <mergeCell ref="AE18:AE19"/>
    <mergeCell ref="AE21:AE22"/>
    <mergeCell ref="AE33:AE34"/>
    <mergeCell ref="AD66:AD68"/>
    <mergeCell ref="AE61:AE65"/>
    <mergeCell ref="AE66:AE68"/>
    <mergeCell ref="AG3:AG4"/>
    <mergeCell ref="AC77:AC78"/>
    <mergeCell ref="AD77:AD78"/>
    <mergeCell ref="AG77:AG78"/>
    <mergeCell ref="M79:M82"/>
    <mergeCell ref="N79:N82"/>
    <mergeCell ref="O79:O82"/>
    <mergeCell ref="M75:M78"/>
    <mergeCell ref="N75:N78"/>
    <mergeCell ref="O75:O78"/>
    <mergeCell ref="W77:W78"/>
    <mergeCell ref="X77:X78"/>
    <mergeCell ref="Y77:Y78"/>
    <mergeCell ref="Z77:Z78"/>
    <mergeCell ref="AA77:AA78"/>
    <mergeCell ref="AB77:AB78"/>
    <mergeCell ref="AC72:AC73"/>
    <mergeCell ref="AD72:AD73"/>
    <mergeCell ref="AG72:AG73"/>
    <mergeCell ref="O73:O74"/>
    <mergeCell ref="R73:R74"/>
    <mergeCell ref="S73:S74"/>
    <mergeCell ref="T73:T74"/>
    <mergeCell ref="AB66:AB68"/>
    <mergeCell ref="AG66:AG68"/>
    <mergeCell ref="M69:M74"/>
    <mergeCell ref="N69:N74"/>
    <mergeCell ref="S69:S71"/>
    <mergeCell ref="T69:T71"/>
    <mergeCell ref="U69:U71"/>
    <mergeCell ref="W69:W71"/>
    <mergeCell ref="X69:X71"/>
    <mergeCell ref="Y69:Y71"/>
    <mergeCell ref="Z69:Z71"/>
    <mergeCell ref="AA69:AA71"/>
    <mergeCell ref="AB69:AB71"/>
    <mergeCell ref="AC69:AC71"/>
    <mergeCell ref="AD69:AD71"/>
    <mergeCell ref="AG69:AG71"/>
    <mergeCell ref="W72:W74"/>
    <mergeCell ref="X72:X74"/>
    <mergeCell ref="Y72:Y74"/>
    <mergeCell ref="Z72:Z74"/>
    <mergeCell ref="AA72:AA74"/>
    <mergeCell ref="AB72:AB73"/>
    <mergeCell ref="AC66:AC68"/>
    <mergeCell ref="AE69:AE74"/>
    <mergeCell ref="W61:W65"/>
    <mergeCell ref="X61:X65"/>
    <mergeCell ref="Y61:Y65"/>
    <mergeCell ref="Z61:Z65"/>
    <mergeCell ref="V66:V68"/>
    <mergeCell ref="R66:R68"/>
    <mergeCell ref="S66:S68"/>
    <mergeCell ref="T66:T68"/>
    <mergeCell ref="AA61:AA65"/>
    <mergeCell ref="W66:W68"/>
    <mergeCell ref="X66:X68"/>
    <mergeCell ref="Y66:Y68"/>
    <mergeCell ref="Z66:Z68"/>
    <mergeCell ref="AA66:AA68"/>
    <mergeCell ref="AA52:AA53"/>
    <mergeCell ref="AB52:AB53"/>
    <mergeCell ref="AC52:AC53"/>
    <mergeCell ref="AD52:AD53"/>
    <mergeCell ref="AG52:AG53"/>
    <mergeCell ref="Z56:Z57"/>
    <mergeCell ref="AA56:AA57"/>
    <mergeCell ref="AB56:AB57"/>
    <mergeCell ref="AC56:AC57"/>
    <mergeCell ref="AD56:AD57"/>
    <mergeCell ref="AE52:AE53"/>
    <mergeCell ref="AE56:AE59"/>
    <mergeCell ref="V56:V57"/>
    <mergeCell ref="W56:W57"/>
    <mergeCell ref="X56:X57"/>
    <mergeCell ref="Y56:Y57"/>
    <mergeCell ref="P56:P57"/>
    <mergeCell ref="Q56:Q57"/>
    <mergeCell ref="R56:R57"/>
    <mergeCell ref="AG56:AG59"/>
    <mergeCell ref="P58:P59"/>
    <mergeCell ref="Q58:Q59"/>
    <mergeCell ref="W58:W59"/>
    <mergeCell ref="X58:X59"/>
    <mergeCell ref="Y58:Y59"/>
    <mergeCell ref="Z58:Z59"/>
    <mergeCell ref="AA58:AA59"/>
    <mergeCell ref="AB47:AB48"/>
    <mergeCell ref="AC47:AC48"/>
    <mergeCell ref="AD47:AD48"/>
    <mergeCell ref="P49:P50"/>
    <mergeCell ref="Q49:Q50"/>
    <mergeCell ref="W49:W50"/>
    <mergeCell ref="X49:X50"/>
    <mergeCell ref="Y49:Y50"/>
    <mergeCell ref="Z49:Z50"/>
    <mergeCell ref="W44:W45"/>
    <mergeCell ref="X44:X45"/>
    <mergeCell ref="Y44:Y45"/>
    <mergeCell ref="Z44:Z45"/>
    <mergeCell ref="N47:N55"/>
    <mergeCell ref="O47:O55"/>
    <mergeCell ref="S47:S48"/>
    <mergeCell ref="T47:T48"/>
    <mergeCell ref="U47:U48"/>
    <mergeCell ref="V47:V48"/>
    <mergeCell ref="W47:W48"/>
    <mergeCell ref="X47:X48"/>
    <mergeCell ref="P51:P53"/>
    <mergeCell ref="Q51:Q53"/>
    <mergeCell ref="W52:W53"/>
    <mergeCell ref="X52:X53"/>
    <mergeCell ref="Y52:Y53"/>
    <mergeCell ref="Z52:Z53"/>
    <mergeCell ref="R47:R48"/>
    <mergeCell ref="P47:P48"/>
    <mergeCell ref="W40:W41"/>
    <mergeCell ref="V42:V43"/>
    <mergeCell ref="S42:S43"/>
    <mergeCell ref="T42:T43"/>
    <mergeCell ref="U42:U43"/>
    <mergeCell ref="S33:S34"/>
    <mergeCell ref="T33:T34"/>
    <mergeCell ref="AG40:AG41"/>
    <mergeCell ref="Z42:Z43"/>
    <mergeCell ref="AA42:AA43"/>
    <mergeCell ref="AB42:AB43"/>
    <mergeCell ref="AC42:AC43"/>
    <mergeCell ref="AD42:AD43"/>
    <mergeCell ref="AG42:AG43"/>
    <mergeCell ref="X40:X41"/>
    <mergeCell ref="Y40:Y41"/>
    <mergeCell ref="Z40:Z41"/>
    <mergeCell ref="AA40:AA41"/>
    <mergeCell ref="AB40:AB41"/>
    <mergeCell ref="AC40:AC41"/>
    <mergeCell ref="AD40:AD41"/>
    <mergeCell ref="AE40:AE41"/>
    <mergeCell ref="AE42:AE43"/>
    <mergeCell ref="W32:W34"/>
    <mergeCell ref="X33:X34"/>
    <mergeCell ref="Y33:Y34"/>
    <mergeCell ref="Z33:Z34"/>
    <mergeCell ref="AA33:AA34"/>
    <mergeCell ref="AD33:AD34"/>
    <mergeCell ref="AG33:AG34"/>
    <mergeCell ref="P38:P39"/>
    <mergeCell ref="Q38:Q39"/>
    <mergeCell ref="W38:W39"/>
    <mergeCell ref="U33:U34"/>
    <mergeCell ref="V33:V34"/>
    <mergeCell ref="W21:W22"/>
    <mergeCell ref="X21:X22"/>
    <mergeCell ref="Y21:Y22"/>
    <mergeCell ref="Z21:Z22"/>
    <mergeCell ref="AA21:AA22"/>
    <mergeCell ref="AB21:AB22"/>
    <mergeCell ref="AC21:AC22"/>
    <mergeCell ref="AD21:AD22"/>
    <mergeCell ref="AG21:AG22"/>
    <mergeCell ref="W18:W20"/>
    <mergeCell ref="X18:X20"/>
    <mergeCell ref="Y18:Y19"/>
    <mergeCell ref="Z18:Z19"/>
    <mergeCell ref="AA18:AA19"/>
    <mergeCell ref="AB18:AB19"/>
    <mergeCell ref="AC18:AC19"/>
    <mergeCell ref="AD18:AD19"/>
    <mergeCell ref="AG18:AG19"/>
    <mergeCell ref="AB13:AB14"/>
    <mergeCell ref="AC13:AC14"/>
    <mergeCell ref="AD13:AD15"/>
    <mergeCell ref="AG9:AG10"/>
    <mergeCell ref="P11:P12"/>
    <mergeCell ref="Q11:Q12"/>
    <mergeCell ref="W11:W12"/>
    <mergeCell ref="X11:X12"/>
    <mergeCell ref="Y11:Y12"/>
    <mergeCell ref="Z11:Z12"/>
    <mergeCell ref="AA11:AA12"/>
    <mergeCell ref="AG11:AG12"/>
    <mergeCell ref="S13:S15"/>
    <mergeCell ref="T13:T15"/>
    <mergeCell ref="U13:U15"/>
    <mergeCell ref="AG13:AG14"/>
    <mergeCell ref="V13:V15"/>
    <mergeCell ref="W13:W15"/>
    <mergeCell ref="X13:X15"/>
    <mergeCell ref="Y13:Y14"/>
    <mergeCell ref="Z13:Z14"/>
    <mergeCell ref="AA13:AA14"/>
    <mergeCell ref="AC5:AC6"/>
    <mergeCell ref="AD5:AD6"/>
    <mergeCell ref="AG5:AG6"/>
    <mergeCell ref="P7:P8"/>
    <mergeCell ref="Q7:Q8"/>
    <mergeCell ref="S7:S8"/>
    <mergeCell ref="T7:T8"/>
    <mergeCell ref="U7:U8"/>
    <mergeCell ref="V7:V8"/>
    <mergeCell ref="W7:W8"/>
    <mergeCell ref="X7:X8"/>
    <mergeCell ref="Y7:Y8"/>
    <mergeCell ref="Z7:Z8"/>
    <mergeCell ref="AA7:AA8"/>
    <mergeCell ref="AD7:AD8"/>
    <mergeCell ref="R7:R8"/>
    <mergeCell ref="AG1:AG2"/>
    <mergeCell ref="M3:M60"/>
    <mergeCell ref="N3:N17"/>
    <mergeCell ref="O3:O17"/>
    <mergeCell ref="S3:S4"/>
    <mergeCell ref="T3:T4"/>
    <mergeCell ref="U3:U4"/>
    <mergeCell ref="V3:V4"/>
    <mergeCell ref="W3:W4"/>
    <mergeCell ref="X3:X4"/>
    <mergeCell ref="Y3:Y4"/>
    <mergeCell ref="Z3:Z4"/>
    <mergeCell ref="AA3:AA4"/>
    <mergeCell ref="AB3:AB4"/>
    <mergeCell ref="AC3:AC4"/>
    <mergeCell ref="AD3:AD4"/>
    <mergeCell ref="W5:W6"/>
    <mergeCell ref="X5:X6"/>
    <mergeCell ref="Y5:Y6"/>
    <mergeCell ref="Z5:Z6"/>
    <mergeCell ref="AA5:AA6"/>
    <mergeCell ref="AB5:AB6"/>
    <mergeCell ref="W1:W2"/>
    <mergeCell ref="X1:X2"/>
    <mergeCell ref="Y1:Y2"/>
    <mergeCell ref="Z1:Z2"/>
    <mergeCell ref="AA1:AA2"/>
    <mergeCell ref="AB1:AB2"/>
    <mergeCell ref="AC1:AC2"/>
    <mergeCell ref="AD1:AD2"/>
    <mergeCell ref="A79:A82"/>
    <mergeCell ref="B79:B82"/>
    <mergeCell ref="C79:C82"/>
    <mergeCell ref="P77:P78"/>
    <mergeCell ref="Q77:Q78"/>
    <mergeCell ref="R77:R78"/>
    <mergeCell ref="G77:G78"/>
    <mergeCell ref="H77:H78"/>
    <mergeCell ref="I77:I78"/>
    <mergeCell ref="J77:J78"/>
    <mergeCell ref="K77:K78"/>
    <mergeCell ref="L77:L78"/>
    <mergeCell ref="A75:A78"/>
    <mergeCell ref="B75:B78"/>
    <mergeCell ref="C75:C78"/>
    <mergeCell ref="D77:D78"/>
    <mergeCell ref="E77:E78"/>
    <mergeCell ref="F77:F78"/>
    <mergeCell ref="C73:C74"/>
    <mergeCell ref="F73:F74"/>
    <mergeCell ref="G73:G74"/>
    <mergeCell ref="H73:H74"/>
    <mergeCell ref="I73:I74"/>
    <mergeCell ref="J73:J74"/>
    <mergeCell ref="K72:K74"/>
    <mergeCell ref="L72:L74"/>
    <mergeCell ref="S77:S78"/>
    <mergeCell ref="T77:T78"/>
    <mergeCell ref="U77:U78"/>
    <mergeCell ref="V77:V78"/>
    <mergeCell ref="R69:R71"/>
    <mergeCell ref="V69:V71"/>
    <mergeCell ref="L69:L71"/>
    <mergeCell ref="O69:O71"/>
    <mergeCell ref="P69:P71"/>
    <mergeCell ref="Q69:Q71"/>
    <mergeCell ref="U73:U74"/>
    <mergeCell ref="V73:V74"/>
    <mergeCell ref="A69:A74"/>
    <mergeCell ref="B69:B74"/>
    <mergeCell ref="C69:C71"/>
    <mergeCell ref="D69:D71"/>
    <mergeCell ref="E69:E71"/>
    <mergeCell ref="L66:L68"/>
    <mergeCell ref="P66:P68"/>
    <mergeCell ref="Q66:Q68"/>
    <mergeCell ref="A61:A68"/>
    <mergeCell ref="B61:B68"/>
    <mergeCell ref="C61:C68"/>
    <mergeCell ref="F69:F71"/>
    <mergeCell ref="G69:G71"/>
    <mergeCell ref="H69:H71"/>
    <mergeCell ref="I69:I71"/>
    <mergeCell ref="J69:J71"/>
    <mergeCell ref="K69:K71"/>
    <mergeCell ref="D64:D65"/>
    <mergeCell ref="E64:E65"/>
    <mergeCell ref="D66:D68"/>
    <mergeCell ref="E66:E68"/>
    <mergeCell ref="F66:F68"/>
    <mergeCell ref="G66:G68"/>
    <mergeCell ref="H66:H68"/>
    <mergeCell ref="I66:I68"/>
    <mergeCell ref="J66:J68"/>
    <mergeCell ref="L61:L65"/>
    <mergeCell ref="D61:D63"/>
    <mergeCell ref="E61:E63"/>
    <mergeCell ref="K61:K65"/>
    <mergeCell ref="K66:K68"/>
    <mergeCell ref="U66:U68"/>
    <mergeCell ref="D58:D59"/>
    <mergeCell ref="E58:E59"/>
    <mergeCell ref="K58:K59"/>
    <mergeCell ref="L58:L59"/>
    <mergeCell ref="N56:N60"/>
    <mergeCell ref="O56:O60"/>
    <mergeCell ref="S56:S57"/>
    <mergeCell ref="T56:T57"/>
    <mergeCell ref="U56:U57"/>
    <mergeCell ref="M61:M68"/>
    <mergeCell ref="N61:N68"/>
    <mergeCell ref="O61:O68"/>
    <mergeCell ref="P61:P63"/>
    <mergeCell ref="Q61:Q63"/>
    <mergeCell ref="P64:P65"/>
    <mergeCell ref="Q64:Q65"/>
    <mergeCell ref="I56:I57"/>
    <mergeCell ref="J56:J57"/>
    <mergeCell ref="K56:K57"/>
    <mergeCell ref="L56:L57"/>
    <mergeCell ref="T52:T53"/>
    <mergeCell ref="U52:U53"/>
    <mergeCell ref="V52:V53"/>
    <mergeCell ref="B56:B60"/>
    <mergeCell ref="C56:C60"/>
    <mergeCell ref="D56:D57"/>
    <mergeCell ref="E56:E57"/>
    <mergeCell ref="F56:F57"/>
    <mergeCell ref="G56:G57"/>
    <mergeCell ref="H56:H57"/>
    <mergeCell ref="R52:R53"/>
    <mergeCell ref="S52:S53"/>
    <mergeCell ref="H52:H53"/>
    <mergeCell ref="I52:I53"/>
    <mergeCell ref="J52:J53"/>
    <mergeCell ref="K52:K53"/>
    <mergeCell ref="L52:L53"/>
    <mergeCell ref="B47:B55"/>
    <mergeCell ref="C47:C55"/>
    <mergeCell ref="Q47:Q48"/>
    <mergeCell ref="B44:B46"/>
    <mergeCell ref="C44:C46"/>
    <mergeCell ref="D44:D45"/>
    <mergeCell ref="E44:E45"/>
    <mergeCell ref="K44:K45"/>
    <mergeCell ref="L44:L45"/>
    <mergeCell ref="P42:P43"/>
    <mergeCell ref="Q42:Q43"/>
    <mergeCell ref="R42:R43"/>
    <mergeCell ref="B27:B43"/>
    <mergeCell ref="C27:C43"/>
    <mergeCell ref="N44:N46"/>
    <mergeCell ref="O44:O46"/>
    <mergeCell ref="P44:P45"/>
    <mergeCell ref="Q44:Q45"/>
    <mergeCell ref="D40:D41"/>
    <mergeCell ref="E40:E41"/>
    <mergeCell ref="N27:N43"/>
    <mergeCell ref="O27:O43"/>
    <mergeCell ref="P32:P34"/>
    <mergeCell ref="Q32:Q34"/>
    <mergeCell ref="D51:D53"/>
    <mergeCell ref="E51:E53"/>
    <mergeCell ref="F52:F53"/>
    <mergeCell ref="G52:G53"/>
    <mergeCell ref="F40:F41"/>
    <mergeCell ref="G40:G41"/>
    <mergeCell ref="H40:H41"/>
    <mergeCell ref="I40:I41"/>
    <mergeCell ref="R33:R34"/>
    <mergeCell ref="D49:D50"/>
    <mergeCell ref="E49:E50"/>
    <mergeCell ref="K49:K50"/>
    <mergeCell ref="L49:L50"/>
    <mergeCell ref="H47:H48"/>
    <mergeCell ref="I47:I48"/>
    <mergeCell ref="J47:J48"/>
    <mergeCell ref="K47:K48"/>
    <mergeCell ref="L47:L48"/>
    <mergeCell ref="D47:D48"/>
    <mergeCell ref="E47:E48"/>
    <mergeCell ref="F47:F48"/>
    <mergeCell ref="G47:G48"/>
    <mergeCell ref="V40:V41"/>
    <mergeCell ref="D42:D43"/>
    <mergeCell ref="E42:E43"/>
    <mergeCell ref="F42:F43"/>
    <mergeCell ref="G42:G43"/>
    <mergeCell ref="H42:H43"/>
    <mergeCell ref="I42:I43"/>
    <mergeCell ref="J42:J43"/>
    <mergeCell ref="P40:P41"/>
    <mergeCell ref="Q40:Q41"/>
    <mergeCell ref="R40:R41"/>
    <mergeCell ref="S40:S41"/>
    <mergeCell ref="T40:T41"/>
    <mergeCell ref="U40:U41"/>
    <mergeCell ref="J40:J41"/>
    <mergeCell ref="K40:K41"/>
    <mergeCell ref="L40:L41"/>
    <mergeCell ref="E21:E22"/>
    <mergeCell ref="D38:D39"/>
    <mergeCell ref="E38:E39"/>
    <mergeCell ref="K38:K39"/>
    <mergeCell ref="I33:I34"/>
    <mergeCell ref="J33:J34"/>
    <mergeCell ref="L33:L34"/>
    <mergeCell ref="D24:D25"/>
    <mergeCell ref="D32:D34"/>
    <mergeCell ref="E32:E34"/>
    <mergeCell ref="K32:K34"/>
    <mergeCell ref="F33:F34"/>
    <mergeCell ref="G33:G34"/>
    <mergeCell ref="H33:H34"/>
    <mergeCell ref="F21:F22"/>
    <mergeCell ref="G21:G22"/>
    <mergeCell ref="H21:H22"/>
    <mergeCell ref="I21:I22"/>
    <mergeCell ref="V21:V22"/>
    <mergeCell ref="Q21:Q22"/>
    <mergeCell ref="R21:R22"/>
    <mergeCell ref="S21:S22"/>
    <mergeCell ref="T21:T22"/>
    <mergeCell ref="U21:U22"/>
    <mergeCell ref="J21:J22"/>
    <mergeCell ref="K21:K22"/>
    <mergeCell ref="L21:L22"/>
    <mergeCell ref="N18:N26"/>
    <mergeCell ref="O18:O26"/>
    <mergeCell ref="P18:P20"/>
    <mergeCell ref="Q18:Q20"/>
    <mergeCell ref="R19:R20"/>
    <mergeCell ref="S19:S20"/>
    <mergeCell ref="T19:T20"/>
    <mergeCell ref="U19:U20"/>
    <mergeCell ref="V19:V20"/>
    <mergeCell ref="P21:P23"/>
    <mergeCell ref="P24:P25"/>
    <mergeCell ref="B18:B26"/>
    <mergeCell ref="C18:C26"/>
    <mergeCell ref="D18:D20"/>
    <mergeCell ref="E18:E20"/>
    <mergeCell ref="K18:K20"/>
    <mergeCell ref="L18:L20"/>
    <mergeCell ref="R13:R15"/>
    <mergeCell ref="J13:J15"/>
    <mergeCell ref="K13:K15"/>
    <mergeCell ref="L13:L15"/>
    <mergeCell ref="D13:D15"/>
    <mergeCell ref="E13:E15"/>
    <mergeCell ref="F13:F15"/>
    <mergeCell ref="G13:G15"/>
    <mergeCell ref="H13:H15"/>
    <mergeCell ref="I13:I15"/>
    <mergeCell ref="P13:P15"/>
    <mergeCell ref="Q13:Q15"/>
    <mergeCell ref="F19:F20"/>
    <mergeCell ref="G19:G20"/>
    <mergeCell ref="H19:H20"/>
    <mergeCell ref="I19:I20"/>
    <mergeCell ref="J19:J20"/>
    <mergeCell ref="D21:D23"/>
    <mergeCell ref="D11:D12"/>
    <mergeCell ref="E11:E12"/>
    <mergeCell ref="K11:K12"/>
    <mergeCell ref="L11:L12"/>
    <mergeCell ref="V5:V6"/>
    <mergeCell ref="D7:D8"/>
    <mergeCell ref="E7:E8"/>
    <mergeCell ref="F7:F8"/>
    <mergeCell ref="G7:G8"/>
    <mergeCell ref="H7:H8"/>
    <mergeCell ref="I7:I8"/>
    <mergeCell ref="J7:J8"/>
    <mergeCell ref="K7:K8"/>
    <mergeCell ref="L7:L8"/>
    <mergeCell ref="P5:P6"/>
    <mergeCell ref="Q5:Q6"/>
    <mergeCell ref="R5:R6"/>
    <mergeCell ref="S5:S6"/>
    <mergeCell ref="T5:T6"/>
    <mergeCell ref="U5:U6"/>
    <mergeCell ref="J5:J6"/>
    <mergeCell ref="K5:K6"/>
    <mergeCell ref="L5:L6"/>
    <mergeCell ref="D5:D6"/>
    <mergeCell ref="E5:E6"/>
    <mergeCell ref="S1:S2"/>
    <mergeCell ref="T1:T2"/>
    <mergeCell ref="F5:F6"/>
    <mergeCell ref="G5:G6"/>
    <mergeCell ref="H5:H6"/>
    <mergeCell ref="I5:I6"/>
    <mergeCell ref="P3:P4"/>
    <mergeCell ref="Q3:Q4"/>
    <mergeCell ref="R3:R4"/>
    <mergeCell ref="G3:G4"/>
    <mergeCell ref="H3:H4"/>
    <mergeCell ref="I3:I4"/>
    <mergeCell ref="J3:J4"/>
    <mergeCell ref="K3:K4"/>
    <mergeCell ref="L3:L4"/>
    <mergeCell ref="E1:E2"/>
    <mergeCell ref="F1:F2"/>
    <mergeCell ref="U1:U2"/>
    <mergeCell ref="V1:V2"/>
    <mergeCell ref="A3:A60"/>
    <mergeCell ref="B3:B17"/>
    <mergeCell ref="C3:C17"/>
    <mergeCell ref="D3:D4"/>
    <mergeCell ref="E3:E4"/>
    <mergeCell ref="F3:F4"/>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s>
  <conditionalFormatting sqref="AD1 AD5 AD16:AD18 AD21 AD49 AD58:AD60 AD51:AD52 AD24:AD33 AD9:AD13 AD44:AD46 AD54:AD56 AD3 AD75:AD82 AD69:AD72 AD35:AD42">
    <cfRule type="cellIs" dxfId="34" priority="47" operator="lessThanOrEqual">
      <formula>0.39</formula>
    </cfRule>
    <cfRule type="cellIs" dxfId="33" priority="48" operator="between">
      <formula>0.4</formula>
      <formula>0.59</formula>
    </cfRule>
    <cfRule type="cellIs" dxfId="32" priority="49" operator="between">
      <formula>0.6</formula>
      <formula>0.69</formula>
    </cfRule>
    <cfRule type="cellIs" dxfId="31" priority="50" operator="between">
      <formula>0.7</formula>
      <formula>0.79</formula>
    </cfRule>
    <cfRule type="cellIs" dxfId="30" priority="51" operator="greaterThan">
      <formula>0.8</formula>
    </cfRule>
  </conditionalFormatting>
  <conditionalFormatting sqref="AD23">
    <cfRule type="cellIs" dxfId="29" priority="42" operator="lessThanOrEqual">
      <formula>0.39</formula>
    </cfRule>
    <cfRule type="cellIs" dxfId="28" priority="43" operator="between">
      <formula>0.4</formula>
      <formula>0.59</formula>
    </cfRule>
    <cfRule type="cellIs" dxfId="27" priority="44" operator="between">
      <formula>0.6</formula>
      <formula>0.69</formula>
    </cfRule>
    <cfRule type="cellIs" dxfId="26" priority="45" operator="between">
      <formula>0.7</formula>
      <formula>0.79</formula>
    </cfRule>
    <cfRule type="cellIs" dxfId="25" priority="46" operator="greaterThan">
      <formula>0.8</formula>
    </cfRule>
  </conditionalFormatting>
  <conditionalFormatting sqref="AD50">
    <cfRule type="cellIs" dxfId="24" priority="37" operator="lessThanOrEqual">
      <formula>0.39</formula>
    </cfRule>
    <cfRule type="cellIs" dxfId="23" priority="38" operator="between">
      <formula>0.4</formula>
      <formula>0.59</formula>
    </cfRule>
    <cfRule type="cellIs" dxfId="22" priority="39" operator="between">
      <formula>0.6</formula>
      <formula>0.69</formula>
    </cfRule>
    <cfRule type="cellIs" dxfId="21" priority="40" operator="between">
      <formula>0.7</formula>
      <formula>0.79</formula>
    </cfRule>
    <cfRule type="cellIs" dxfId="20" priority="41" operator="greaterThan">
      <formula>0.8</formula>
    </cfRule>
  </conditionalFormatting>
  <conditionalFormatting sqref="AD47">
    <cfRule type="cellIs" dxfId="19" priority="32" operator="lessThanOrEqual">
      <formula>0.39</formula>
    </cfRule>
    <cfRule type="cellIs" dxfId="18" priority="33" operator="between">
      <formula>0.4</formula>
      <formula>0.59</formula>
    </cfRule>
    <cfRule type="cellIs" dxfId="17" priority="34" operator="between">
      <formula>0.6</formula>
      <formula>0.69</formula>
    </cfRule>
    <cfRule type="cellIs" dxfId="16" priority="35" operator="between">
      <formula>0.7</formula>
      <formula>0.79</formula>
    </cfRule>
    <cfRule type="cellIs" dxfId="15" priority="36" operator="greaterThan">
      <formula>0.8</formula>
    </cfRule>
  </conditionalFormatting>
  <conditionalFormatting sqref="AD7">
    <cfRule type="cellIs" dxfId="14" priority="27" operator="lessThanOrEqual">
      <formula>0.39</formula>
    </cfRule>
    <cfRule type="cellIs" dxfId="13" priority="28" operator="between">
      <formula>0.4</formula>
      <formula>0.59</formula>
    </cfRule>
    <cfRule type="cellIs" dxfId="12" priority="29" operator="between">
      <formula>0.6</formula>
      <formula>0.69</formula>
    </cfRule>
    <cfRule type="cellIs" dxfId="11" priority="30" operator="between">
      <formula>0.7</formula>
      <formula>0.79</formula>
    </cfRule>
    <cfRule type="cellIs" dxfId="10" priority="31" operator="greaterThan">
      <formula>0.8</formula>
    </cfRule>
  </conditionalFormatting>
  <conditionalFormatting sqref="AD61:AD68">
    <cfRule type="cellIs" dxfId="9" priority="22" operator="lessThanOrEqual">
      <formula>0.39</formula>
    </cfRule>
    <cfRule type="cellIs" dxfId="8" priority="23" operator="between">
      <formula>0.4</formula>
      <formula>0.59</formula>
    </cfRule>
    <cfRule type="cellIs" dxfId="7" priority="24" operator="between">
      <formula>0.6</formula>
      <formula>0.69</formula>
    </cfRule>
    <cfRule type="cellIs" dxfId="6" priority="25" operator="between">
      <formula>0.7</formula>
      <formula>0.79</formula>
    </cfRule>
    <cfRule type="cellIs" dxfId="5" priority="26" operator="greaterThanOrEqual">
      <formula>0.8</formula>
    </cfRule>
  </conditionalFormatting>
  <conditionalFormatting sqref="AD74">
    <cfRule type="cellIs" dxfId="4" priority="17" operator="lessThanOrEqual">
      <formula>0.39</formula>
    </cfRule>
    <cfRule type="cellIs" dxfId="3" priority="18" operator="between">
      <formula>0.4</formula>
      <formula>0.59</formula>
    </cfRule>
    <cfRule type="cellIs" dxfId="2" priority="19" operator="between">
      <formula>0.6</formula>
      <formula>0.69</formula>
    </cfRule>
    <cfRule type="cellIs" dxfId="1" priority="20" operator="between">
      <formula>0.7</formula>
      <formula>0.79</formula>
    </cfRule>
    <cfRule type="cellIs" dxfId="0" priority="21" operator="greaterThan">
      <formula>0.8</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2014</vt:lpstr>
      <vt:lpstr>2015</vt:lpstr>
      <vt:lpstr>2016</vt:lpstr>
      <vt:lpstr>2017</vt:lpstr>
      <vt:lpstr>2018</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cp:lastModifiedBy>
  <dcterms:created xsi:type="dcterms:W3CDTF">2014-11-12T19:36:43Z</dcterms:created>
  <dcterms:modified xsi:type="dcterms:W3CDTF">2023-11-28T19:24:02Z</dcterms:modified>
</cp:coreProperties>
</file>