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SCAPACIDAD\2022\"/>
    </mc:Choice>
  </mc:AlternateContent>
  <xr:revisionPtr revIDLastSave="0" documentId="8_{8CED186F-A826-4B99-BEB2-05CF5001466C}" xr6:coauthVersionLast="47" xr6:coauthVersionMax="47" xr10:uidLastSave="{00000000-0000-0000-0000-000000000000}"/>
  <bookViews>
    <workbookView xWindow="20370" yWindow="-120" windowWidth="20730" windowHeight="11160" xr2:uid="{00000000-000D-0000-FFFF-FFFF00000000}"/>
  </bookViews>
  <sheets>
    <sheet name="PLAN DECENAL PC DISCAPACIDAD" sheetId="1" r:id="rId1"/>
    <sheet name="Hoja1" sheetId="3" r:id="rId2"/>
    <sheet name="SEMF 2016-2017-2018" sheetId="2" r:id="rId3"/>
  </sheets>
  <externalReferences>
    <externalReference r:id="rId4"/>
  </externalReferences>
  <definedNames>
    <definedName name="_xlnm._FilterDatabase" localSheetId="0" hidden="1">'PLAN DECENAL PC DISCAPACIDAD'!$AZ$1:$AZ$171</definedName>
    <definedName name="_xlnm.Print_Titles" localSheetId="0">'PLAN DECENAL PC DISCAPACIDAD'!$2:$4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H6" i="3"/>
  <c r="H5" i="3"/>
  <c r="H4" i="3"/>
  <c r="H8" i="3" s="1"/>
  <c r="H3" i="3"/>
  <c r="F8" i="3"/>
  <c r="E8" i="3"/>
  <c r="D8" i="3"/>
  <c r="C8" i="3"/>
  <c r="B8" i="3"/>
  <c r="W7" i="1"/>
  <c r="A1" i="3"/>
  <c r="AT12" i="2"/>
  <c r="AS12" i="2"/>
  <c r="AR12" i="2"/>
  <c r="AQ12" i="2"/>
  <c r="AP12" i="2"/>
  <c r="AU11" i="2"/>
  <c r="AU10" i="2"/>
  <c r="AU9" i="2"/>
  <c r="AU8" i="2"/>
  <c r="AU7" i="2"/>
  <c r="AU12" i="2" l="1"/>
  <c r="AN12" i="2" l="1"/>
  <c r="AM12" i="2"/>
  <c r="AL12" i="2"/>
  <c r="AK12" i="2"/>
  <c r="AJ12" i="2"/>
  <c r="AO11" i="2"/>
  <c r="AO10" i="2"/>
  <c r="AO9" i="2"/>
  <c r="AO8" i="2"/>
  <c r="AO7" i="2"/>
  <c r="AO12" i="2" l="1"/>
  <c r="AH12" i="2"/>
  <c r="AG12" i="2"/>
  <c r="AF12" i="2"/>
  <c r="AE12" i="2"/>
  <c r="AD12" i="2"/>
  <c r="AI11" i="2"/>
  <c r="AI10" i="2"/>
  <c r="AI9" i="2"/>
  <c r="AI8" i="2"/>
  <c r="AI7" i="2"/>
  <c r="AI12" i="2" l="1"/>
  <c r="AB12" i="2"/>
  <c r="AA12" i="2"/>
  <c r="Z12" i="2"/>
  <c r="Y12" i="2"/>
  <c r="X12" i="2"/>
  <c r="AC11" i="2"/>
  <c r="AC10" i="2"/>
  <c r="AC9" i="2"/>
  <c r="AC8" i="2"/>
  <c r="AC7" i="2"/>
  <c r="AC12" i="2" l="1"/>
  <c r="AH137" i="1"/>
  <c r="S95" i="1" l="1"/>
  <c r="S93" i="1"/>
  <c r="S81" i="1"/>
  <c r="S79" i="1"/>
  <c r="S78" i="1"/>
  <c r="S77" i="1"/>
  <c r="S76" i="1"/>
  <c r="S29" i="1"/>
  <c r="S23" i="1"/>
  <c r="S18" i="1"/>
  <c r="S17" i="1"/>
  <c r="L163" i="1"/>
  <c r="L162" i="1"/>
  <c r="L161" i="1"/>
  <c r="L160" i="1"/>
  <c r="L159" i="1"/>
  <c r="L158" i="1"/>
  <c r="L157" i="1"/>
  <c r="L156" i="1"/>
  <c r="L153" i="1"/>
  <c r="L152" i="1"/>
  <c r="L149" i="1"/>
  <c r="L148" i="1"/>
  <c r="L147" i="1"/>
  <c r="L146" i="1"/>
  <c r="L144" i="1"/>
  <c r="L143" i="1"/>
  <c r="L142" i="1"/>
  <c r="L141" i="1"/>
  <c r="L139" i="1"/>
  <c r="L138" i="1"/>
  <c r="L137" i="1"/>
  <c r="L136" i="1"/>
  <c r="L135" i="1"/>
  <c r="L134" i="1"/>
  <c r="L132" i="1"/>
  <c r="L130" i="1"/>
  <c r="L129" i="1"/>
  <c r="L127" i="1"/>
  <c r="L124" i="1"/>
  <c r="L122" i="1"/>
  <c r="L121" i="1"/>
  <c r="L118" i="1"/>
  <c r="L117" i="1"/>
  <c r="L115" i="1"/>
  <c r="L114" i="1"/>
  <c r="L113" i="1"/>
  <c r="L112" i="1"/>
  <c r="L110" i="1"/>
  <c r="L109" i="1"/>
  <c r="L108" i="1"/>
  <c r="L107" i="1"/>
  <c r="L105" i="1"/>
  <c r="L102" i="1"/>
  <c r="L101" i="1"/>
  <c r="L100" i="1"/>
  <c r="L99" i="1"/>
  <c r="L98" i="1"/>
  <c r="L97" i="1"/>
  <c r="L95" i="1"/>
  <c r="L93" i="1"/>
  <c r="L90" i="1"/>
  <c r="L89" i="1"/>
  <c r="L87" i="1"/>
  <c r="L86" i="1"/>
  <c r="L82" i="1"/>
  <c r="L81" i="1"/>
  <c r="L79" i="1"/>
  <c r="L78" i="1"/>
  <c r="L76" i="1"/>
  <c r="L75" i="1"/>
  <c r="L72" i="1"/>
  <c r="L70" i="1"/>
  <c r="L69" i="1"/>
  <c r="L64" i="1"/>
  <c r="L63" i="1"/>
  <c r="L62" i="1"/>
  <c r="L60" i="1"/>
  <c r="L59" i="1"/>
  <c r="L56" i="1"/>
  <c r="L55" i="1"/>
  <c r="L53" i="1"/>
  <c r="L48" i="1"/>
  <c r="L46" i="1"/>
  <c r="L45" i="1"/>
  <c r="L44" i="1"/>
  <c r="L7" i="1"/>
  <c r="L38" i="1"/>
  <c r="L35" i="1"/>
  <c r="AM65" i="1" l="1"/>
  <c r="V12" i="2" l="1"/>
  <c r="U12" i="2"/>
  <c r="T12" i="2"/>
  <c r="S12" i="2"/>
  <c r="R12" i="2"/>
  <c r="W12" i="2"/>
  <c r="O156" i="1"/>
  <c r="O134" i="1"/>
  <c r="O129" i="1"/>
  <c r="O119" i="1"/>
  <c r="O103" i="1"/>
  <c r="O91" i="1"/>
  <c r="O70" i="1"/>
  <c r="O54" i="1"/>
  <c r="O46" i="1"/>
  <c r="O44" i="1"/>
  <c r="L41" i="1"/>
  <c r="L40" i="1"/>
  <c r="O39" i="1"/>
  <c r="L36" i="1"/>
  <c r="O35" i="1"/>
  <c r="O33" i="1"/>
  <c r="L33" i="1"/>
  <c r="L32" i="1"/>
  <c r="L30" i="1"/>
  <c r="O29" i="1"/>
  <c r="L29" i="1"/>
  <c r="L28" i="1"/>
  <c r="L27" i="1"/>
  <c r="L25" i="1"/>
  <c r="L24" i="1"/>
  <c r="O23" i="1"/>
  <c r="L23" i="1"/>
  <c r="L22" i="1"/>
  <c r="L21" i="1"/>
  <c r="L20" i="1"/>
  <c r="L18" i="1"/>
  <c r="L17" i="1"/>
  <c r="O12" i="1"/>
  <c r="L11" i="1"/>
  <c r="L10" i="1"/>
  <c r="L9" i="1"/>
  <c r="L8" i="1"/>
  <c r="S7" i="1"/>
  <c r="S8" i="1"/>
  <c r="S9" i="1"/>
  <c r="S10" i="1"/>
  <c r="S12" i="1"/>
  <c r="S14" i="1"/>
  <c r="S20" i="1"/>
  <c r="S25" i="1"/>
  <c r="S32" i="1"/>
  <c r="S35" i="1"/>
  <c r="S41" i="1"/>
  <c r="S43" i="1"/>
  <c r="S45" i="1"/>
  <c r="S48" i="1"/>
  <c r="S55" i="1"/>
  <c r="S59" i="1"/>
  <c r="S62" i="1"/>
  <c r="S64" i="1"/>
  <c r="S67" i="1"/>
  <c r="S86" i="1"/>
  <c r="S87" i="1"/>
  <c r="S90" i="1"/>
  <c r="S99" i="1"/>
  <c r="S100" i="1"/>
  <c r="S102" i="1"/>
  <c r="S105" i="1"/>
  <c r="S107" i="1"/>
  <c r="S108" i="1"/>
  <c r="S109" i="1"/>
  <c r="S114" i="1"/>
  <c r="S115" i="1"/>
  <c r="S117" i="1"/>
  <c r="S118" i="1"/>
  <c r="S121" i="1"/>
  <c r="S122" i="1"/>
  <c r="S124" i="1"/>
  <c r="S126" i="1"/>
  <c r="S129" i="1"/>
  <c r="S130" i="1"/>
  <c r="S131" i="1"/>
  <c r="S132" i="1"/>
  <c r="S134" i="1"/>
  <c r="S136" i="1"/>
  <c r="S137" i="1"/>
  <c r="S142" i="1"/>
  <c r="S143" i="1"/>
  <c r="S146" i="1"/>
  <c r="S147" i="1"/>
  <c r="S149" i="1"/>
  <c r="S152" i="1"/>
  <c r="S156" i="1"/>
  <c r="S157" i="1"/>
  <c r="S158" i="1"/>
  <c r="S159" i="1"/>
  <c r="S161" i="1"/>
  <c r="K7" i="2"/>
  <c r="Q7" i="2"/>
  <c r="K8" i="2"/>
  <c r="Q8" i="2"/>
  <c r="K9" i="2"/>
  <c r="Q9" i="2"/>
  <c r="K10" i="2"/>
  <c r="Q10" i="2"/>
  <c r="K11" i="2"/>
  <c r="Q11" i="2"/>
  <c r="F12" i="2"/>
  <c r="G12" i="2"/>
  <c r="I12" i="2"/>
  <c r="J12" i="2"/>
  <c r="L12" i="2"/>
  <c r="M12" i="2"/>
  <c r="N12" i="2"/>
  <c r="O12" i="2"/>
  <c r="P12" i="2"/>
  <c r="K12" i="2" l="1"/>
  <c r="Q12" i="2"/>
</calcChain>
</file>

<file path=xl/sharedStrings.xml><?xml version="1.0" encoding="utf-8"?>
<sst xmlns="http://schemas.openxmlformats.org/spreadsheetml/2006/main" count="2306" uniqueCount="1812">
  <si>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</si>
  <si>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</si>
  <si>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</si>
  <si>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</si>
  <si>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</si>
  <si>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</si>
  <si>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</si>
  <si>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</si>
  <si>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</si>
  <si>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</si>
  <si>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</si>
  <si>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</si>
  <si>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</si>
  <si>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</si>
  <si>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</si>
  <si>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</si>
  <si>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</si>
  <si>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</si>
  <si>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</si>
  <si>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</si>
  <si>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</si>
  <si>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</si>
  <si>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</si>
  <si>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</si>
  <si>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</si>
  <si>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</si>
  <si>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</si>
  <si>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</si>
  <si>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</si>
  <si>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</si>
  <si>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</si>
  <si>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</si>
  <si>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</si>
  <si>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</si>
  <si>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</si>
  <si>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</si>
  <si>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</si>
  <si>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</si>
  <si>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</si>
  <si>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</si>
  <si>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</si>
  <si>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</si>
  <si>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</si>
  <si>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</si>
  <si>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</si>
  <si>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</si>
  <si>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</si>
  <si>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</si>
  <si>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</si>
  <si>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</si>
  <si>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</si>
  <si>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</si>
  <si>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</si>
  <si>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</si>
  <si>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Campañas para disminuir la homofobia y la discriminación por sexo, género o condición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</si>
  <si>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</si>
  <si>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</si>
  <si>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</si>
  <si>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</si>
  <si>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</si>
  <si>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</si>
  <si>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</si>
  <si>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</si>
  <si>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</si>
  <si>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</si>
  <si>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</si>
  <si>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</si>
  <si>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</si>
  <si>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</si>
  <si>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</si>
  <si>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</si>
  <si>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</si>
  <si>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</si>
  <si>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</si>
  <si>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</si>
  <si>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</si>
  <si>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</si>
  <si>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</si>
  <si>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</si>
  <si>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</si>
  <si>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</si>
  <si>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</si>
  <si>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</si>
  <si>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</si>
  <si>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</si>
  <si>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</si>
  <si>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</si>
  <si>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</si>
  <si>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</si>
  <si>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</si>
  <si>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</si>
  <si>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</si>
  <si>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</si>
  <si>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</si>
  <si>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</si>
  <si>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</si>
  <si>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</si>
  <si>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</si>
  <si>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</si>
  <si>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</si>
  <si>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</si>
  <si>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</si>
  <si>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</si>
  <si>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</si>
  <si>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</si>
  <si>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</si>
  <si>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</si>
  <si>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</si>
  <si>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</si>
  <si>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</si>
  <si>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</si>
  <si>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</si>
  <si>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</si>
  <si>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</si>
  <si>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</si>
  <si>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</si>
  <si>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</si>
  <si>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</si>
  <si>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</si>
  <si>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</si>
  <si>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</si>
  <si>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</si>
  <si>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</si>
  <si>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</si>
  <si>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</si>
  <si>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</si>
  <si>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</si>
  <si>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</si>
  <si>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</si>
  <si>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</si>
  <si>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</si>
  <si>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</si>
  <si>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</si>
  <si>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</si>
  <si>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</si>
  <si>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</si>
  <si>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</si>
  <si>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</si>
  <si>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</si>
  <si>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</si>
  <si>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</si>
  <si>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</si>
  <si>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</si>
  <si>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</si>
  <si>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</si>
  <si>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</si>
  <si>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</si>
  <si>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</si>
  <si>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</si>
  <si>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</si>
  <si>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</si>
  <si>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</si>
  <si>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</si>
  <si>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</si>
  <si>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</si>
  <si>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</si>
  <si>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</si>
  <si>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</si>
  <si>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</si>
  <si>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</si>
  <si>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</si>
  <si>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</si>
  <si>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</si>
  <si>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</si>
  <si>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</si>
  <si>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Trabajo digno y decente</t>
  </si>
  <si>
    <t>Creación de microempresas asociativas para las personas con discapacidad, cuidadores y sus familias</t>
  </si>
  <si>
    <t>Reporte de las microempresas asociativas y actas de creación y de los apoyos ofrecidos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</si>
  <si>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</si>
  <si>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</si>
  <si>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</si>
  <si>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</si>
  <si>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</si>
  <si>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</si>
  <si>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</si>
  <si>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</si>
  <si>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</si>
  <si>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</si>
  <si>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</si>
  <si>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</si>
  <si>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</si>
  <si>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</si>
  <si>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</si>
  <si>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</si>
  <si>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</si>
  <si>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</si>
  <si>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</si>
  <si>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</si>
  <si>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</si>
  <si>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</si>
  <si>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</si>
  <si>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</si>
  <si>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</si>
  <si>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</si>
  <si>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</si>
  <si>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</si>
  <si>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</si>
  <si>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</si>
  <si>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</si>
  <si>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Diseño e implementación de un programa de Rehabilitación Basada en Comunidad</t>
  </si>
  <si>
    <t>Reporte de los 12 municipios de la operacionalización de la estrategia RBC</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</si>
  <si>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</si>
  <si>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</si>
  <si>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</si>
  <si>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</si>
  <si>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Fortalecer las condiciones nutricionales para NNA en CD</t>
  </si>
  <si>
    <t>Desarrollar procesos de investigación para determinar las causas de los diferentes tipos de discapacidad</t>
  </si>
  <si>
    <t>Investigaciones realizadas</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</si>
  <si>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</si>
  <si>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</si>
  <si>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</si>
  <si>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</si>
  <si>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</si>
  <si>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</si>
  <si>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</si>
  <si>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</si>
  <si>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</si>
  <si>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</si>
  <si>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</si>
  <si>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</si>
  <si>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</si>
  <si>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</si>
  <si>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</si>
  <si>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</si>
  <si>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</si>
  <si>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</si>
  <si>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</si>
  <si>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</si>
  <si>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</si>
  <si>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</si>
  <si>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</si>
  <si>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</si>
  <si>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</si>
  <si>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</si>
  <si>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</si>
  <si>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</si>
  <si>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</si>
  <si>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</si>
  <si>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</si>
  <si>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</si>
  <si>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</si>
  <si>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</si>
  <si>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</si>
  <si>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</si>
  <si>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</si>
  <si>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</si>
  <si>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</si>
  <si>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</si>
  <si>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</si>
  <si>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</si>
  <si>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</si>
  <si>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</si>
  <si>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</si>
  <si>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</si>
  <si>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</si>
  <si>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</si>
  <si>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</si>
  <si>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</si>
  <si>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</si>
  <si>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</si>
  <si>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</si>
  <si>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</si>
  <si>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</si>
  <si>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</si>
  <si>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</si>
  <si>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</si>
  <si>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</si>
  <si>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</si>
  <si>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</si>
  <si>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</si>
  <si>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</si>
  <si>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</si>
  <si>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</si>
  <si>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</si>
  <si>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</si>
  <si>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</si>
  <si>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</si>
  <si>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</si>
  <si>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</si>
  <si>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</si>
  <si>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</si>
  <si>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</si>
  <si>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</si>
  <si>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</si>
  <si>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</si>
  <si>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</si>
  <si>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</si>
  <si>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</si>
  <si>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</si>
  <si>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</si>
  <si>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</si>
  <si>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</si>
  <si>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</si>
  <si>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</si>
  <si>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</si>
  <si>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</si>
  <si>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</si>
  <si>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</si>
  <si>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Fortalecer programas de adaptación curricular y los modelos de enseñanza  ya existentes para facilitar el aprendizaje y permanencia en la educación de las personas con discapacidad.</t>
  </si>
  <si>
    <t>Proyectos pedagogicos implementados, actas, informes técnicos</t>
  </si>
  <si>
    <t>Promover la accesibilidad a la educación superior</t>
  </si>
  <si>
    <t>Reporte de cobertura por parte de las IES y de la secretaría de educación departamental</t>
  </si>
  <si>
    <t>1 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</si>
  <si>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</si>
  <si>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</si>
  <si>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</si>
  <si>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</si>
  <si>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</si>
  <si>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</si>
  <si>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</si>
  <si>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</si>
  <si>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</si>
  <si>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</si>
  <si>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</si>
  <si>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</si>
  <si>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</si>
  <si>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</si>
  <si>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</si>
  <si>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</si>
  <si>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</si>
  <si>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</si>
  <si>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</si>
  <si>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</si>
  <si>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</si>
  <si>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</si>
  <si>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</si>
  <si>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Fortalecimiento de los Comités Municipales y Departamental de Discapacidad</t>
  </si>
  <si>
    <t>Línea 3.3 Capacidad sin Límites desde la Participación.</t>
  </si>
  <si>
    <t>Promoción y fortalecimiento de organizaciones de personas con discapacidad y sus familias</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</si>
  <si>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</si>
  <si>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</si>
  <si>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</si>
  <si>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</si>
  <si>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</si>
  <si>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</si>
  <si>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</si>
  <si>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</si>
  <si>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</si>
  <si>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</si>
  <si>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</si>
  <si>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</si>
  <si>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</si>
  <si>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</si>
  <si>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</si>
  <si>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</si>
  <si>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</si>
  <si>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</si>
  <si>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</si>
  <si>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</si>
  <si>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</si>
  <si>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</si>
  <si>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</si>
  <si>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</si>
  <si>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</si>
  <si>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</si>
  <si>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</si>
  <si>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</si>
  <si>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</si>
  <si>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</si>
  <si>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</si>
  <si>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</si>
  <si>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</si>
  <si>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</si>
  <si>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</si>
  <si>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</si>
  <si>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</si>
  <si>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</si>
  <si>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</si>
  <si>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</si>
  <si>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</si>
  <si>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</si>
  <si>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</si>
  <si>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</si>
  <si>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</si>
  <si>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</si>
  <si>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Estrategia para la erradicación del maltrato , la expoltación y el abuso sexual de PCD</t>
  </si>
  <si>
    <t>Programa para la protección de las mujeres gestantes</t>
  </si>
  <si>
    <t>Registro de participantes y reporte de los informes de protección</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</si>
  <si>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</si>
  <si>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</si>
  <si>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</si>
  <si>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</si>
  <si>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</si>
  <si>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</si>
  <si>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</si>
  <si>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</si>
  <si>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</si>
  <si>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</si>
  <si>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</si>
  <si>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</si>
  <si>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</si>
  <si>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</si>
  <si>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</si>
  <si>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</si>
  <si>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</si>
  <si>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</si>
  <si>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</si>
  <si>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</si>
  <si>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</si>
  <si>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</si>
  <si>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</si>
  <si>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</si>
  <si>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</si>
  <si>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</si>
  <si>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</si>
  <si>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</si>
  <si>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</si>
  <si>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Realizar seminarios, talleres donde se socializa la normatividad.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</si>
  <si>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</si>
  <si>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</si>
  <si>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</si>
  <si>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</si>
  <si>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</si>
  <si>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</si>
  <si>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</si>
  <si>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</si>
  <si>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</si>
  <si>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</si>
  <si>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</si>
  <si>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</si>
  <si>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</si>
  <si>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</si>
  <si>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</si>
  <si>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</si>
  <si>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</si>
  <si>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</si>
  <si>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</si>
  <si>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</si>
  <si>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</si>
  <si>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</si>
  <si>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Secretaría de Salud, Alcaldías, Secretaría de Familia., Comités Municipales</t>
  </si>
  <si>
    <t>Implementar programas de formación en el lenguaje en los diferentes ciclos vitales con discapacidad visual y auditiva.</t>
  </si>
  <si>
    <t>Registros actualizados de interpretes certificados</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</si>
  <si>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</si>
  <si>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</si>
  <si>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</si>
  <si>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</si>
  <si>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</si>
  <si>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</si>
  <si>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</si>
  <si>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</si>
  <si>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</si>
  <si>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</si>
  <si>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</si>
  <si>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</si>
  <si>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</si>
  <si>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</si>
  <si>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</si>
  <si>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</si>
  <si>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Proyectos y convenios firmados</t>
  </si>
  <si>
    <t>Diseñar y construir de manera concertada la malla de oferta institucional con los diferentes actores</t>
  </si>
  <si>
    <t>Documento técnico con la oferta institucional</t>
  </si>
  <si>
    <t>Oferta Institucional diseñada e implementada</t>
  </si>
  <si>
    <t xml:space="preserve">Línea 1.1. Capacidad sin Límites a través de  la  Gestión administrativa
</t>
  </si>
  <si>
    <t>Eje 1: 
Transformación de 
lo público</t>
  </si>
  <si>
    <t>LÍNEAS DE ACCIÓN</t>
  </si>
  <si>
    <t>EJES ESTRATÉGICOS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</si>
  <si>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</si>
  <si>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</si>
  <si>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</si>
  <si>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</si>
  <si>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</si>
  <si>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</si>
  <si>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</si>
  <si>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</si>
  <si>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</si>
  <si>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</si>
  <si>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</si>
  <si>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</si>
  <si>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</si>
  <si>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</si>
  <si>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</si>
  <si>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</si>
  <si>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</si>
  <si>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</si>
  <si>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</si>
  <si>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</si>
  <si>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</si>
  <si>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</si>
  <si>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</si>
  <si>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</si>
  <si>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</si>
  <si>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</si>
  <si>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</si>
  <si>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</si>
  <si>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</si>
  <si>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</si>
  <si>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</si>
  <si>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</si>
  <si>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</si>
  <si>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</si>
  <si>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</si>
  <si>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</si>
  <si>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</si>
  <si>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</si>
  <si>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</si>
  <si>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</si>
  <si>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</si>
  <si>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</si>
  <si>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</si>
  <si>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</si>
  <si>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</si>
  <si>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</si>
  <si>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</si>
  <si>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ESTRATEGIA PROPUESTA </t>
  </si>
  <si>
    <t xml:space="preserve">NOMBRE DEL INDICADOR </t>
  </si>
  <si>
    <t xml:space="preserve">MODOS DE VERIFICACION </t>
  </si>
  <si>
    <t xml:space="preserve">ACCIONES PROPUESTAS </t>
  </si>
  <si>
    <t>RESPONSABLE</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</si>
  <si>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</si>
  <si>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</si>
  <si>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</si>
  <si>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</si>
  <si>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</si>
  <si>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</si>
  <si>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</si>
  <si>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</si>
  <si>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</si>
  <si>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</si>
  <si>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</si>
  <si>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</si>
  <si>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</si>
  <si>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</si>
  <si>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</si>
  <si>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</si>
  <si>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</si>
  <si>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</si>
  <si>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</si>
  <si>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</si>
  <si>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</si>
  <si>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</si>
  <si>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</si>
  <si>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</si>
  <si>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</si>
  <si>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</si>
  <si>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</si>
  <si>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</si>
  <si>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</si>
  <si>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</si>
  <si>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</si>
  <si>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</si>
  <si>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</si>
  <si>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</si>
  <si>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</si>
  <si>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</si>
  <si>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</si>
  <si>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Sistema creado y operando  que tenga el acceso a los libros en braille, macro tipo, hablados y/o electrónicos.</t>
  </si>
  <si>
    <t>Formar el total de los niños con discapcidad desde la edad inicial en los sistemas de lectoescritura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</si>
  <si>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</si>
  <si>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</si>
  <si>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</si>
  <si>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</si>
  <si>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</si>
  <si>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</si>
  <si>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</si>
  <si>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</si>
  <si>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</si>
  <si>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</si>
  <si>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</si>
  <si>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</si>
  <si>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</si>
  <si>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</si>
  <si>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</si>
  <si>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</si>
  <si>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</si>
  <si>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</si>
  <si>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</si>
  <si>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</si>
  <si>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</si>
  <si>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</si>
  <si>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</si>
  <si>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</si>
  <si>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</si>
  <si>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</si>
  <si>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</si>
  <si>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</si>
  <si>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</si>
  <si>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</si>
  <si>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</si>
  <si>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</si>
  <si>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</si>
  <si>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</si>
  <si>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</si>
  <si>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</si>
  <si>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</si>
  <si>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</si>
  <si>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</si>
  <si>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</si>
  <si>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</si>
  <si>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</si>
  <si>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</si>
  <si>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</si>
  <si>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</si>
  <si>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</si>
  <si>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</si>
  <si>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</si>
  <si>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</si>
  <si>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</si>
  <si>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</si>
  <si>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</si>
  <si>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</si>
  <si>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</si>
  <si>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</si>
  <si>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</si>
  <si>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</si>
  <si>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</si>
  <si>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</si>
  <si>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</si>
  <si>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</si>
  <si>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</si>
  <si>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</si>
  <si>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</si>
  <si>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</si>
  <si>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</si>
  <si>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</si>
  <si>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</si>
  <si>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</si>
  <si>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</si>
  <si>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</si>
  <si>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</si>
  <si>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</si>
  <si>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</si>
  <si>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</si>
  <si>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</si>
  <si>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</si>
  <si>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</si>
  <si>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</si>
  <si>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</si>
  <si>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</si>
  <si>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</si>
  <si>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</si>
  <si>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</si>
  <si>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</si>
  <si>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</si>
  <si>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</si>
  <si>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</si>
  <si>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</si>
  <si>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</si>
  <si>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</si>
  <si>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</si>
  <si>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</si>
  <si>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</si>
  <si>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</si>
  <si>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</si>
  <si>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</si>
  <si>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</si>
  <si>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</si>
  <si>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</si>
  <si>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</si>
  <si>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</si>
  <si>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</si>
  <si>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</si>
  <si>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</si>
  <si>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</si>
  <si>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</si>
  <si>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</si>
  <si>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</si>
  <si>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</si>
  <si>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</si>
  <si>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</si>
  <si>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</si>
  <si>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</si>
  <si>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</si>
  <si>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</si>
  <si>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</si>
  <si>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</si>
  <si>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</si>
  <si>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</si>
  <si>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</si>
  <si>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</si>
  <si>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</si>
  <si>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</si>
  <si>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</si>
  <si>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</si>
  <si>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</si>
  <si>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</si>
  <si>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</si>
  <si>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</si>
  <si>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</si>
  <si>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</si>
  <si>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</si>
  <si>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</si>
  <si>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</si>
  <si>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</si>
  <si>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</si>
  <si>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</si>
  <si>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</si>
  <si>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</si>
  <si>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</si>
  <si>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</si>
  <si>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</si>
  <si>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</si>
  <si>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</si>
  <si>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</si>
  <si>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</si>
  <si>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</si>
  <si>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</si>
  <si>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</si>
  <si>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</si>
  <si>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</si>
  <si>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</si>
  <si>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</si>
  <si>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</si>
  <si>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</si>
  <si>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</si>
  <si>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</si>
  <si>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</si>
  <si>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</si>
  <si>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</si>
  <si>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</si>
  <si>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</si>
  <si>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</si>
  <si>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</si>
  <si>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</si>
  <si>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</si>
  <si>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</si>
  <si>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</si>
  <si>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</si>
  <si>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</si>
  <si>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</si>
  <si>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</si>
  <si>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</si>
  <si>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</si>
  <si>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</si>
  <si>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</si>
  <si>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</si>
  <si>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</si>
  <si>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</si>
  <si>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</si>
  <si>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</si>
  <si>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</si>
  <si>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</si>
  <si>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</si>
  <si>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</si>
  <si>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</si>
  <si>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</si>
  <si>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</si>
  <si>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</si>
  <si>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</si>
  <si>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</si>
  <si>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</si>
  <si>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</si>
  <si>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</si>
  <si>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</si>
  <si>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</si>
  <si>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</si>
  <si>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</si>
  <si>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</si>
  <si>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</si>
  <si>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</si>
  <si>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</si>
  <si>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</si>
  <si>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</si>
  <si>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</si>
  <si>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</si>
  <si>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</si>
  <si>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</si>
  <si>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</si>
  <si>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</si>
  <si>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</si>
  <si>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</si>
  <si>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</si>
  <si>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</si>
  <si>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</si>
  <si>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</si>
  <si>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</si>
  <si>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</si>
  <si>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</si>
  <si>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</si>
  <si>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</si>
  <si>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</si>
  <si>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</si>
  <si>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</si>
  <si>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</si>
  <si>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</si>
  <si>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</si>
  <si>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</si>
  <si>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</si>
  <si>
    <t>0.5 P.P x debajo de la Tasa Nacional</t>
  </si>
  <si>
    <t xml:space="preserve">4% de la Linea Base </t>
  </si>
  <si>
    <t>50% ESE, 30% IPS Privadas y Mixtas 100% de Entidades Administradoras de Planes de Beneficio EAPB subsidiadas y contributivas.</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</si>
  <si>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</si>
  <si>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</si>
  <si>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</si>
  <si>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CIRCASIA: Capacitar a la PcD , en realizacion de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</si>
  <si>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</si>
  <si>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</si>
  <si>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</si>
  <si>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</si>
  <si>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</si>
  <si>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</si>
  <si>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</si>
  <si>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</si>
  <si>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</si>
  <si>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</si>
  <si>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</si>
  <si>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</si>
  <si>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</si>
  <si>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</si>
  <si>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</si>
  <si>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</si>
  <si>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</si>
  <si>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SALENTO: Realizacion de talleres con la poblacion, en Promocion de D.H desde el Comité de Derechos Humanos Municipal.          CIRCASIA: gestionar capaciataciones juridicas relacionadas con discapacidad </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</si>
  <si>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</si>
  <si>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CALARCA: Sensibilización a través de talleres, jornadas u otras estrategias  a las  entidades de justicia para  promover la igual de derechos.  </t>
  </si>
  <si>
    <t>ICBF El ICBF lídero la Estrategia Nacional de Prevención de Violencias en todos los cursos de vida y con enfoque diferencial, proceso que desarrollo al interior de todos los programas misionales establecidos para la vigencia 2019.</t>
  </si>
  <si>
    <t>SALENTO: campañas para la protección de la mujerSALENTO: campañas para la protección de la mujer</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</si>
  <si>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</si>
  <si>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</si>
  <si>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</si>
  <si>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</si>
  <si>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</si>
  <si>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</si>
  <si>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</si>
  <si>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SECRETARÍA DEL INTERIOR El Consejo Departamental de Paz, Reconciliación, Convivencia, DDHH y DIH, cuenta con un integrante de carácter permanente en cual es representante de las personas en condición de discapacidad</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</si>
  <si>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</si>
  <si>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 xml:space="preserve">SECRETARÍA  DEL INTERIOR Capacitación en escenarios políticos a la comunidad en condición de discapacidad en los comités municipales de Montenegro, La Tebaida y Circasia.  </t>
  </si>
  <si>
    <t xml:space="preserve">SECRETARÍA DEL INTERIOR: Promoción del control social de las personas con discapacidad desde el Presupuesto Participativo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</si>
  <si>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</si>
  <si>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SECRETARÍA DE SALUD: Capacitaciones personas con discapacidad y familias en los 12 Municipios del departamento</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</si>
  <si>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</si>
  <si>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</si>
  <si>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 xml:space="preserve">LA TEBAIDA: FORTALECER EL COMITÉ EN ATENCION A LA POBLACION CON DISCAPCIDAD EN SALUD, EDUCACION, FAMILIA ENTRE OTROS.    SECRETARÍA DE SALUD y tiene elejida un representante de las entidades de salud al comité de discapacidad </t>
  </si>
  <si>
    <t>SECRETARÍA DE SALUD: Capacitacion a poblacion con discapacidad en deberes y derechos en salud de los 12 Municipios del Departamento</t>
  </si>
  <si>
    <t xml:space="preserve">MUNICIPIO DE GENOVA:Se asistió al 100% de los comités que fueron programados durante el año, brindando apoyo en cuanto a información y capacitación de los integrantes </t>
  </si>
  <si>
    <t xml:space="preserve">MUNICIPIO DE CORDOBA: socializacion politica
de discapacidad </t>
  </si>
  <si>
    <t xml:space="preserve">SECRETARÍA DE SALUD: Capacitacion a poblacion con discapacidad en deberes y derechos en salud de los 12 Municipios del Departamento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</si>
  <si>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</si>
  <si>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</si>
  <si>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</si>
  <si>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QUIMBAYA: Gestionar con el Sena y las universidades, la inclusión de las personas en condición de discapacidad en sus programas académicos</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</si>
  <si>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</si>
  <si>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 xml:space="preserve">SECRETARIA DE EDUCACION: fortalecer los procesos de educación inclusiva a través del diseño, acompañamiento a la implementación y seguimiento a los planes de apoyo y ajustes razonables  (PIAR
</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</si>
  <si>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</si>
  <si>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</si>
  <si>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</si>
  <si>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FILANDIA: promover la generacion de proyectos que contribuyan a la adquisicion de equipos tecnologicos y material pedagogico que permitan la accesibilidad para las personas con discapacidad del municipio. </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</si>
  <si>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</si>
  <si>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</si>
  <si>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</si>
  <si>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</si>
  <si>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</si>
  <si>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</si>
  <si>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</si>
  <si>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</si>
  <si>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</si>
  <si>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</si>
  <si>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</si>
  <si>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</si>
  <si>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</si>
  <si>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</si>
  <si>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</si>
  <si>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SECRETARIA DE SALUS:Establecer una (1) ruta de atención e información en estilos de vida  saludable.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</si>
  <si>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</si>
  <si>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</si>
  <si>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</si>
  <si>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</si>
  <si>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</si>
  <si>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</si>
  <si>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MUNICIPIO DE FILANDIA: comité de vigilancia epidemiologica, y los seguimiento de Factores de riesgo </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</si>
  <si>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</si>
  <si>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ALCALDIA DE ARMENIA: se desarolla la RBC en las diferentes comunas del municipio de Armenia Quindio ALCALDÍA DE SALENTO:REALIZACION DE CHARLAS SOBE SALUD PUBLICA, VIGELANCIA Y CONTROL EN N.N.A EN LA I.E EN LAS ZONAS URBANA Y RURAL.</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</si>
  <si>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</si>
  <si>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</si>
  <si>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</si>
  <si>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</si>
  <si>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</si>
  <si>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SECRETARÍA DE SALUD: se debe tener claro que ya se cuenta con un sistema de informacion que el RLCPD y este es la única fuente oficial para la formulación de planes, programas y proyectos.
</t>
  </si>
  <si>
    <t>MONTENEGRO:promover una campaña que busque fortalcer el banco de ayudas tecnicas en apoyo a las fundaciones que trabajan en pro y para la poblacion con discapacida.</t>
  </si>
  <si>
    <t xml:space="preserve">MUNICIPIO DE MONTENEGRO: GENERAR CONOCIMIENTO QUE MEJOREN LA ACTIVIDAD PRE Y POS LABORAL DE LAS PERSONAS CON DISCAPACIDAD, PADRES Y CUIDADORES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</si>
  <si>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</si>
  <si>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</si>
  <si>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MUNICIPIO DE LA TEBAIDA: APOYO TECNICO PARA ESTRUCTURAR PROYECTOS DE LA COMUNIDAD (EMPRENDIMIENTO).        MUNICIPIO DE QUIMBAYA   Se viene implementando un proyecto productivo en el aula de apoyo Quimbaya Social; relacionado con huerta alimentaria y elaboración de faroles</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</si>
  <si>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</si>
  <si>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</si>
  <si>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ALCALDÍA DE SALENTO SEGUIMIENTO AL SECTOR PRIVADO Y EL COMERCIO SOBRE MAS Y MEJORES  CONDICIONES DE EMPLEO PARA LAS PCD</t>
  </si>
  <si>
    <t xml:space="preserve">MUNICIPIO DE FILANDIA: acomañamiento de las entidades departamentales para dar lugar a jornadas de empleabilidad en articulación con entidades. Incentivos por contratar personas con discapacidad. </t>
  </si>
  <si>
    <t xml:space="preserve">SECRETARÍA DE TURISMO: Apoyo y asistencia técnica a la Asociación ASODISQUIN del Municipio de Quimbaya </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</si>
  <si>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</si>
  <si>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</si>
  <si>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</si>
  <si>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</si>
  <si>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 xml:space="preserve">SECRETARÍA DE TURISMO: Socialización con empresarios del sector de la legislación </t>
  </si>
  <si>
    <t xml:space="preserve">SECRETARÍA DE TURISMO: Se desarrollan capacitaciones a los prestadores de servicios turísticos que incorporan el tema de atención a personas en condición de discapacidad.  </t>
  </si>
  <si>
    <t xml:space="preserve">SECRETARÍA DE TURISMO: Se implementan tres puntos intinerantes de información turística con acceso a personas en condición de discapacidad. </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</si>
  <si>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</si>
  <si>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</si>
  <si>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</si>
  <si>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</si>
  <si>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INDEPORTES QUINDÍO: Se tienen contratados tecnicos para desarrollar actividades en las disciplinas de paratletismo, paranatacion, judo, ajedrez y parapower lifting, bolo y tenis de campo </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</si>
  <si>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</si>
  <si>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</si>
  <si>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</si>
  <si>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</si>
  <si>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MUNICIPIO DE FILANDIA  socialización sobre el nuevo enfoque de discapacidad y legislación en el comité municipal de discapacidad y en comités municipales a funcionarios de el sector deportes. </t>
  </si>
  <si>
    <t xml:space="preserve">MUNICIPIO DE FILANDIA:funcionamiento de escuelas: 1) Música Tradicional (chirimías, bandas músico marciales, grupo de cuerdas típicas, grupo de música Andina, 2) Música de Viento;3) Danzas; 4) Teatro 5) Artes plásticas.   </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</si>
  <si>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</si>
  <si>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</si>
  <si>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</si>
  <si>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ICBF El ICBF partició de las actividades que se desarrollaron desde la Secretaría de Salud Departamental.</t>
  </si>
  <si>
    <t xml:space="preserve">MUNICIPIO DE QUIMBAYA: Desde la casa de la cultura y el centro cultural de artistas, con el consejo municipal de cultura se trata de fomentar la participación de las organizaciones culturales para que trabajen con y para la discapacidad </t>
  </si>
  <si>
    <t>MUNICIPIO DE QUIMBAYA: Quimbaya cuenta con la casa de la cultura y el centro cultural de artistas y gestores culturales; garantizando la accesibilidad  de las personas con discapacidad</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</si>
  <si>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</si>
  <si>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</si>
  <si>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FILANDIA:Adecuación del terreno para el proyecto para la creacion de un centro de rehabilitacion integral para las personas con discapacidad del municpio </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</si>
  <si>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</si>
  <si>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</si>
  <si>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MUNICIPIO  DE QUIMBAYA: En el municipio de Quimbaya se adelantan campañas de socialización y sensibilización sobre equidad de genero y campañas a la no discriminación </t>
  </si>
  <si>
    <t>MUNICIPIO DE QUIMBAYA: Se brinda una atención oportuna cuando asi lo requieren las personas sin distinción de raza o condición</t>
  </si>
  <si>
    <t>MUNICIPIO DE SALENTO: Campañas diseñadas para promover la Equidad de género y diversidad secual en PCD en las diversas actividades comunitarias de la administración municipal</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</si>
  <si>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</si>
  <si>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 xml:space="preserve">FILANDIA: realizar educacion sobre temas de equidad de genero y diversidad sexual en espacios donde las personas con discapacidad participen. </t>
  </si>
  <si>
    <t xml:space="preserve">ICBF La atencion de personas con discapacidad esta decrita en el lineamiento especializado de discapacidad, el cual es adoptado para los procesos de atencion en las diferentes modalidades del ICBF. </t>
  </si>
  <si>
    <t xml:space="preserve">MUNICIPIO DE FILANDIA: capacitaciones a servidores públicos en los enfoques diferencial, de derechos y de inclusión </t>
  </si>
  <si>
    <t xml:space="preserve">HOSPITAL SAN JUAN DE DIOS: Creación de encuesta de adherencia al modelo de atención para personas con discapacidad y creación de indicadores de gestion del modelo de atencion a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</si>
  <si>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</si>
  <si>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MUNICIPIO DE CIRCASIA  Capacitacion al gerente de la empresa cootracir</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</si>
  <si>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</si>
  <si>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</si>
  <si>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 xml:space="preserve">MUNICIPIO DE LA TEBAIDA: DEMARCAR ZONAS AZULES EN EL MUNICIPIO Y CAPACITAR PERSONAS CON DISCAPACIDAD EN ATENCION AL USUARIO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</si>
  <si>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</si>
  <si>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</si>
  <si>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</si>
  <si>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</si>
  <si>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</si>
  <si>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</si>
  <si>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</si>
  <si>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</si>
  <si>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</si>
  <si>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</si>
  <si>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</si>
  <si>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</si>
  <si>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</si>
  <si>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</si>
  <si>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</si>
  <si>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</si>
  <si>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</si>
  <si>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</si>
  <si>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</si>
  <si>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</si>
  <si>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</si>
  <si>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CIRCASIA; se  brindo la información continua a las organizaciones que trabajan con la población en situación de discapacidad del municipio de circasia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</si>
  <si>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</si>
  <si>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
LA  SECRETARÍA DE FAMILIA:  Brindo acompañamiento como intérprete de lengua de señas colombiana en eventos públicos o privados donde haya participación de personas con discapacidad auditiva.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</si>
  <si>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</si>
  <si>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</si>
  <si>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</si>
  <si>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</si>
  <si>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</si>
  <si>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</si>
  <si>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</si>
  <si>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</si>
  <si>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</si>
  <si>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</si>
  <si>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</si>
  <si>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</si>
  <si>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</si>
  <si>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</si>
  <si>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</si>
  <si>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MUNICIPIO DE  SALENTO;  Se  fortaleció el Consejo de Derechos Humanos con la participación de las PcD.                   
  en la SECRETARÍA DEL INTERIOR; Asistencia técnica para la conformación e instalación de los Consejos Municipales de Paz.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</si>
  <si>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</si>
  <si>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</si>
  <si>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EL MUNICIPIO DE CORDOBA;  Se  garantizo la participacion de la poblacion  con  discapacidad en los comites de   discapacidad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</si>
  <si>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</si>
  <si>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</si>
  <si>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</si>
  <si>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</si>
  <si>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</si>
  <si>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</si>
  <si>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</si>
  <si>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</si>
  <si>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</si>
  <si>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</si>
  <si>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</si>
  <si>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</si>
  <si>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</si>
  <si>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</si>
  <si>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</si>
  <si>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</si>
  <si>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</si>
  <si>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</si>
  <si>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</si>
  <si>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</si>
  <si>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</si>
  <si>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</si>
  <si>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</si>
  <si>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en el MUNICIPIO DE BUENAVISTA.  Se dio capacitación a  la   encuestadora del sisben sobre el    abordaje a las  personas con discapacidad en el momento de hacer la  encuesta  </t>
  </si>
  <si>
    <t>MUNICIPIO DE  LA TEBAIDA: Consulta odontologica para población con discapacidad</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</si>
  <si>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</si>
  <si>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</si>
  <si>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</si>
  <si>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</si>
  <si>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</si>
  <si>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SECRETARÍA DE SALUD  DEPARTAMENTAL: Se realiza informe situacional de inicdencia y prevalencia de discapacidad en el departamento del Quindio, el informe  se presenta en el ultimo CDD en el mes de diciembre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</si>
  <si>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</si>
  <si>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</si>
  <si>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</si>
  <si>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</si>
  <si>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</si>
  <si>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</si>
  <si>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</si>
  <si>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</si>
  <si>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MUNICIPIO DE FILANDIA; Planificacion dentro del plan de desarrollo, las actividades inter-institucionales e inter-sectoriales  para la prevención de enfermedades, habitos y situaciones que predisponene la discapacidad</t>
  </si>
  <si>
    <t>MUNICIPIO DE BUENAVISTA: desde la oficina de Seguridad y Salud en el Trabajo se han desarrollado la aplicación de tres baterías de promoción y prevención y encuestas que permiten mitigar la enfermedad</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</si>
  <si>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</si>
  <si>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</si>
  <si>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</si>
  <si>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</si>
  <si>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 LA SECRETARÍA DE SALUD DEPARTAMENTAL:  lleva a cabo estudio de incidencia y prevalencia de discapacidad por labio paladar hendido</t>
  </si>
  <si>
    <t xml:space="preserve">MUNICIPIO DE   BUENAVISTA;  el municipio maneja el programa PAE, el cual cubre a todos los NNA con discapacidad del municipio, un programa especial o diferente no maneja.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</si>
  <si>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</si>
  <si>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</si>
  <si>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</si>
  <si>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</si>
  <si>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</si>
  <si>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</si>
  <si>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</si>
  <si>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</si>
  <si>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</si>
  <si>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</si>
  <si>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</si>
  <si>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</si>
  <si>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EN EL MUNICIPIO DE CORDOBA;  se hizo la recepcion de hojas de vida en el banco de hojas de vida creado por la administracion municipal de la alcaldia  en donde las  personas con discapacidad participaron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</si>
  <si>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</si>
  <si>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</si>
  <si>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</si>
  <si>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</si>
  <si>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</si>
  <si>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</si>
  <si>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</si>
  <si>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MUNICIPIO DE BUENAVISTA: se  brindo recomendaciones a los empresarios del turismo Municipal.</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</si>
  <si>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</si>
  <si>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</si>
  <si>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</si>
  <si>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</si>
  <si>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</si>
  <si>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</si>
  <si>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</si>
  <si>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</si>
  <si>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</si>
  <si>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</si>
  <si>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</si>
  <si>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</si>
  <si>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</si>
  <si>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</si>
  <si>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</si>
  <si>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CORDOBA; garantia de los servicios en salud y afiliacion a un sistema de seguridad social de la pobnlacion con discapacidad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</si>
  <si>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</si>
  <si>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</si>
  <si>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</si>
  <si>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</si>
  <si>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EN EL MUNICIPIO DE FILANDIA   Se planifico jornadas educativas sobre la transformación del imaginario cultural y la accesibilidad respecto a los paradigmas de la discapacidad </t>
  </si>
  <si>
    <t>4. La secretaria de Cultura ha desarrollado un formato de asistencia para las salas de exposiciones y sus diferentes actividades de atención al usuario; donde va relacionado por edades, etnias, si tienen discapacidad y género (se anexa formato)</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</si>
  <si>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</si>
  <si>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</si>
  <si>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</si>
  <si>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</si>
  <si>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</si>
  <si>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</si>
  <si>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</si>
  <si>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</si>
  <si>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</si>
  <si>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</si>
  <si>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</si>
  <si>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</si>
  <si>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</si>
  <si>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MUNICIPIO DE ARMENIA: Desde el Departamento Administrativo de Planeación se brinda asesoria técnica en los temas relacionados con Politica Pública, la cual se ha venido realizando con el enlace de la Secretaria de Desarrollo Social</t>
  </si>
  <si>
    <t>Ejecutado Presupuesto año</t>
  </si>
  <si>
    <t xml:space="preserve">MUNICIPIO DE CALARCA. $2.500.000.      MUNICIPIO DE FILANDIA 5400000.              MUNICIPIO DE LA TEBAIDA 1200000 </t>
  </si>
  <si>
    <t>MUNICIPIO DE PIJAO $5,000,000.      MUNICIPIO DE  QUIMBAYA  1200000.  MUNICIPIO DE   SALENTO  8662500</t>
  </si>
  <si>
    <t>EL MUNICIPIO DE LA TEBAIDA 200000</t>
  </si>
  <si>
    <t>municipio de quimbaya  20000000</t>
  </si>
  <si>
    <t xml:space="preserve">MUNICIPIO DE  CALARCA, 1916666,67  </t>
  </si>
  <si>
    <t>SECRETARÍA DE EDUCACIÓN  1142450300</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</si>
  <si>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</si>
  <si>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</si>
  <si>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</si>
  <si>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</si>
  <si>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</si>
  <si>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CORDOBA$350.000.       MUNICIPIO DE LA TEBAIDA; 360000 </t>
  </si>
  <si>
    <t xml:space="preserve">MUNICIPIO DE CORDOBA  $3.000.000.               INSTITUTO DE BIENESTAR FAMILIAR; $ 889,665,327 (este valor corresponde a lo ejecutado en las modalidades de discapacidaed durante el bimestre Octubre, noviembre 2020)  </t>
  </si>
  <si>
    <t>MUNICIPIO DE CORDOBA  $3.000.000 SECRETARÍA DEL INTERIOR 27393333</t>
  </si>
  <si>
    <t xml:space="preserve">MUNICIPIO DE  CALARCA, $200.000 </t>
  </si>
  <si>
    <t xml:space="preserve">MUNICIPIO DE CORDOBA  $3.000.000 </t>
  </si>
  <si>
    <t>MUNICIPIO DE CALARCA, 400000      SECRETARÍA DEL INTERIOR; 3620000</t>
  </si>
  <si>
    <t>SECRETARÍA DEL INTERIOR2.000.000</t>
  </si>
  <si>
    <t xml:space="preserve">MUNICIPIO DE CALARCA  $400.000 </t>
  </si>
  <si>
    <t>SECRETARÍA DEL INTERIOR 3500000</t>
  </si>
  <si>
    <t>SECRETARÍA DEL INTERIOR  1500000</t>
  </si>
  <si>
    <t xml:space="preserve">MUNICIPIO DE CORDOBA$350,000 </t>
  </si>
  <si>
    <t xml:space="preserve"> MUNICIPIO DE CORDOBA, $600.000 </t>
  </si>
  <si>
    <t xml:space="preserve"> MUNICIPIO DE CORDOBA, $350.000 </t>
  </si>
  <si>
    <t xml:space="preserve"> MUNICIPIO DE LA TEBAIDA 200000</t>
  </si>
  <si>
    <t>MUNICIPIO DE CALARCA: 3825000SECRETARÍA DE  EDUCACIÓN  28823294</t>
  </si>
  <si>
    <t>SECRETARÍA DE EDUCACIÓN; 1142450300</t>
  </si>
  <si>
    <t>MUNICIPIO DE CALARCA: 2239183</t>
  </si>
  <si>
    <t>MUNICIPIO DE LA TEBAIDA  1280000 PROMOTORA DE VIVIENDA; 449959883,5</t>
  </si>
  <si>
    <t xml:space="preserve">MUNICIPIO DE CALARCA, 420000 </t>
  </si>
  <si>
    <t xml:space="preserve"> MUNICIPIO DE CORDOBA; $350.000 </t>
  </si>
  <si>
    <t xml:space="preserve">MUNICIPIO DE  CALARCA, 3060000 </t>
  </si>
  <si>
    <t>SECRETARÍA DE TURISMO 11666666</t>
  </si>
  <si>
    <t xml:space="preserve">SECRETARÍA DE CULTURA; 7800000 </t>
  </si>
  <si>
    <t>SECRETARÍA DE CULTURA; 10200000</t>
  </si>
  <si>
    <t xml:space="preserve">MUNICIPIO DE CALARCA:  $285.000 </t>
  </si>
  <si>
    <t>MUNICIPIO DE CALARCA, 3467000</t>
  </si>
  <si>
    <t>PROMOTORA DE VIVIENDA  898843552,14</t>
  </si>
  <si>
    <t xml:space="preserve">SECRETARÍA DE    INFRAESTRUCTURA; DPS $608.055.642
SGR $552.646.236
R.P $17.766.665 mas 32800000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</si>
  <si>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</si>
  <si>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</si>
  <si>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</si>
  <si>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</si>
  <si>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</si>
  <si>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</si>
  <si>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</si>
  <si>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6% de la Linea Base </t>
  </si>
  <si>
    <t xml:space="preserve">7  Municipios </t>
  </si>
  <si>
    <t xml:space="preserve">0,70% del programa </t>
  </si>
  <si>
    <t>0,72% del Programa</t>
  </si>
  <si>
    <t xml:space="preserve">0,62% del  Programa  </t>
  </si>
  <si>
    <t xml:space="preserve">en la programación de la Conmemoración se lleva75% 2021 </t>
  </si>
  <si>
    <t xml:space="preserve">11 comites  Funcionnando y fortalecidos </t>
  </si>
  <si>
    <t xml:space="preserve">0.63% de capacitación a lideres </t>
  </si>
  <si>
    <t xml:space="preserve">9 Municipios con estrategia de RBC </t>
  </si>
  <si>
    <t xml:space="preserve">20 instituciones atendidas </t>
  </si>
  <si>
    <t xml:space="preserve">2  Municipios con  Metodología </t>
  </si>
  <si>
    <t>0.78%</t>
  </si>
  <si>
    <t xml:space="preserve">3 Pprogramas </t>
  </si>
  <si>
    <t xml:space="preserve">70% instituciones educativas </t>
  </si>
  <si>
    <t xml:space="preserve">17 Instituciones </t>
  </si>
  <si>
    <t xml:space="preserve">10  organizaciones de salud con tecnologia de   comunicación incluyente </t>
  </si>
  <si>
    <t xml:space="preserve">1 veduría ciudadana </t>
  </si>
  <si>
    <t xml:space="preserve">una investigación </t>
  </si>
  <si>
    <t>0.77%</t>
  </si>
  <si>
    <t>0.70%</t>
  </si>
  <si>
    <t>0.72 %</t>
  </si>
  <si>
    <t xml:space="preserve">3 Diagnosticos </t>
  </si>
  <si>
    <t xml:space="preserve">2.2 % de la investigación </t>
  </si>
  <si>
    <t xml:space="preserve">9 Municipios </t>
  </si>
  <si>
    <t xml:space="preserve">5 Municipios </t>
  </si>
  <si>
    <t xml:space="preserve">10 Municipios  con  información de la RBC </t>
  </si>
  <si>
    <t xml:space="preserve">0.70%  del banco operando </t>
  </si>
  <si>
    <t xml:space="preserve">7 Municipios  CON CAPACITACIÓN </t>
  </si>
  <si>
    <t xml:space="preserve">35 Proyectos Productivos </t>
  </si>
  <si>
    <t xml:space="preserve">18  Negocios Inclusivos </t>
  </si>
  <si>
    <t>0.65%</t>
  </si>
  <si>
    <t xml:space="preserve">18   Micro Empresas </t>
  </si>
  <si>
    <t xml:space="preserve">4 Campañas </t>
  </si>
  <si>
    <t xml:space="preserve">0.70 % del  Programa </t>
  </si>
  <si>
    <t xml:space="preserve">0.66 % de programa </t>
  </si>
  <si>
    <t xml:space="preserve">10  Juegos en proceso de ejecución </t>
  </si>
  <si>
    <t xml:space="preserve">13 esenarios Deportivos incluyentes </t>
  </si>
  <si>
    <t xml:space="preserve">10  Muestras artisticas </t>
  </si>
  <si>
    <t xml:space="preserve">6 Eventos artisticos </t>
  </si>
  <si>
    <t xml:space="preserve">45 % del plan </t>
  </si>
  <si>
    <t xml:space="preserve">0.65%de sitios virtuales </t>
  </si>
  <si>
    <t xml:space="preserve">6 paginas </t>
  </si>
  <si>
    <t>Cordoba 5100000
quimbaya $5400000</t>
  </si>
  <si>
    <t>Cordoba 5100000</t>
  </si>
  <si>
    <t>Quimbaya $2000000</t>
  </si>
  <si>
    <t>Calarca  1000000</t>
  </si>
  <si>
    <t>Calarca 2000000</t>
  </si>
  <si>
    <t>ICBF  3655846566</t>
  </si>
  <si>
    <t>calarca  1000000</t>
  </si>
  <si>
    <t>Secretaría dlas TICS No se realizo ninguna inversión presupuestal, debido a que fue una gestión que realizo la Secretaria TIC con el MINTIC.</t>
  </si>
  <si>
    <t>quimbaya $1.500.000</t>
  </si>
  <si>
    <t>Salento 1.910.000.oo</t>
  </si>
  <si>
    <t>quimbaya $1.000.000</t>
  </si>
  <si>
    <t>Quimbaya $1.500.000</t>
  </si>
  <si>
    <t xml:space="preserve">Secretaría de turismo: 6000000 </t>
  </si>
  <si>
    <t>Secretaría de Turismo 5000000</t>
  </si>
  <si>
    <t>LA DIRECCION TERRITORIAL DEL QUINDIO (min trabajo ) NO CUENTA CON RECURSOS MONETARIO PARA LLEVAR A CABO LAS ACTIVIDADES</t>
  </si>
  <si>
    <t>Quimbaya $1.000.000.</t>
  </si>
  <si>
    <t>Quimbaya $2.500.000</t>
  </si>
  <si>
    <t xml:space="preserve">Calarca Poblacion general y poblacion con discapacidad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</si>
  <si>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</si>
  <si>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</si>
  <si>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</si>
  <si>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</si>
  <si>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</si>
  <si>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</si>
  <si>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</si>
  <si>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</si>
  <si>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</si>
  <si>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</si>
  <si>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</si>
  <si>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</si>
  <si>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</si>
  <si>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</si>
  <si>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</si>
  <si>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</si>
  <si>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</si>
  <si>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</si>
  <si>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</si>
  <si>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</si>
  <si>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</si>
  <si>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</si>
  <si>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</si>
  <si>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</si>
  <si>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</si>
  <si>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</si>
  <si>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</si>
  <si>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</si>
  <si>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</si>
  <si>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</si>
  <si>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 xml:space="preserve">en el Municipio de Cordoba: apoyo en la formacion de la asociacion caminos sin fronteras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</si>
  <si>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</si>
  <si>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</si>
  <si>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</si>
  <si>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</si>
  <si>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</si>
  <si>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</si>
  <si>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</si>
  <si>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</si>
  <si>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</si>
  <si>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</si>
  <si>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</si>
  <si>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</si>
  <si>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</si>
  <si>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En el Municipio de Salento: La articulación con las i.e ha permitido conocer la oferta educativa para los estudiantes con discapacidad y asegurar información  para la inclusión y acceso, garantizando la calidad y la permanencia.</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</si>
  <si>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</si>
  <si>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</si>
  <si>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En el Municipio de córdoba: estrategias de fortalecimiento por medio de los profesores del aula de apoyo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</si>
  <si>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</si>
  <si>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</si>
  <si>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</si>
  <si>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</si>
  <si>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</si>
  <si>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estrategias de fortalecimiento por medio de los profesores del aula de apoyo  </t>
  </si>
  <si>
    <t>En el Municipio de Córdoba: participación del apoyo de becas  de la administración municipal</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</si>
  <si>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</si>
  <si>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</si>
  <si>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</si>
  <si>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</si>
  <si>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</si>
  <si>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</si>
  <si>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</si>
  <si>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</si>
  <si>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</si>
  <si>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la Secretaría de Salud, se realizó un   documento sobre la situación  actual  de las personas con  discapacidad del municipio de Quimbaya teniendo en cuenta diferentes distribuciones como edad, sexo, escolaridad.</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</si>
  <si>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</si>
  <si>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</si>
  <si>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</si>
  <si>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</si>
  <si>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</si>
  <si>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</si>
  <si>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</si>
  <si>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</si>
  <si>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</si>
  <si>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el  Municipio de  Filandia. Se realiza educacion de los accidentes laborales y domesticos en los establecimientos comerciales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</si>
  <si>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</si>
  <si>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</si>
  <si>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</si>
  <si>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</si>
  <si>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En el Municipio de Montenegro: charla sobre prevención y causas de las diferentes discapacidad en el V comité Municipal de Discapacidad.</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</si>
  <si>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</si>
  <si>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</si>
  <si>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</si>
  <si>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</si>
  <si>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</si>
  <si>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el Municipio de calarca: consolidacion de informacion en base de datos en excel de los beneficiarios del banco de ayudas tecnicas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</si>
  <si>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</si>
  <si>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</si>
  <si>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</si>
  <si>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</si>
  <si>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</si>
  <si>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</si>
  <si>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</si>
  <si>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</si>
  <si>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municipio de Filandia: en compañía de comisaria de familia se elaboró plan de trabajo y auto evaluación de acuerdo al comité de erradicación de las peores formas de trabajo infantil y protección del joven trabajador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</si>
  <si>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</si>
  <si>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</si>
  <si>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</si>
  <si>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</si>
  <si>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</si>
  <si>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</si>
  <si>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</si>
  <si>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</si>
  <si>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circasia: El deportista Albeiro Moreno Jiménez persona en condición de discapacidad y tenista de circasia, se le brindo estímulos para su participación en eventos relacionados a su deporte</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</si>
  <si>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</si>
  <si>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</si>
  <si>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</si>
  <si>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</si>
  <si>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</si>
  <si>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En INDEPORTES QUINDÍO se encuentra en proceso la   formacion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</si>
  <si>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</si>
  <si>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</si>
  <si>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</si>
  <si>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</si>
  <si>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</si>
  <si>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</si>
  <si>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</si>
  <si>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</si>
  <si>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</si>
  <si>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</si>
  <si>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</si>
  <si>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</si>
  <si>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</si>
  <si>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</si>
  <si>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</si>
  <si>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</si>
  <si>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</si>
  <si>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</si>
  <si>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</si>
  <si>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</si>
  <si>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</si>
  <si>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</si>
  <si>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</si>
  <si>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En el Municipio de  filandia: Los terminales y paraderos de transporte del municipio son accesibles para personas con discapacidad.</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</si>
  <si>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</si>
  <si>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Filandia: El municipio de Filandia no cuenta con rutas dentro del municipio, pero en la ruta intermunicipal se cuenta con los parámetros de accesibilidad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</si>
  <si>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</si>
  <si>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tu y yo hacemos el cambio.
En el municipio de Filandia: se incluyó dentro del plan de desarrollo el tema de inclusión accesible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</si>
  <si>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</si>
  <si>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</si>
  <si>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</si>
  <si>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Porcentaje avance total de PP en metas</t>
  </si>
  <si>
    <t>Programado Meta año</t>
  </si>
  <si>
    <t>Ejecutado Meta año</t>
  </si>
  <si>
    <t>Porcentaje avance Meta año</t>
  </si>
  <si>
    <t>Programado Presupuesto año</t>
  </si>
  <si>
    <t>Porcentaje avance Presupuesto año</t>
  </si>
  <si>
    <t>Observaciones</t>
  </si>
  <si>
    <t>0.7</t>
  </si>
  <si>
    <t>0.8P.P x debajo de la Tasa Nacional</t>
  </si>
  <si>
    <t xml:space="preserve">7% de la Linea Base </t>
  </si>
  <si>
    <t>80% ESE, 45% IPS Privadas y Mixtas 100% de Entidades Administradoras de Planes de Beneficio EAPB subsidiadas y contributivas.</t>
  </si>
  <si>
    <t>Salento $130000 x dos encuentros de soporte y asistencia y orientación al documento de adopción dela P.P</t>
  </si>
  <si>
    <t>Salento $260000 x cuatro reuniones con la temática de adopción de la política publica para la población con  discapacidad
Armenia 980000000</t>
  </si>
  <si>
    <t>Montenegro 75500</t>
  </si>
  <si>
    <t>armenia 30000000</t>
  </si>
  <si>
    <t>secretaría del Interior $ 5.000.000</t>
  </si>
  <si>
    <t>secretaría del Interior  5.000.000</t>
  </si>
  <si>
    <t>Secretaría del  interior 2.800.000</t>
  </si>
  <si>
    <t>Secretaría del Interior 3.000.000</t>
  </si>
  <si>
    <t>Secretaría del Interior 5600000</t>
  </si>
  <si>
    <t>filandia 2200000</t>
  </si>
  <si>
    <t>Filandia 200000</t>
  </si>
  <si>
    <t>Armenia 50.000.000</t>
  </si>
  <si>
    <t>Secretaría de las TISC Valor Ejecutado  $ 90.981.782,80</t>
  </si>
  <si>
    <t>Secretaría de Salud departamental $13000000</t>
  </si>
  <si>
    <t>Secretaría de salud  $159000000</t>
  </si>
  <si>
    <t>Secretaría de  Salud $6000000</t>
  </si>
  <si>
    <t>Secretaría de salud $6000000</t>
  </si>
  <si>
    <t>Secretaría de salud $10000000</t>
  </si>
  <si>
    <t>Secretaría de Salud $12000000</t>
  </si>
  <si>
    <t>Secretaría de Salud $8205000</t>
  </si>
  <si>
    <t>Secretaría de salud $1500000</t>
  </si>
  <si>
    <t>Secretaría de Salud $8500000</t>
  </si>
  <si>
    <t>Secretaría de Salud $1000000</t>
  </si>
  <si>
    <t>INDEPORTES 15000000</t>
  </si>
  <si>
    <t>IDTQ 49862300</t>
  </si>
  <si>
    <t>Secretaría de Infraestructura  3619015919</t>
  </si>
  <si>
    <t xml:space="preserve">Secretaría de Infraestructura 139092886   
Armenia recurso IMDERA          37,600,000          TRANSF.MPIO              20.000.000. 
</t>
  </si>
  <si>
    <t xml:space="preserve">Secretaría de las TICS $ 7.035.490.336  </t>
  </si>
  <si>
    <t xml:space="preserve">Secretaría de las TICS $ 18.000.000 </t>
  </si>
  <si>
    <t xml:space="preserve">Secretaría de las TICS 227.454.457,00 </t>
  </si>
  <si>
    <t>Secretaría de Turismo 4000000</t>
  </si>
  <si>
    <t>Secretaría de Turismo 6000000</t>
  </si>
  <si>
    <t>Secretaría de turismo 6000000</t>
  </si>
  <si>
    <t>ARMONIZACION PLAN DE DESARROLLO 2020 - 2023</t>
  </si>
  <si>
    <t>Línea estratégica</t>
  </si>
  <si>
    <t>Programa presupuestal</t>
  </si>
  <si>
    <t>Codigo del Producto</t>
  </si>
  <si>
    <t>Producto</t>
  </si>
  <si>
    <t>Indicador de producto</t>
  </si>
  <si>
    <t>Meta de cuatrenio</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</si>
  <si>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</si>
  <si>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</si>
  <si>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</si>
  <si>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</si>
  <si>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Inclusión productiva de pequeños productores rurales. "Tú y yo con oportunidades para el pequeño campesino"</t>
  </si>
  <si>
    <t>1702025</t>
  </si>
  <si>
    <t>Servicio de apoyo en la formulación y estructuración de proyectos</t>
  </si>
  <si>
    <t>Proyectos estructurados</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</si>
  <si>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</si>
  <si>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</si>
  <si>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</si>
  <si>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</si>
  <si>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Prestación de servicios de salud. "Tú y yo con servicios de salud"</t>
  </si>
  <si>
    <t>Servicio de apoyo con tecnologías para la prestación de los servicios en salud</t>
  </si>
  <si>
    <t>Población inimputable atendida</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</si>
  <si>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</si>
  <si>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</si>
  <si>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</si>
  <si>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</si>
  <si>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</si>
  <si>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</si>
  <si>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</si>
  <si>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</si>
  <si>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</si>
  <si>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</si>
  <si>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Servicio de educación informal para la implementación de la Estrategia de Gobierno Digital</t>
  </si>
  <si>
    <t>Personas capacitadas para la implementación de la Estrategia de Gobierno Digital</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</si>
  <si>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</si>
  <si>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</si>
  <si>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</si>
  <si>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Promoción al acceso a la justicia."Tú y yo con justicia"</t>
  </si>
  <si>
    <t>Servicio de asistencia técnica para la articulación de los operadores de los servicios de justicia</t>
  </si>
  <si>
    <t>Entidades territoriales asistidas técnicamente</t>
  </si>
  <si>
    <t xml:space="preserve">Revisar, ajustar e implementar la Política Pública de equidad de Género para la Mujer </t>
  </si>
  <si>
    <t>Política Pública de la Mujer y Equidad de Género revisada, ajustada e implementada.</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</si>
  <si>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</si>
  <si>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</si>
  <si>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</si>
  <si>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</si>
  <si>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</si>
  <si>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</si>
  <si>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Inspección, vigilancia y control. "Tú y yo con salud certificada" </t>
  </si>
  <si>
    <t>Servicio de gestión de Peticiones, Quejas, Reclamos y Denuncias</t>
  </si>
  <si>
    <t>Preguntas, Quejas, Reclamos y Denuncias Gestionadas</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</si>
  <si>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</si>
  <si>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</si>
  <si>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</si>
  <si>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</si>
  <si>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</si>
  <si>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</si>
  <si>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</si>
  <si>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</si>
  <si>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Servicio de asistencia técnica en inspección, vigilancia y control</t>
  </si>
  <si>
    <t>Asistencias técnicas en inspección, vigilancia y control realizadas</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</si>
  <si>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</si>
  <si>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</si>
  <si>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</si>
  <si>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4104035</t>
  </si>
  <si>
    <t>Servicios de atención integral a población en condición de discapacidad</t>
  </si>
  <si>
    <t xml:space="preserve">Estrategia de rehabilitación basada en la comunidad implementada en los municipios  </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</si>
  <si>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</si>
  <si>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</si>
  <si>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</si>
  <si>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Documentos de planeación</t>
  </si>
  <si>
    <t>Documentos de planeación para la educación inicial, preescolar, básica y media emitidos</t>
  </si>
  <si>
    <t>Servicio de asistencia técnica en educación inicial, preescolar, básica y media.</t>
  </si>
  <si>
    <t>Entidades y organizaciones asistidas técnicamente</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</si>
  <si>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</si>
  <si>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</si>
  <si>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</si>
  <si>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educación formal por modelos educativos flexibles</t>
  </si>
  <si>
    <t>Beneficiarios atendidos con modelos educativos flexibles</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</si>
  <si>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</si>
  <si>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</si>
  <si>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</si>
  <si>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</si>
  <si>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</si>
  <si>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Servicio de gestión del riesgo en temas de salud sexual y reproductiva </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</si>
  <si>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</si>
  <si>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</si>
  <si>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t>
  </si>
  <si>
    <t>Seguridad de Transporte. "Tú y yo seguros en la vía"</t>
  </si>
  <si>
    <t>Formular e Implementar una estrategia de movilidad saludable, segura y sostenible.</t>
  </si>
  <si>
    <t xml:space="preserve">Estrategia de movilidad saludable, segura y sostenible  formulada e implementada </t>
  </si>
  <si>
    <t>Generación y formalización del empleo. "Tú y yo con empleo de calidad"</t>
  </si>
  <si>
    <t>3602029</t>
  </si>
  <si>
    <t>Servicio de asistencia técnica para la generación y formalización del empleo</t>
  </si>
  <si>
    <t>Talleres de oferta institucional realizados</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</si>
  <si>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</si>
  <si>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</si>
  <si>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</si>
  <si>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</si>
  <si>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</si>
  <si>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1702007</t>
  </si>
  <si>
    <t>Servicio de apoyo financiero para proyectos productivos</t>
  </si>
  <si>
    <t>Proyectos productivos cofinanciados</t>
  </si>
  <si>
    <t>1702009</t>
  </si>
  <si>
    <t>Servicio de apoyo financiero para el acceso a activos productivos y de comercialización</t>
  </si>
  <si>
    <t>Productores apoyados con activos productivos y de comercialización</t>
  </si>
  <si>
    <t>Servicio de información y monitoreo del mercado de trabajo</t>
  </si>
  <si>
    <t>Reportes realizados</t>
  </si>
  <si>
    <t>Observatorio económico del Departamento, con procesos de fortalecimiento</t>
  </si>
  <si>
    <t>Observatorio económico del Departamento del Quindío actualizado y dotado.</t>
  </si>
  <si>
    <t>1702017</t>
  </si>
  <si>
    <t>Servicio de apoyo para el fomento organizativo de la Agricultura campesina, familiar y comunitaria</t>
  </si>
  <si>
    <t>Productores agropecuarios apoyados</t>
  </si>
  <si>
    <t>1702011</t>
  </si>
  <si>
    <t>Servicio de asesoría para el fortalecimiento de la asociatividad</t>
  </si>
  <si>
    <t>Asociaciones fortalecidas</t>
  </si>
  <si>
    <t>Derechos fundamentales del trabajo y fortalecimiento del diálogo social. "Tú y yo con una niñez protegida"</t>
  </si>
  <si>
    <t>Servicio de educación informal para la prevención integral del trabajo infantil</t>
  </si>
  <si>
    <t>Personas capacitadas</t>
  </si>
  <si>
    <t xml:space="preserve">Productividad y competitividad de las empresas colombianas. "Tú y yo con empresas competitivas" </t>
  </si>
  <si>
    <t>3502039</t>
  </si>
  <si>
    <t>Servicio de asistencia técnica a los entes territoriales para el desarrollo turístico</t>
  </si>
  <si>
    <t>3502046</t>
  </si>
  <si>
    <t>Servicio de promoción turística</t>
  </si>
  <si>
    <t>Campañas realizadas</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</si>
  <si>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</si>
  <si>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</si>
  <si>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</si>
  <si>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</si>
  <si>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Formación y preparación de deportistas. "Tú y yo campeones"</t>
  </si>
  <si>
    <t>Servicio de asistencia técnica para la promoción del deporte</t>
  </si>
  <si>
    <t xml:space="preserve">Organismos deportivos asistidos </t>
  </si>
  <si>
    <t>Juegos Deportivos Realizados</t>
  </si>
  <si>
    <t>Municipios vinculados al programa Supérate-Intercolegiados</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</si>
  <si>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</si>
  <si>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</si>
  <si>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Promoción y acceso efectivo a procesos culturales y artísticos. "Tú y yo somos cultura quindiana"</t>
  </si>
  <si>
    <t>Servicio de educación informal al sector artístico y cultural</t>
  </si>
  <si>
    <t>Capacitaciones de educación informal realizadas</t>
  </si>
  <si>
    <t>Servicio de educación formal al sector artístico y cultural</t>
  </si>
  <si>
    <t>Cupos de educación formal ofertados</t>
  </si>
  <si>
    <t>3301073</t>
  </si>
  <si>
    <t>Servicio de circulación artística y cultural</t>
  </si>
  <si>
    <t>Producciones artísticas en circulación</t>
  </si>
  <si>
    <t>Servicio de mantenimiento de infraestructura cultural</t>
  </si>
  <si>
    <t>Infraestructura cultural intervenida</t>
  </si>
  <si>
    <t>Centros de atención integral para personas con discapacidad construidos y dotados</t>
  </si>
  <si>
    <t>Implementar  la Política Pública de Diversidad Sexual e Identidad de Género</t>
  </si>
  <si>
    <t>Política Pública de Diversidad Sexual implementada.</t>
  </si>
  <si>
    <t>Entes territoriales con servicio de asistencia  técnica del Modelo Integrado de Planeación y de Gestión MIPG</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</si>
  <si>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</si>
  <si>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</si>
  <si>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</si>
  <si>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</si>
  <si>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</si>
  <si>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</si>
  <si>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Formular e implementar un programa de formación en normas de tránsito y fomento de cultura  de la seguridad en la vía.</t>
  </si>
  <si>
    <t>Programa de formación cultural  de la seguridad en la vía formulado e implementado.</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</si>
  <si>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</si>
  <si>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</si>
  <si>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</si>
  <si>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</si>
  <si>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</si>
  <si>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Servicio de acceso Zonas Wifi</t>
  </si>
  <si>
    <t>Zonas Wifi en áreas rurales instaladas</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</si>
  <si>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</si>
  <si>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</si>
  <si>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</si>
  <si>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</si>
  <si>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Secretaría de Salud $2500000</t>
  </si>
  <si>
    <t>Secretaría de Salud  $11000000</t>
  </si>
  <si>
    <t>INDEPORTES QUINDÍO 12000000</t>
  </si>
  <si>
    <t>Secretaría de cultura 5700000</t>
  </si>
  <si>
    <t>Secretaría de cultura $5700000</t>
  </si>
  <si>
    <t>Sep Cultura 918000000</t>
  </si>
  <si>
    <t>I D T Q 8911560</t>
  </si>
  <si>
    <t>Secretaría de las TISC $6311363705,2</t>
  </si>
  <si>
    <t>META FISICA AÑO 2019</t>
  </si>
  <si>
    <t>META FISICA AÑO 2020</t>
  </si>
  <si>
    <t>META FISICA AÑO 2021</t>
  </si>
  <si>
    <t>META FISICA AÑO 2022</t>
  </si>
  <si>
    <t>META ACUMULATIVA 2022</t>
  </si>
  <si>
    <t>Número de Municipios con RLCPD operando permanentemente</t>
  </si>
  <si>
    <t>Garantizar parámetros de cobertura y oportunidad en el Registro de Localización y Caracterización de Personas con discapacidad.</t>
  </si>
  <si>
    <t>Sistema RLCPD operando</t>
  </si>
  <si>
    <t>Realizar el RLCPD en los 12 municipios del Departamento</t>
  </si>
  <si>
    <t>Realizar la actualización de la información de forma periódica</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</si>
  <si>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</si>
  <si>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</si>
  <si>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Número de Proyectos y Convenios de Cooperación ejecutados.</t>
  </si>
  <si>
    <t>Conformar un Comité de gestión para realizar convenios de cooperación internacional</t>
  </si>
  <si>
    <t>Crear y promover la ruta de atención de la oferta institucional pública y privada en los 3 niveles de Gobierno.</t>
  </si>
  <si>
    <t>Está contratada una persona por la Secretaría de Familia y se inicia la identificación de oferta pública departamental.</t>
  </si>
  <si>
    <t>Subcomité de Discapacidad con acciones articuladas operando permanentemente.</t>
  </si>
  <si>
    <t xml:space="preserve">Interpretes certificados en Lenguaje de Señas en el Departamento del Quindío. </t>
  </si>
  <si>
    <t>Tasa de Instituciones Públicas y Privadas con Software y Hardware para personas con discapacidad operando</t>
  </si>
  <si>
    <r>
      <t xml:space="preserve">Certificar las competencias en lenguaje de señas, </t>
    </r>
    <r>
      <rPr>
        <sz val="11"/>
        <color rgb="FF000000"/>
        <rFont val="Arial"/>
        <family val="2"/>
      </rPr>
      <t>diseñar y ejecutar un programa de educación y formación superior de intérpretes en lengua de señas a español.</t>
    </r>
  </si>
  <si>
    <t xml:space="preserve">
No se realizó la contratación del ente capacitador, sin embargo se cuenta con las propuestas.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</si>
  <si>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</si>
  <si>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</si>
  <si>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Número de Municipios con sistema de acceso a la información y la comunicación para la utilización de las diferentes técnicas de lenguajes alternativos operando.</t>
  </si>
  <si>
    <t>Se adapta la Política Pública de Discapacidad, leyes de discapacidad y demás políticas públicas existentes, en un sistema que tenga el acceso a los libros en braille, macro tipo, hablados y/o electrónicos.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</si>
  <si>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</si>
  <si>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 xml:space="preserve"> Diseño por parte de la Secretaría de Familia en  talleres de sensibilización a medios de comunicación.</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</si>
  <si>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</si>
  <si>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 de Servidores Públicos formados en Legislación y Normatividad de Discapacidad.</t>
  </si>
  <si>
    <t>% de Funcionarios de Empresa Privada formados en Legislación y Normatividad de Discapacidad.</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</si>
  <si>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</si>
  <si>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</si>
  <si>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Número de Instituciones Educativas con Programa de actividades deportivas, culturales y recreativas  bajo la estrategia RBC </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</si>
  <si>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</si>
  <si>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</si>
  <si>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SEGUIMIENTO A LA POLÍTICA PÚBLICA DE MANERA ANUAL</t>
  </si>
  <si>
    <t>AVANCE POLÍTICA PÚBLICA DECENAL</t>
  </si>
  <si>
    <t>Número de Programas implementados para la protección de las mujeres gestantes en el Departamento del Quindío.</t>
  </si>
  <si>
    <t>Sistema de monitoreo y seguimiento a las denuncias operando</t>
  </si>
  <si>
    <t>Número de Municipios con programa de promoción, prevención y atención para la erradicación del maltrato, la explotación y el abuso sexual implementado.</t>
  </si>
  <si>
    <t>Número de Conmemoraciones realizadas</t>
  </si>
  <si>
    <t>Número de Comités Departamental y Municipales en funcionamiento y fortalecidos.</t>
  </si>
  <si>
    <t>Número de municipios con estrategia RBC como instrumento de participación implementado y mantenido</t>
  </si>
  <si>
    <t>Número de Instituciones Educativas capacitadas y formadas en Educación Inclusiva.</t>
  </si>
  <si>
    <t>Número de Proyectos Pedagógicos bajo modelos flexibles que faciliten el aprendizaje y permanencia de Niños y Niñas con Discapacidad en el Departamento del Quindío.</t>
  </si>
  <si>
    <t>Número de metodologías flexibles implementadas en los 12 muncipios del Departamento.</t>
  </si>
  <si>
    <t>Número de Proyectos Pedagógicos para detección temprana de Necesidades Educativas Especiales en el Departamento del Quindío</t>
  </si>
  <si>
    <t>Número de Investigaciones en Prevalencia de la Discapacidad realizadas.</t>
  </si>
  <si>
    <t>Programa implementado a personas con discapacidad, Víctimas del Conflicto Armado en el Departamento del Quindío.</t>
  </si>
  <si>
    <t>Red de apoyo para la discapacidad fortalecida y funcionando</t>
  </si>
  <si>
    <t>Número de Municipios con programas municipales de fomento y protección de patrones alimentarios para NNA con Discapacidad</t>
  </si>
  <si>
    <t>Número de ESE con ruta de atención integral en salud  implementando la estrategia RBC en el Departamento del Quindío</t>
  </si>
  <si>
    <t>Número de municipios con Estrategia RBC operando</t>
  </si>
  <si>
    <t>Número de Microempresas Asociativas creadas y apoyadas conformadas por PCD, Cuidadores y Familias</t>
  </si>
  <si>
    <t>Número de Investigaciones realizadas para detección temprana</t>
  </si>
  <si>
    <t>Número de Campañas en contra de la homfobia y la discriminación</t>
  </si>
  <si>
    <t>Número de campañas ejecutadas en Trabajo Decente y Digno</t>
  </si>
  <si>
    <t>Número de Escenarios Deportivos y Recreativos adecuados con criterios de accesibilidad en el Departamento del Quindío</t>
  </si>
  <si>
    <t>Nùmero de Gestores formados y vinculados a procesos culturales en los 12 municipios</t>
  </si>
  <si>
    <t>Gestores Culturales formados en enfoque de discapacidad y legislación artística y cultural para personas con discapacidad. 
En el Municipio de Quimbaya: Se realizaron talleres de sensibilización con enfoque de discapacidad e inclusión "Atrévete ver más allá".</t>
  </si>
  <si>
    <t>N{umero de Espacios y Escenarios Culturales adecuados con criterios de accesibilidad en el Departamento del Quindío.</t>
  </si>
  <si>
    <t>Número de Sitios Virtuales públicos operando</t>
  </si>
  <si>
    <t xml:space="preserve">Las entidades responsables no reportaron información en este periodo. </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</si>
  <si>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 de la verificación de las personas que cumplan con los requisitos exigidos para ser incluidos en las solicitudes a los equipos médico interdisciplinarios certificadores  asignados.   
</t>
  </si>
  <si>
    <t xml:space="preserve">Número de organizaciones conformadas y fortalecidas  trabajando con y para PCD,  cuidadores y sus familias </t>
  </si>
  <si>
    <t>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En Armenia: Se cuenta en las instituciones educativas con el software JAWS Y ZOON TEXT</t>
  </si>
  <si>
    <t xml:space="preserve">Municipios con estrategia RBC como instrumento de participación implementado y mantenido. Oferta de Servicios con enfoque diferencial. 
 En la Secretaría de Familia: La Dirección de Adulto Mayor y Discapacidad, ha venido implementando la estrategia RBC en los 12 municipios del departamento, por medio de capacitaciones a los líderes comunitarios, personal de la salud, personal educativo y administrativo de diferentes entidades. Además,  brinda apoyo en la socialización en temas relacionados con prevención, detección, pautas de manejo de la discapacidad para el acceso a servicios institucionales, por medio de visitas domiciliarias y en los municipios de todo el Departamento.  Adicionalmente se brindó apoyo a emprendedores con discapacidad y sus familias, en actividades, tales como: marketing digital, asistencia técnica para conformación de negocios, alfabetización digital, manejo de redes sociales para negocios, elaboración de porductos, técnicas de ventas, diseño de logos,  difusión de negocios en redes, apertura de participación en ferias y eventos.  En estrategiass de formación en lenguaje inclusivo, tales como, el lenguaje de señas, donde se les capacitó, mediante actividades lúdicas, recreativas y culturales para interpretar canciones.    Adicionalmente, se ha realizado la entrega de ayudas técnicas dentro de las visitas domiciliarias. </t>
  </si>
  <si>
    <t>Armenia 100.000.000
Secretaría del interior:3.560.000                                         ICBF: $337.659.731</t>
  </si>
  <si>
    <t>INDEPORTES 6600000</t>
  </si>
  <si>
    <t>INDEPORTES $26220000</t>
  </si>
  <si>
    <t>INDEPORTES $1380000</t>
  </si>
  <si>
    <t>Armenia $980000000</t>
  </si>
  <si>
    <t>ICBF $985183594                                 Circasia $617000</t>
  </si>
  <si>
    <t>Secretaría del Interior  5.000.000                                                     Circasia $617000</t>
  </si>
  <si>
    <t>Secretaría del Int erior                 $ 5.000.000                                                 Armenia $980000000</t>
  </si>
  <si>
    <t>Secretaría del Interior 3.000.000                                                  Armenia $200000000                           Circasia $370000</t>
  </si>
  <si>
    <t>Armenia 412800000</t>
  </si>
  <si>
    <t>Secretaría de Turismo $3000000</t>
  </si>
  <si>
    <t>Secretaría de Turismo $4500000                                            Armenia $980000000                        Circasia $1850000</t>
  </si>
  <si>
    <t>Filandia 1400000             Circasia $617000</t>
  </si>
  <si>
    <t xml:space="preserve">Circasia $617000 </t>
  </si>
  <si>
    <t>INDEPORTES 6600000                    Circasia $617000               Armenia $700000000</t>
  </si>
  <si>
    <t>Filandia $4122000</t>
  </si>
  <si>
    <t xml:space="preserve">Armenia $50.000.000                </t>
  </si>
  <si>
    <t>Filandia $4122000         Armenia $980000000</t>
  </si>
  <si>
    <t>Filandia $183000</t>
  </si>
  <si>
    <t>Filandia $ 4122000                        Armenia $980000000</t>
  </si>
  <si>
    <t>Filandia $ 1647000</t>
  </si>
  <si>
    <t xml:space="preserve">INDEPORTES $57765000
Filandia $1197000
Salento $84000 x 1 jornada laboral
Armenia 50000000
</t>
  </si>
  <si>
    <t>Filandia $ 1197000
Montenegro Para el primer trimestre del 2022 se ejecutó el presupuesto de: En el proceso de formación en Chirimía $724.995. En el proceso de formación en Danza niños y jóvenes $1.788.321.
Secretaría de cultura 3090000</t>
  </si>
  <si>
    <t>Circasia $617000               Filandia $4122000</t>
  </si>
  <si>
    <t>Circasia $3700000         Filandia $183000</t>
  </si>
  <si>
    <t>Secretaría de Salud departamental $12000000   Armenia $15000000             Circasia $670000                Córdoba $5100000             Pijao $50.000            Quimbaya $3500000 Salento $500000</t>
  </si>
  <si>
    <t>Armenia 10000000          Salento $ 70000</t>
  </si>
  <si>
    <t>Circasia 492000        Quimbaya $250000</t>
  </si>
  <si>
    <t>Filandia 1400000
Salento (corresponde al pago del enlace)                                                                                                                         1.) $250.000 x mes.                                                     2.) $625.000 de mitad de julio, agosto y septiembrede marzo que se dio inicio       Génova $264000         Quimbaya$250000</t>
  </si>
  <si>
    <t>Quimbaya $750000
Filandia: 180000           Armenia $980000000                        Circasia $617000</t>
  </si>
  <si>
    <t>Quimbaya $750000
Filandia 
Circasia 246000                                 Armenia $980000000                   Circasia $617000</t>
  </si>
  <si>
    <t xml:space="preserve">Quimbaya  $ 350000                            Armenia $980000000 </t>
  </si>
  <si>
    <t>Secretaría de Salud 23080000
Salento: Actividades de gestión de los enlaces municipales y de la Secretaria de Familia departamental                                                   $280000 en promedio los dos enlaces                     Quimbaya $350000</t>
  </si>
  <si>
    <t>Secretaría del  Interior 2.800.000                                                         Circasia $640000                                Armenia $980000000        Quimbaya $350000</t>
  </si>
  <si>
    <t xml:space="preserve">Secretaría del Interior $5600000                                   Circasia $370000                                           Armenia $980000000     Quimbahya $350000           Salento $$ 63.000 X semana.                                                    $126000 X 3 mujeres, personas con discapacidad participantes </t>
  </si>
  <si>
    <t>Armenia $433082000        Génova $39400                      Pijao $500000                 Salento $$63.000 del enlace</t>
  </si>
  <si>
    <t>Montenegro 236533                         Armenia $980000000      Quimbaya $200000</t>
  </si>
  <si>
    <t>Armenia $980000000      Quimbaya $350000</t>
  </si>
  <si>
    <t>Circasia $1850000        Quimbaya $200000</t>
  </si>
  <si>
    <t>Secretaría de Turismo $3000000                             Armenia $980000000
Filandia  $4122000         Circasia $1850000       Quimbaya $350000</t>
  </si>
  <si>
    <t>Quimbaya $200000
Armenia $980000000                  Circasia $1850000              Filandia $4122000</t>
  </si>
  <si>
    <t>INDEPORTES 6600000   Quimbaya  $1800000</t>
  </si>
  <si>
    <t>Quimbaya $750000</t>
  </si>
  <si>
    <t>Sep Cultura 918000000
Quimbaya  $200000</t>
  </si>
  <si>
    <t>Quimbaya  $200000
Armenia 138760000                   Filandia $183000</t>
  </si>
  <si>
    <t>Quimbaya  $350000   Circasia $617000</t>
  </si>
  <si>
    <t>Circasia $617000     Quimbaya $1500000</t>
  </si>
  <si>
    <t>Quimbaya $100000     Circasia $617000     Montenegro $140000              Filandia $183000</t>
  </si>
  <si>
    <t>Filandia $183000     Quimbaya $200000</t>
  </si>
  <si>
    <t>Circasia $3700000                Armenia $980000000    Filandia $183000       Quimbaya $200000</t>
  </si>
  <si>
    <t>Circasia $ 617000          Filandia $183000           Quimbaya $200000</t>
  </si>
  <si>
    <t>Circasia $617000        Montenegro $200000      Filandia$4122000         Quimbaya $ 200000</t>
  </si>
  <si>
    <t>Montenegro $618000                   Secretaría TIC $18023380</t>
  </si>
  <si>
    <t>1-24 EJE 1</t>
  </si>
  <si>
    <t>41-55 EJE 3</t>
  </si>
  <si>
    <t>25-40 EJE 2</t>
  </si>
  <si>
    <t>56- 135   EJE 4</t>
  </si>
  <si>
    <t>136-163 EJE 5</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</si>
  <si>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t>
  </si>
  <si>
    <t xml:space="preserve">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han recepcionado PQRS de personas con discapacidad por reclamos al acceso de salud. 
Municipio de Circasia: El manejo de las PQR se recepcionan en la oficina de discapacidad y se re direccionan a la secretaria de salud departamental para un trabajo articulado 
</t>
  </si>
  <si>
    <t>La Secretaría de Familia cuenta con la Dirección de Adulto Mayor y Discapacidad. En dicha área está asignada una funcionaria de planta vinculada bajo la modalidad de libre nombramiento y remoción, con cargo de Directora, la cual tiene entre sus funciones, la coordinación  e implementación de la Política Pública Departamental y la  asistencia técnica a los doce Municipios  en temas de discapacidad.
De igual manera en los doce (12) municipios están contratados los enlaces para la atención de las personas con discapacidad, con responsabilidad de los alcaldes.</t>
  </si>
  <si>
    <t xml:space="preserve">En los Municipios de Génova, Quimbaya, Filandia, Armenia, Calarcá, se adelantaron campañas de divulgación de los derechos y deberes de las personas con discapacidad, en los medios de comunicación existentes  en cada municipio.
En Armenia: La secretaria Tics de la alcaldía de Armenia, ha adecuado todos los puntos vive digital y colegios públicos de Armenia, de lectores de pantalla JAWS Y ZOOM TEXT.                                                                                                                                                                                                                                                                              La Tebaida: El 17 de agosto, se realizó mesa de trabajo con madres cuidadoras de la población con discapacidad en donde se les entregó copia de las normas en educación, en salud y pensión que tienen derecho las personas con discapacidad. </t>
  </si>
  <si>
    <t>La Secretaría  Jurídica  indica que estas acciones no son  de su competencia      En Armenia: La Secretaria de Desarrollo Social ha contado  dentro del programa de discapacidad  con dos asesores jurídicos para asuntos de derecho de petición y tutelas.</t>
  </si>
  <si>
    <t>Secretaría del Interior, Se brindaron asistencias técnicas para implementar los métodos de resolución pacifica de conflictos en los doce municipios del Departamento del Quindío, mediante la implementación y actualización de los manuales de convivencia.
En el Municipio de Armenia: Seguimiento a las 5 IPS  que tienen habilitado el servicio de urgencias y que son responsables de la atención integral en salud en violencia sexual.      En los restantes municipios del Departamento, se han realizado campañas de prevención contra toda forma de violencia y maltrato hacia personas con discapacidad.                                                                                                                                                                                                                                           ICBF: Atención en los siguientes programas:   Infancia, Adolescencia y Juventud, para el fortalecimiento de capacidades de los NNA con discapacidad y sus familas.</t>
  </si>
  <si>
    <t>Sistema de monitoreo y seguimiento a las denuncias operando:
En el Municipio de Armenia: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</si>
  <si>
    <t xml:space="preserve">Programa implementado a personas con discapacidad, víctimas del conflicto armado en el Departamento del Quindío. 
En la Secretaría del Interior: Se ha hecho Actualización del Plan de Acción Territorial de Victimas, el cual incluye acciones que garantizan los derechos de las víctimas en condición de discapacidad.
En el Municipio de Armenia: La Secretaría de Desarrollo Social, cuenta con una estrategia de socialización, comunicación, difusión y promoción de la participación ciudadana para las personas con discapacidad en la garantía de derechos.
</t>
  </si>
  <si>
    <t xml:space="preserve">Programa de Formación y Participación implementado. 
En el Municipio de Quimbaya: Se implementó la estrategia Rehabilitación Basada en la Comunidad (RBC) enfocada en la formación de la población con discapacidad, cuidadores y sus familias en derechos humanos y derechos de las personas con discapacidad. 
En la Secretaría del Interior:Se  desarrollaron capacitaciones en Ley de Victimas, las cuales incluyen enfoque diferencial  de discapacidad, con el fin de empoderar a los líderes y lideresas en la Garantía de los Derechos de la Población,  en los municipios de: Circasia, Salento, Filandia, Pijao, Córdoba, Buenavista, Quimbaya.
</t>
  </si>
  <si>
    <t xml:space="preserve">
Comité Departamental y Comités Municipales en funcionamiento y fortalecidos,  en los Municipios de Armenia, Circasia, Filandia, Salento, Montenegro, Quimbaya, La Tebaida, Buenavista, Génova y Córdoba.       En Salento,  se asistió al primer conversatorio departamental por el cuidador de personas con discapacidad Quindio realizado en Quimbaya el 29 de julio del 2022 con la finalidad de afianzar la voluntad politica y el compromiso con esta poblacion y sus cuidadores. </t>
  </si>
  <si>
    <t xml:space="preserve">En la Secretaría de Infraestructura se efectuó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la Institución Educativa Quimbaya – Sede Sagrado Corazón </t>
  </si>
  <si>
    <t xml:space="preserve">Investigaciones en prevalencia de la discapacidad realizadas en el  Municipio de Armenia:  El reporte que se tiene, es el informe de diagnóstico presentado por la universidad del Quindío en el marco de la actualización de la  Política Pública de discapacidad de Armenia.  </t>
  </si>
  <si>
    <t xml:space="preserve">Municipios con Estrategia Rehabilitación Basada en la Comunidad operando. 
En la Secretaría de Salud Departamental.  Desde el plan de intervenciones colectivas se contrató el fortalecimiento de la estrategia de Rehabilitación Basada en la Comunidad en 11 Municipios.  No se contrata con Armenia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</si>
  <si>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Línea base de Niños, Niñas, Adolescentes y Jóvenes identificados en peores formas de trabajo actualizada.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</si>
  <si>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El municipio de Quimbaya cuenta con dos escenarios deportivos con accesibilidad para las personas con discapacidad.
Municipio de Armenia: Realizar mantenimiento, administración y servicios asociados a los escenarios deportivos mayores y menores de la ciudad. 
</t>
  </si>
  <si>
    <t xml:space="preserve">Las entidades responsables no reportaron información en este periodo </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</si>
  <si>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De igual maneral  en los doce municipios del departamento.</t>
  </si>
  <si>
    <r>
      <t xml:space="preserve">AVANCE DEL CUARTO TRIMESTRE DE 2022. </t>
    </r>
    <r>
      <rPr>
        <b/>
        <sz val="11"/>
        <color rgb="FFFF0000"/>
        <rFont val="Tahoma"/>
        <family val="2"/>
      </rPr>
      <t xml:space="preserve">  </t>
    </r>
  </si>
  <si>
    <t xml:space="preserve">Consejos de Derechos Humanos fortalecidos para población con discpacidad.
Secretaría del Interior: Participación y asistencia tecnica en las Sesiones de Consejo de Paz en los municipios de Génova, Filandia, Armenia, Córdoba y  Buenavista durante el tercer trimestre de 2022.                                                                                                                                                                                                                                              En  Armenia se cuenta con una oficina para atención de derechos humanos, incluida población con discapacidad. </t>
  </si>
  <si>
    <t xml:space="preserve">Cordoba $300000           Quimbaya $350000               Circasia: $123000              </t>
  </si>
  <si>
    <t>Se brindó asistencia técnica en la actualización de la plataforma del certificado de discapacidad de acuerdo con la Resolución 1239 de 2022., por parte de la Secretaría de Salud Departamental a los doce (12) municipios del Departamento del Quindío.</t>
  </si>
  <si>
    <t>Desde la  Secretaria de Salud no se tiene como competencia formar y certificar interpretes de lengua de señas, pero  se hace de manera permanente  el seguimiento y vertificacion a la utilizacion de herramientas tecnologicas como es el servicio de interpretacion en linea en la red publaica hospitalaria y en los puntos de atencion de las EAPBS.</t>
  </si>
  <si>
    <t>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En Armenia cuentan con registros diarios de visitas domiciliarias y otras actividades relacionadas con este indicador.  Secretaría Jurídica efectuó en articulación con Secretaría de Familia, en el mes de diciembre una capacitación a representantes de discapacidad sobre elaboración de derechos de petición y mecanismos de acceso a la justicia.</t>
  </si>
  <si>
    <t xml:space="preserve">Datos para el inventario y entrega de ayudas técnicas creado y operando:  En el Municipio de Córdoba: Se entregaron 6 ayudas técnicas gestionadas por la alcaldía ante la Gobernación del Quindío.
En el Municipio de Quimbaya: Se gestionó una (1)  ayuda técnica (Silla de ruedas) con la Secretaría de Familia del departamento para una persona con discapacidad. Se continuó con la entrega de mas dispositivos técnicos para personas con discapacidad.
En el Municipio de Circasia: En el mes de enero y febrero  de 2022 se entregaron ayudas tecnicas como 4  sillas de ruedas,  tres (3) muletas, 1 caminador  por parte de la administración Municipal y con  la Secretaría de Familia departamental 1 silla de ruedas, 1 colchón anti escaras   
En el Municipio de Salento: Se realizaron actividades de  entrega de dispositivos de apoyo, en comodatos por la administración municipal para la Población con Discapacidad, acorde a las necesidades encontradas, tales como: Bastones, sillas sanitarias con ruedas, en zonas urbanas y rurales..                        En Génova tambien se viene realizando un diagnostico de que personas necesitan o requieren ayudas tecnicas.
Desde la Secretaría de Familia a traves de la Dirección Adva de Adulto Mayor y Discapacidad se entregaron las 125 ayudas técnicas programadas para el año 2022, cumpliendo así la meta propuesta para dicho año. </t>
  </si>
  <si>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En Montenegro:  Durante el cuarto trimestre se realizo contratacion de una persona como  interprete de lengua de señas Colombiana, permitiendo accesibilidad en la comunicación de personas sordas señantes y oyentes no señantes.</t>
  </si>
  <si>
    <t xml:space="preserve">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La Secretaría que no reportó la información para este indicador:  Educación,  y el Municipio de Calarcá.    
Armenia: La Secretaría de Desarrollo Social cuenta con dos profesionales que realizan formación en lengua de señas y de braile .La secrtetaria de educación municipal cuenta con docentes de apoyo para la población con necesidades educativas especiales</t>
  </si>
  <si>
    <t>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La Universidad del Quindío se encuentra desarrollando la segunda etapa de la reformulación de la PPDD de Armenia
 SECRETARIA TIC: Se adelantan procesos realcionados con el mantenimiento de los centros de acceso comunitarios PVD (Puntos Viive Digital)  en el Deparatmento del Quindio, en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Quindío".Con el convenio Interinstitucional número 2022-001 entre la Alcaldía de Armenia y la Universidad del Quindío, se entrega el día 23 de diciembre el documento  final de la actualización de la PP de discapacidad.</t>
  </si>
  <si>
    <t xml:space="preserve">  En Armenia: Servicios de atención integral a población en condición de discapacidad -(Servicios de atención, gestión para la promoción de los derechos de las personas con discapacidad y prevención de los riesgos causantes de la condición de discapacidad;  gestión del riesgo en temas de problemáticas sociales de personas con discapacidad (consumo de SPA, embarazo adolescente, suicidio, violencia, vulneración de derechos, formación a cuidadores, habilidades no cognitivas) .                                                                                                                                                                                                                             En Salento Apoyo y acompañamiento para la inclusión y la participación de las personas con discapacidad y sus cuidadores en las actividades de atención integral en especial este trimestre se enfatizo en el cumplimiento del proyecto cuidando al cuidador; una estrategia de salud mental psico-terapeutica.                                                                                                                                                                                                                                                                      ICBF: Atención en los siguientes programas a población con discapacidad:  Adolescencia y Juventud,  Infancia ,  Protección en restablecimiento de derechos.</t>
  </si>
  <si>
    <t>Derechos promovidos de personas con discapacidad, para cuidadores, cuidadoras, familias y comunidad en general.
En el Municipio de Armenia: 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La Secretaría de Gobierno y Convivencia, cuenta con una oficina de derechos humanos que atiende a toda la población incluida la que tiene algún tipo de discapacidad.   
En Filandia, se realizo la difusion en la pagina de la Alcaldia de una pieza publicitaria de sobre los  deberes y derechos de las personas en condicion de discapacidad.                                                                                                                                                                                                                                                                                                                  En Quimbaya, Córdoba y Salento tambien se han efectuado actividades con las que se promueven los derechos y deberes de la población con discapaicdad, familiares y cuidadores. Igualmente en Salento se ha iniciado un proceso de formación de LÍDERES EN SALUD MENTAL orientado  al aprendizaje para el acompañamiento a personas con discapacidad, personas mayores. Temas. Proyecto de vida desde la lúdica y temático en población con discapacidad.</t>
  </si>
  <si>
    <t>En la Secretaría del Interior, Se emitieron tres progrmas radiales relacionados con la promoción de la participacion ciudadana  y el control social. 
En los Municipios de. Circasia, Salento, Filandia, Pijao, Córdoba, Buenavista, Quimbaya se han realizado acciones de promoción de la participación, entre las que se destaca la vinculación de personas con discapacidad en el encuentro de mujeres realizado en Calracá, liderado por la fundación Fundamor .
  Adicionalmente en Circasia:  En los comites  que se realizaron en los meses de septiembre, octubre y noviembre  se promovieron los derechos a participar en los diferentes  escenarios políticos con el fin de generar los espacios necesios para la formación política de las personas con discapacidad.
En el Municipio de Quimbaya: Se viene implementando la estrategia RBC enfocada en la formación de la población con discapacidad, cuidadores y sus familias en derechos humanos y derechos de las personas con discapacidad.  
 En Salento: Con mujeres con discapacidad y mujeres cuidadoras, se ha establecido un grupo de LIDERES en  whassap para establecer un vinculo y comunicacion directa con mujeres interesadas de las zonas urbanas y rurales para inicar hacia el 2023 estrategias de accion encaminadas a incrementar el trabajo de equipo de cara a fortalecer el trabajo de la mujer cuidadora y retomar directrices que fortalezcan la  asociatividad.</t>
  </si>
  <si>
    <t xml:space="preserve">Personal de transporte público sensibilizado y capacitado por enfoque de discapacidad.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En Córdoba: Se realizó capacitacion a la tiquetera de la empresa Coomoquin, con la cual se tiene un subsidio de transporte para las personas en condicion de discacidad a las citas medicas en la ciudad de Armenia </t>
  </si>
  <si>
    <t>Viviendas, edificios y espacios con parámetros de accesibilidad en el Departamento del Quindío. 
La Empresa para el Desarrollo Teritorial "Proyecta" realizó 102 caracterizaciones de condiciones de hogar de población con Discapacidad en los Municipios de Montenegro y La Tebaida, con el objetivo de realizar mejoramiento de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                                                           En Salento, se realizaron mejoras a vivienda con adaptaciones a personas con discapacidad, interviniendo 3 viviendas y beneficiando a 3 familias del municipio.</t>
  </si>
  <si>
    <t>La Secretaría de Familia cuenta con un contratista que brinda el servicio de interpretación a la comunidad sorda del departamento.
Los Municipios de Armenia, Montenegro  y la Universidad del Quindío, imparten cursos de lengua de Señas para que la comunidad sorda, pueda acceder a la oferta institucional del sector  público y privado, con lengua de Señas Colombiana en el Departamento del Quindío, debido a que en el departamento no hay entidades que brinden el certificado. La Secretaría de Familia, ha contratado  una persona para que brinde el servicio de interpretación a la comunidad sorda del departamento.
En Armenia: La Secretaria de Desarrollo Social y Corpocultura viene adelantando campañas en el manejo de la lengua de señas y del softwar Ios.
Es importante aclarar que ningunas de las entidades responsables señaladas en la política pública tiene la competencia de certificar en lenguaje de señas colombiana.
En Buenavista: Se cuenta con intérprete de lengua de señas en la Institución Educativa Buenavista. Este acompañamiento es otorgado por medio de la Secretaria de Educación Departamental. En Filandia, tambien reciben este apoyo desde la Secretaría de Educación Departamental.       Se han brindado estos cursos, pero no han generado certificación en lengua de señas para las personas que han participado de los mismos.</t>
  </si>
  <si>
    <t>La Oferta Institucional para las personas con discapacidad, en el departamento del Quindío está diseñada e implementada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las organizaciones de personas con discapacidad y sus familias.</t>
  </si>
  <si>
    <t xml:space="preserve">En el municipio de Quimbaya se realizó el Plan de Incidencia Política formulado e  implementado, brindando formación a personas con discapacidad, cuidadores y sus familias sobre mecanismos de participación.                                                                                                                                                                                                       En Filandia:  La asociación Abriendo caminos con amor capacita a las personas con discapacidad para  empoderarlos es los diferentes mecanismos de participación.                                                                                                                                                                                                                                                                                                                    En La Tebaida,, se realizó en el teatro municipal taller de socialización de la oferta institucional y mecanismos de particpacion donde la poblacion tiene voz y voto, en la cual asistieron 15 familias.                         En Circasia: en el mes de octubre se realizo la socializacion de la oferta institucional con los presidentes de accion comunal de los barrios del municipio.                 En el Departamento no se tiene un Plan de Incidencia formulado e implementado, sin embargo, se adelantan acciones en los diferentes municipios. </t>
  </si>
  <si>
    <t xml:space="preserve">7 Campañas </t>
  </si>
  <si>
    <t>En los municipios aunque no cuentan con un centro de apoyo y cuidado para personas con discapacidad, se les brinda la atención cuando alguien de esta población llega a centro de salud a solicitar servicios a algun tipo de atención que requieran. Hasta el momento, no se ha iniciado la construcción y puesta en marcha del Centro Social Departamental o Centro de apoyo para el cuidado de PcD creado y mantenido. Se tiene proyectada su construcción y puesta en marcha para el año 2023.</t>
  </si>
  <si>
    <t xml:space="preserve">14 Campañas </t>
  </si>
  <si>
    <t>En la   Gobernación del Quindío, existe una estructura administrativa, la  Dirección de Adulto Mayor y Discapacidad,   atiende a  las  personas con   discapacidad  y   realizó  seguimiento e implementación de la  Politica  Pública de  Discapacidad 2014 - 2024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brindó asistencia técnica a los doce municipios en formulación, seguimiento, implementación  de las políticas  públicas y plan de acción para las personas con discapacidad.     
SECRETARIA ADMINISTRATIVA: Indica que se dá cumplimiento a lo expresado en el Decreto 2011 de 2017, en el cual indica que a 31 diciembre del año 2022, se requiere tener vinculado por lo menos el 2% de la planta de personal de personas con discapacidad.  De un total de 352 funcionarios de planta, se cuenta con 7 en condición de discapacidfad, dando cumplimiento a esta normativa, al finalizar el año 2022.</t>
  </si>
  <si>
    <t xml:space="preserve">       Quimbaya $350000</t>
  </si>
  <si>
    <t xml:space="preserve">Filandia 400000                </t>
  </si>
  <si>
    <t>0.02 P.P x debajo de la Tasa Nacional</t>
  </si>
  <si>
    <t>0.3P.P x debajo de la Tasa Nacional</t>
  </si>
  <si>
    <r>
      <t xml:space="preserve">Programa de Formación en educación inclusiva por condición:  </t>
    </r>
    <r>
      <rPr>
        <u/>
        <sz val="11"/>
        <rFont val="Arial"/>
        <family val="2"/>
      </rPr>
      <t xml:space="preserve"> </t>
    </r>
    <r>
      <rPr>
        <b/>
        <u/>
        <sz val="11"/>
        <rFont val="Arial"/>
        <family val="2"/>
      </rPr>
      <t>Secretaría de Educación</t>
    </r>
    <r>
      <rPr>
        <u/>
        <sz val="11"/>
        <rFont val="Arial"/>
        <family val="2"/>
      </rPr>
      <t>:</t>
    </r>
    <r>
      <rPr>
        <sz val="11"/>
        <rFont val="Arial"/>
        <family val="2"/>
      </rPr>
      <t xml:space="preserve"> 1 Programa de Formación Docente "Problemas de Aprendizaje" realizado durante la vigencia 2022, al cual asistieron 1300 docentes de las 54 Instituciones Educativas Oficiales.                       La </t>
    </r>
    <r>
      <rPr>
        <u/>
        <sz val="11"/>
        <rFont val="Arial"/>
        <family val="2"/>
      </rPr>
      <t>Universidad del Quindío</t>
    </r>
    <r>
      <rPr>
        <sz val="11"/>
        <rFont val="Arial"/>
        <family val="2"/>
      </rPr>
      <t xml:space="preserve">, ha ofrecido  contenido sobre educación inclusiva, discapacidad, grupos étnicos, entre otros.
</t>
    </r>
    <r>
      <rPr>
        <u/>
        <sz val="11"/>
        <rFont val="Arial"/>
        <family val="2"/>
      </rPr>
      <t>Municipio de Armenia</t>
    </r>
    <r>
      <rPr>
        <sz val="11"/>
        <rFont val="Arial"/>
        <family val="2"/>
      </rPr>
      <t xml:space="preserve">: Ha realizado la estrategia de formación y/o capacitación para personas con discapacidad a través de gestión de programas de formación, seminarios, diplomados, para fortalecer la garantía de derechos y la organización y participación de los actores. 
</t>
    </r>
  </si>
  <si>
    <r>
      <t xml:space="preserve">Instituciones Educativas capacitadas y formadas en educación inclusiva, en los siguientes Municipios, tales como: 
</t>
    </r>
    <r>
      <rPr>
        <b/>
        <u/>
        <sz val="11"/>
        <rFont val="Arial"/>
        <family val="2"/>
      </rPr>
      <t>Secretaría de Educación:</t>
    </r>
    <r>
      <rPr>
        <sz val="11"/>
        <rFont val="Arial"/>
        <family val="2"/>
      </rPr>
      <t xml:space="preserve"> Las 54 Instituciones Educativas del Departamento cuentan con docentes de apoyo  pedagógico para la atención educativa de la población con discapacidad.
</t>
    </r>
    <r>
      <rPr>
        <u/>
        <sz val="11"/>
        <rFont val="Arial"/>
        <family val="2"/>
      </rPr>
      <t>Municipio de Córdoba</t>
    </r>
    <r>
      <rPr>
        <sz val="11"/>
        <rFont val="Arial"/>
        <family val="2"/>
      </rPr>
      <t xml:space="preserve">: Contratación de la planta de personal de apoyo pedagógico profesor del aula de apoyo.
</t>
    </r>
    <r>
      <rPr>
        <u/>
        <sz val="11"/>
        <rFont val="Arial"/>
        <family val="2"/>
      </rPr>
      <t>Municipio de Armenia</t>
    </r>
    <r>
      <rPr>
        <sz val="11"/>
        <rFont val="Arial"/>
        <family val="2"/>
      </rPr>
      <t xml:space="preserve">: Acompañamientos a Centros Educativos sobre promoción y prevención de la discapacidad, con padres de familia y docentes, rutas para el acceso a derechos de personas con discapacidad y formación de personal en inclusión.
</t>
    </r>
    <r>
      <rPr>
        <u/>
        <sz val="11"/>
        <rFont val="Arial"/>
        <family val="2"/>
      </rPr>
      <t>Universidad del Quindío</t>
    </r>
    <r>
      <rPr>
        <sz val="11"/>
        <rFont val="Arial"/>
        <family val="2"/>
      </rPr>
      <t xml:space="preserve"> ha realizado por Bienestar Institucional,  charlas a docentes y estudiantes sobre: educación inclusiva y discapacidad, Inclusión en educación superior,  salud física y mental como bases del aprendizaje.  
</t>
    </r>
  </si>
  <si>
    <t>Armenia $980000000                 Sria Educación: $1229327252</t>
  </si>
  <si>
    <r>
      <t xml:space="preserve">Cobertura de Accesibilidad a la Educación Superior en el Departamento del Quindío.
</t>
    </r>
    <r>
      <rPr>
        <u/>
        <sz val="11"/>
        <rFont val="Arial"/>
        <family val="2"/>
      </rPr>
      <t xml:space="preserve">Secretaría de Educación: </t>
    </r>
    <r>
      <rPr>
        <sz val="11"/>
        <rFont val="Arial"/>
        <family val="2"/>
      </rPr>
      <t xml:space="preserve">Este indicador no pertenece a la Secretaría de Educación Departamental del Quindío, puesto que la misma rige a la educación básica y media en los 11 municipios no certificados en educación. 
Desde la </t>
    </r>
    <r>
      <rPr>
        <u/>
        <sz val="11"/>
        <rFont val="Arial"/>
        <family val="2"/>
      </rPr>
      <t>Secretaría de Educación Departamental</t>
    </r>
    <r>
      <rPr>
        <sz val="11"/>
        <rFont val="Arial"/>
        <family val="2"/>
      </rPr>
      <t xml:space="preserve"> del Quindío y a través del Plan de Desarrollo Departamental 2020 - 2023 "Tú y yo somos Quindío", se formulo dentro del Poyecto 2020003630096 - "Fortalecimiento de estrategias para el acceso y la permanencia  de los estudiantes egresados de los Establecimientos Educativos Oficiales a la educación superior o terciaria en el Departamento del Quindío." la meta producto 2202006 - "Servicio de apoyo para el acceso y la permanencia a la educación superior o terciaria"; se fomenta el acceso y la permannecia a la educación superior de los estudiantes egresados de dichas instituciones.
Dentro de la oferta se incluye la población con discapacidad entre otras.
En el   </t>
    </r>
    <r>
      <rPr>
        <u/>
        <sz val="11"/>
        <rFont val="Arial"/>
        <family val="2"/>
      </rPr>
      <t>Municipio de La Tebaida:</t>
    </r>
    <r>
      <rPr>
        <sz val="11"/>
        <rFont val="Arial"/>
        <family val="2"/>
      </rPr>
      <t xml:space="preserve">   Por medio de la Dirección Administrativa de Servicios Sociales, se promueve la accesibilidad a la educación superior para ciclos en formación técnico, tecnólogico, universitario, Sena e Instituciones Educativas de Educación Formal por medio del subsidio de los tiquetes para los estudiantes, en el cual son beneficiados estudiantes con discapacidad.</t>
    </r>
  </si>
  <si>
    <t xml:space="preserve">Secretaría de Educación: 1 Proyecto Pédagido ejecutado para la vigencia 2022, dentro del cual se cuenta con 8 modelos pedagógicos flexibles que facilitan el aprendizaje y permanencia de NNA con discapacidad, para lo cual, se realizaron las siguientes acciones:  
Se beneficiaron 2.031 estudiantes caracterizados en condición de discapacidad y/o talentos excepcionales con modelos educativos flexibles. Esta población se atiende en las 54 Instituciones Educativas Oficiales del Departamento, a través de la contratación de docentes de apoyo pedagógico (Intérpretes de LSC, Modelos Lingüísticos, Profesionales Biculturales y Tiflólogos). Se ha fortalecido mediante la articulación con las entidades (ICBF, Alcaldías, Comisarias de Familia, Policía de Infancia y Adolescencia, personerías e Instituciones Educativas), garantizando una trazabilidad en los procesos desarrollados por cada uno de ellos en aras de continuar garantizando sus derechos.
-Se realiza encuentro de docentes y profesionales de apoyo de las IE del Departamento, donde se abordó el tema de la categorización de los estudiantes en las diferentes discapacidades, ICBF informa sobre el proceso de transito armónico, la referente de salud nos socializa la Resolución 1239 del 21 de julio del 2022.
-Se realizaron actividades del 23 al 29 de septiembre, en cada una de las IE donde se encuentran estudiantes sordos en ocasión a la celebración del día de las personas con discapacidad auditiva- Sordos. 
-Se realizó alianza interinstitucional con la secretaria TIC en la activación de semillero de creación de aplicaciones para estudiantes con excepcionalidad con enfoque en tecnología.
-En el proceso de Talentos y Capacidades Excepcionales se realizó el contrato de compraventa N°015 de octubre del 2022 para la adquisición de instrumentos musicales y grabación de sonido para los estudiantes focalizados y Evaluados con Talentos en Música de 6 Instituciones Educativas: Pedacito de Cielo, Antonio Nariño, Luis Arango Cardona del Municipio de La Tebaida, Instituto Buenavista del Municipio de Buenavista y José María Córdoba del Municipio de Córdoba, Instituto Pijao del Municipio de Pijao.
En el Municipio de Salento: Proceso de formación de LÍDERES EN SALUD MENTAL orientado en el mes de septiembre al aprendizaje para el acompañamiento a personas con discapacidad, personas mayores, niños y jóvenes y demás poblaciones diversas y aportar al fortalecimiento y trasformación social. Temas. Proyecto de vida desde la lúdica y temático en población con discapacidad
En el Municipio de Armenia: La Secretaría de Educación municipal implementa el decreto 1421 de 2017. 
En la Universidad del Quindío: Desde Bienestar Institucional, se implementa la socialización de herramientas para el trabajo en aula de estudiantes con Necesidades Educativas Diversas (dirigida a Docentes).
</t>
  </si>
  <si>
    <r>
      <t xml:space="preserve">Sistema de Seguimiento y Monitoreo en Proyecto Eduativo Institucional para personas con discapacidad creado y operando.
</t>
    </r>
    <r>
      <rPr>
        <u/>
        <sz val="11"/>
        <rFont val="Arial"/>
        <family val="2"/>
      </rPr>
      <t xml:space="preserve">Secretaría de Educación Departamental:  </t>
    </r>
    <r>
      <rPr>
        <sz val="11"/>
        <rFont val="Arial"/>
        <family val="2"/>
      </rPr>
      <t xml:space="preserve">Se cuenta con 1  Seguimiento y moniterio a los Proyectos Educativos Institucionales PEI para PCD, realizado por la Dirección de Cobertura Educativa a través de los docentes y profesioles de apoyo que atienden a la población con discapacidad.
En el Municipio de La Tebaida: Desde la Dirección Administrativa de Servicios Sociales, se realiza seguimiento y monitoreo al PAE, de manera permanente en todas las instituciones educativas del municipio de La Tebaida.  </t>
    </r>
  </si>
  <si>
    <r>
      <t xml:space="preserve">Cobertura de Educación Inclusiva en todos los niveles educativos: 
</t>
    </r>
    <r>
      <rPr>
        <u/>
        <sz val="11"/>
        <rFont val="Arial"/>
        <family val="2"/>
      </rPr>
      <t>Secretaría de Educación:</t>
    </r>
    <r>
      <rPr>
        <sz val="11"/>
        <rFont val="Arial"/>
        <family val="2"/>
      </rPr>
      <t xml:space="preserve"> Para  la vigencia 2022,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a la vigencia 2022, se atienden en promedio 1,977 estudiantes caracterizados con Discapacidad en las 54 I.E. Oficiales.
En el Municipio de Córdoba: Oferta de becas para apoyo educativo con la universidad del Quindío.
</t>
    </r>
  </si>
  <si>
    <r>
      <t xml:space="preserve">Escuelas de Iniciación y Formación Deportiva para personas con discapacidad creadas y mantenidas.
</t>
    </r>
    <r>
      <rPr>
        <u/>
        <sz val="11"/>
        <rFont val="Arial"/>
        <family val="2"/>
      </rPr>
      <t>Indeportes Quindío</t>
    </r>
    <r>
      <rPr>
        <sz val="11"/>
        <rFont val="Arial"/>
        <family val="2"/>
      </rPr>
      <t xml:space="preserve">:  5 organizaciones deportivas de formación con discapacidad mantenidas. En el periodo de octubre a diciembre de 2022, se fortalecieron  organizaciones deportivas para población con discapacidad tales como, liga de limitados visuales, liga de limitados cognitivos, Club Asorquin para Sordos,  y Club Tensirquin de tennis de campo en silla de ruedas , Club Inem José Celestino Mutis. El apoyo se realiza con asesoría metodológica, técnica, biomedica, jurídico y administrtivo
Municipio de Buenavista: Existen tres (3) escuelas de formación recreo deportivas, en el municipio que acompañan, apoyan las actividades y eventos de personas con discapacidad.
Municipio de La Tebaida: El municipio de La Tebaida, tiene 14 escuelas de formación en diferentes disciplinas deportivas en donde participan todas las personas sin limite de edad.
Municipio de Armenia: Implementó, ejecutó y dotó con  programas de escuelas de formación en diferentes disciplinas.
</t>
    </r>
  </si>
  <si>
    <t>INDEPORTES $26220000                         Filandia $500000</t>
  </si>
  <si>
    <t>Quimbaya  $350000
Filandia $ 1197000
INDEPORTES QUINDÍO $12000000                              Armenia $212299999</t>
  </si>
  <si>
    <r>
      <t xml:space="preserve">En la </t>
    </r>
    <r>
      <rPr>
        <u/>
        <sz val="11"/>
        <rFont val="Arial"/>
        <family val="2"/>
      </rPr>
      <t>Secretaría del Interior</t>
    </r>
    <r>
      <rPr>
        <sz val="11"/>
        <rFont val="Arial"/>
        <family val="2"/>
      </rPr>
      <t xml:space="preserve">: Para el programa de atención a victimas se brindaron asistencias técnicas para implementar los métodos de resolución pacifica de conflictos en los doce municipios del Departamento del Quindío. Se tiene establecido el PAT de Víctimas en el Departamento.
Municipio de Armenia: Existen servicios de atención integral, tales como:  Gestión para la promoción de los derechos de las personas con discapacidad y prevención de los riesgos, causantes de la discapacidad  para la población.   </t>
    </r>
  </si>
  <si>
    <t>El número de municipios con personas capacitadas (pcd,cuidadoras y sus  familias) por la Secretaría de Turismo, acumulado  al último trimestre de 2022 fueron cinco (05): Calraca  ( Barcelona)  Montenegro, Buenavista, Quimbaya y Armenia, ademas de 2 municipios que tambien reportaron acciones frente a este indicador como son: Genova y Filandia Para un total de 7 MUNICIPIOS.
Se realizó Taller de oferta institucional del sector trabajo, para la generación y formalización del empleo en el municipio de Montenegro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
Se realizó entrega de datafonos gratis, a un grupo de comerciantes, el día 11 de noviembre, en el salón de la Gobernación Antonio Valencia, donde se atendió una persona con discapacidad múltiple. 
En el Municipio de Génova: Gestionó el complementario para la formulación de proyectos para emprendedores con el Sena para la población, se realiza la convocatoria por medio de cuña radial y llamada telefónica .
En el Municipio de Filandia: A través del convenio CA 002-2022 SG del  28 de enero de 2022, se coordinaron las directrices de emprendimiento en repostería y lácteos a personas con discapacidad para la etapa productiva e inclusión laboral, tambien se han fortalecido algunos emprendimientos de elaboración de yogurt, lácteos y algunas artesanías de emprendedores con discapacidad y cuidadores.
En el Municipio de Armenia: Gestión de  acompañamiento y apoyo a  proyectos con y para las personas con discapacidad que generen impacto en la comunidad ( iniciativas de emprenderismo, Y/o de programas de impacto social) .   
En Filandia, en articulacion con el Ministerrio de las TIC se ha realizado la convocatoria para el proyecto FORMACION TIC SIN BARRERAS, para la poblacion en condicion de discapacidad quien será certificada, se tuvo reunion con la asociacion ASODERNATU buscando vincular mas personas  al programa de fortalecimiento de una unidad productiva.
En la Secretaría de Familia: Se efectuaron actividades de fortalecimiento de emprendimientos en organizaciones y personas con discapacidad en articulación con la Secretaría de  Turismo y Secretaría de las TIC,  que han consistido en brindar asistencia técnica en la ejecución de las unidades productivas, asesoría en diseño de publicidad, marketing digital, difusión por redes de los emprendimientos, información para acceder a recursos capital semilla a través del Fondo emprender del SENA.
Secretaría de Familia  ha  realizado capacitaciones en artes y oficios que permitan generar una inclusión productiva de las personas con discapacidad y sus cuidadores, elaborando objetos artesanales y marroquinería manual.  
Secretaría de Turismo: Se realizó Taller de oferta institucional del sector trabajo, para la generación y formalización del empleo en el municipio de Montengro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t>
  </si>
  <si>
    <t xml:space="preserve">Indeportes Quindío: No se ha identificado deportistas con discapacidad haciendo parte de escuelas deportivas en el Departamento.    En Quimbaya,  se participó en las competencias "SPECIAL OLYMPICS" fase departamental con clasificaciones a la fase nacional en la disciplina de atletismo. </t>
  </si>
  <si>
    <r>
      <t xml:space="preserve">Proyectos Productivos apoyados y ejecutados en 2022: Un total de 11 PROYECTOS PRODUCTIVOS APOYADOS Y EJECUTADOS.   ACUMULADO DESDE 2017 HASTA 2022: 41 Proyectos Productivos. 
La Secretaría de Turismo: brindó asistencia técnica, realizando diagnostico preliminar, para determinar la ruta de fortalecimiento del emprendimiento de Lácteos, ubicado en el municipio de La Tebaida. Dicha iniciativa es familiar con dos años de creación donde trabajan dos personas, una con discapacidad motriz  </t>
    </r>
    <r>
      <rPr>
        <u/>
        <sz val="11"/>
        <rFont val="Arial"/>
        <family val="2"/>
      </rPr>
      <t>( 1  proyecto productivo).</t>
    </r>
    <r>
      <rPr>
        <sz val="11"/>
        <rFont val="Arial"/>
        <family val="2"/>
      </rPr>
      <t xml:space="preserve">
En el Municipio de Filandia: En articulación con Secretaria de Familia y Secretaria TIC, se realizó 1 feria incluyente, donde participaron personas con discapacidad y madres cuidadoras de personas con discapacidad, en este evento participaron 5 personas con 5 proyectos productivos participantes en la feria efectuada en 2022. </t>
    </r>
    <r>
      <rPr>
        <u/>
        <sz val="11"/>
        <rFont val="Arial"/>
        <family val="2"/>
      </rPr>
      <t xml:space="preserve">(5 proyectos productivos)
</t>
    </r>
    <r>
      <rPr>
        <sz val="11"/>
        <rFont val="Arial"/>
        <family val="2"/>
      </rPr>
      <t xml:space="preserve">
En el Municipio de Circasia: En este periodo se dio la oportunidad a personas con discapacidad para participar en programas productivos y de emprendimiento dictados por el SENA. 
En el Municipio de Armenia: Gestión de  acompañamiento y apoyo a  proyectos con y para las personas con discapacidad que generen impacto en la comunidad ( iniciativas de emprenderismo, Y/o de programas de impacto social).
En el Municipio de Montenegro: Se cuenta con talleres, artes y oficios
En  Quimbaya se promueve la  venta de artesanias elaboradas por las personas con discapacidad, cuidadores y sus familias.
</t>
    </r>
    <r>
      <rPr>
        <u/>
        <sz val="11"/>
        <rFont val="Arial"/>
        <family val="2"/>
      </rPr>
      <t>En la Secretaría de Familia: Actividades de fortalecimiento de 5 emprendimientos</t>
    </r>
    <r>
      <rPr>
        <sz val="11"/>
        <rFont val="Arial"/>
        <family val="2"/>
      </rPr>
      <t xml:space="preserve"> de organizaciones y personas con discapacidad en articulación con la Secretaría de  Turismo y las TICs.
</t>
    </r>
  </si>
  <si>
    <r>
      <t xml:space="preserve">Negocios Inclusivos apoyados y fortalecidos: </t>
    </r>
    <r>
      <rPr>
        <b/>
        <u/>
        <sz val="11"/>
        <rFont val="Arial"/>
        <family val="2"/>
      </rPr>
      <t xml:space="preserve">TOTAL AÑO 2022: 29 Negocios inclusivos de personas con discapacidad apoyados </t>
    </r>
    <r>
      <rPr>
        <sz val="11"/>
        <rFont val="Arial"/>
        <family val="2"/>
      </rPr>
      <t xml:space="preserve">mediante participación en ferias y eventos donde comercializaron sus productos, detallandose de la siguiente manera:                                 SECRETARIA DE FAMILIA APOYO A </t>
    </r>
    <r>
      <rPr>
        <u/>
        <sz val="11"/>
        <rFont val="Arial"/>
        <family val="2"/>
      </rPr>
      <t>17 EMPRENDIMIENTOS</t>
    </r>
    <r>
      <rPr>
        <sz val="11"/>
        <rFont val="Arial"/>
        <family val="2"/>
      </rPr>
      <t xml:space="preserve"> DE PERSONAS CON DISCAPACIDAD en Montenegro (Feria "Los Colores de la Igualdad") Secretaría de Turismo.  El 1 de septiembre en el municipio de Salento, se realizó Jornada de sensibilización a </t>
    </r>
    <r>
      <rPr>
        <u/>
        <sz val="11"/>
        <rFont val="Arial"/>
        <family val="2"/>
      </rPr>
      <t>7 estabelcimentos</t>
    </r>
    <r>
      <rPr>
        <sz val="11"/>
        <rFont val="Arial"/>
        <family val="2"/>
      </rPr>
      <t xml:space="preserve">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Tambien se ha impulsado un negocio de comercialización de crispetas en el cual participan </t>
    </r>
    <r>
      <rPr>
        <u/>
        <sz val="11"/>
        <rFont val="Arial"/>
        <family val="2"/>
      </rPr>
      <t xml:space="preserve">5 personas </t>
    </r>
    <r>
      <rPr>
        <sz val="11"/>
        <rFont val="Arial"/>
        <family val="2"/>
      </rPr>
      <t xml:space="preserve">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Municipio de Génova: En el mercado campesino del municipio se brinda espacio a las personas que tienen sus emprendimientos, para que sean comercializados sus productos. 
Secretaría de Familia: Se realizarón actividades de fortalecimiento a emprendimientos de organizaciones y personas con discapacidad en articulación con la Secretaría de Turismo y Secretaría de las TIC.
</t>
    </r>
  </si>
  <si>
    <t xml:space="preserve">Secretaria de Turismo: Dentro del plan de accion de la Secretaria se encuentra la generacion de reportes sobre el mercado de trabajo, desde el ORMET Observatorio regional del Mercado de Trabajo. Durante el presente se plantearon los lineamientos para la ejecucion del indicador durante la vigencia 2023 en articulacion con entidades que se encuentran asociadas al tema. 
Córdoba: Se realiza encuentro de casracterizacion laboral a las personas en condicion de discapacidad y se cuenta con el banco de información.
</t>
  </si>
  <si>
    <r>
      <t xml:space="preserve">Estrategia RBC con Eje de Emprendimiento implementado en el Departamento del Quindío: </t>
    </r>
    <r>
      <rPr>
        <b/>
        <u/>
        <sz val="11"/>
        <rFont val="Arial"/>
        <family val="2"/>
      </rPr>
      <t>Se cuenta con 1 Estratégia RBC,</t>
    </r>
    <r>
      <rPr>
        <sz val="11"/>
        <rFont val="Arial"/>
        <family val="2"/>
      </rPr>
      <t xml:space="preserve"> en la cual se desarrollaron las siguientes acciones en el Departamento:   En el Municipio de Buenavista: Se realizaron visitas domiciliarias con el fin de identificar las necesidades de las personas con discapacidad e implementar la estrategia RBC.
Municipio de Filandia y Circasia: se identificaron las principales dificultades y potencialidades de las personas con discapacidad para iniciar un emprendimiento.  
La Secretaria de Turismo: De acuerdo a documento encontrado sobre administraciones pasadas la estrategia RBC fue gestada desde la Secretaria de Familia, como un estrategia multisectorial para atender a la comunidad y potencializar sus actividades. Actualmente el liderazgo de dicha estrategia no recae sobre la Secretaria de Turismo, Industria y Comercio, ni fue asignada en proceso de empalme.                                                             En Quimbaya: Se realizaron talleres de emprendimiento dirigido a cuidadores, cuidadoras, personas con discapacidad y sus familias por parte del SENA y la Secretaria de Cultura del departamento; cuyo seguimiento lo realiza la Secretaria de Familia a traves de la contratista encaragada de la estrategia RBC.</t>
    </r>
  </si>
  <si>
    <r>
      <t>TOTAL MICROEMPRESAS APOYADAS DURANTE LA VIGENCIA DE LA PRESENTE PP ACUMULADO HASTA EL AÑO 2022:</t>
    </r>
    <r>
      <rPr>
        <b/>
        <u/>
        <sz val="11"/>
        <rFont val="Arial"/>
        <family val="2"/>
      </rPr>
      <t xml:space="preserve"> 38.</t>
    </r>
    <r>
      <rPr>
        <sz val="11"/>
        <rFont val="Arial"/>
        <family val="2"/>
      </rPr>
      <t xml:space="preserve">
PARA EL AÑO 2022:  La Secretaría de Turismo: Se ha realizado asistencia técnica en el Centro de Innovación y Emprendimiento CINNE con el fin de realizar el acompañamiento respectivo a las iniciativas. De acuerdo a la población objeto se tienen identificados a </t>
    </r>
    <r>
      <rPr>
        <b/>
        <u/>
        <sz val="11"/>
        <rFont val="Arial"/>
        <family val="2"/>
      </rPr>
      <t xml:space="preserve">(11) emprendimientos apoyados </t>
    </r>
    <r>
      <rPr>
        <sz val="11"/>
        <rFont val="Arial"/>
        <family val="2"/>
      </rPr>
      <t xml:space="preserve">pertenecientes a personas en condición de discapacidad.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r>
  </si>
  <si>
    <t>10'0</t>
  </si>
  <si>
    <r>
      <t xml:space="preserve">
Programa de Participación y Fomento al Turismo para PCD, Cuidadores y sus Familias creado e implementado en el Departamento del Quindío. </t>
    </r>
    <r>
      <rPr>
        <b/>
        <u/>
        <sz val="11"/>
        <rFont val="Arial"/>
        <family val="2"/>
      </rPr>
      <t>Se cuenta con 1 PROGRAMA,</t>
    </r>
    <r>
      <rPr>
        <sz val="11"/>
        <rFont val="Arial"/>
        <family val="2"/>
      </rPr>
      <t xml:space="preserve"> dentro del cual se han desarrollado las siguientes acciones: 
</t>
    </r>
    <r>
      <rPr>
        <b/>
        <u/>
        <sz val="11"/>
        <rFont val="Arial"/>
        <family val="2"/>
      </rPr>
      <t>La Secretaria de Turismo</t>
    </r>
    <r>
      <rPr>
        <sz val="11"/>
        <rFont val="Arial"/>
        <family val="2"/>
      </rPr>
      <t>, Industria y Comercio socializó  ante el comité de discapacidad,  el manual de turismo para todos expedido por Mincit, el cual esta articulado al Plan Estratégico de Turismo (PET) 2022-2032 y que busca en su eje estratégico N° 2 ACOMPAÑAMIENTO A TODOS LOS PRESTADORES DE SERIVICIOS TURÍSTICOS E INSTITUCIONES EN LA GESTIÓN TURÍSTICA EFICIENTE el cual incluye el sub-programa 12: TURISMO ACCESIBLE E INCLUYENTE. Lo cual debe traducirse en el sector como una oportunidad de llegar a este segmento del mercado y atender las necesidades especiales que demandan los mismo, prestando un servicio digno, humano y de calidad. La Secretaría de turismo, industria y comercio debe socializar, gestionar y generar las condiciones en el sector empresarial del turismo para que estos implementen entre otras: 
- la mayor cantidad de ayudas de comunicación (escritas y audiovisuales) con el fin de garantizar la correcta interpretación de los espacios y servicios que presta el establecimiento.
- Diríjase siempre a la persona con discapacidad, no a su acompañante.
- Es importante permitir el ingreso de perros guías a las instalaciones de la edificación, sin ninguna restricción, siempre y cuando este cumpla con todos los requerimientos de ley.     
- Contar con un baño accesible; y no le dé un uso distinto; recuerde que, en cualquier momento, llegarán clientes con discapacidad.
De esta manera la Secretaria de turismo, industria y comercio articulado con el ente territorial y la policía ha realizado las siguientes visitas: 
El día 18 de agosto de 2022 se realizó una jornada de sensibilización del Manual de Turismo para Todos en el municipio de Circasia en los hoteles: Las Orquídeas, Casa Santa Circasia y Brisa del café   . Lo anterior con el fin de dar a conocer la importancia de la implementación de los diferentes lineamientos para prestar un servicio incluyente.  
El día 01 de septiembre de 2022 se realizó una jornada de sensibilización del Manual de Turismo para Todos en el municipio de Salento en los hoteles:  Balcones, Casa Boutique, hospedaje el buen descanso y mi buen descanso. Lo anterior con el fin de dar a conocer la importancia de la implementación de los diferentes lineamientos para prestar un servicio incluyente.  
EL 16 diciembre de 2022 se realizó en el municipio de Salento una jornada de sensibilización en el establecimiento Betel Salento Lodging acerca del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Quimbaya: Desde el programa ENAMORARTE del municipio de Quimbaya se realizo el primer FAM TRIP denominado la inclusion me incluye, dirigido a las agencias turisticas del departamento y el gremio del turismo. 
En la Alcaldía de Armenia el taller de discapacidad e inclusión "Atrévete a ver más allá"; con los funcionarios públicos y el gremio del turismo.
Municipio de Filandia: Se promueven los servicios turísticos accesibles, para las personas con discapacidad.
Secretaría de Turismo: Manifiesta que no es de su competencia la ejecución de este indicador.</t>
    </r>
  </si>
  <si>
    <t xml:space="preserve">Desde Secretaría de Salud Departamental:  12 Municipios del departamento con asistencia tecnica, seguimiento  al proceso de certificacion y RLCPD,  4 IPS con asistencia tecnia y seguimiento a la implementacion de certificacion dando cumplimiento a la Resolucion 1239 de 2022, lo cual representa el 100% de cumplimiento de este indicador.
Los doce municipios han aportado para el proceso de certificación en el registro de las personas con discapacidad en los que se refiere a socialización, recepción de los documentos, la revisión y las autorizaciones para ser certificados con discapacidad.
</t>
  </si>
  <si>
    <r>
      <t xml:space="preserve">En la </t>
    </r>
    <r>
      <rPr>
        <u/>
        <sz val="11"/>
        <rFont val="Arial"/>
        <family val="2"/>
      </rPr>
      <t>Secretaría de Salud Departamental,</t>
    </r>
    <r>
      <rPr>
        <sz val="11"/>
        <rFont val="Arial"/>
        <family val="2"/>
      </rPr>
      <t xml:space="preserve"> Programa de maternidad segura: Se adelantaron las siguientes actividades,  Atencion diferencial integral  e integrada para la poblacion gestante ademas se conto con programas de atencion para personas con cualquier tipo de discapacidad asegurando el acceso en el sitio donde reside en una forma integral 
 La atención integral y diferencial para este grupo de población gestantes,se realiza con base a la parte legal de nuestro Estado colombiano . </t>
    </r>
  </si>
  <si>
    <t>Cobertura en  promoción, prevención y atención en Salud: 
En la Secretaría de Salud Departamental. Se cuenta con una cobertura de atencion en salud para el departamento del Quindio del 96%</t>
  </si>
  <si>
    <t xml:space="preserve">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los dias 21 y 28 de octubre, 2 y 11 de noviembre, ademas se realizaron 4 jornadas educativas del talento humano en los hospitales Unidad intermedia del Sur, San Juan de Dios (2) Armenia, San Vicente de Paul Génova, con un total de 49 asistentes.  DURANTE EL AÑO 2022, se capacitó al personal de la red de salud de 11 municipios en el tema, lo que representa mas del 80% del cumplimiento de esta meta. </t>
  </si>
  <si>
    <r>
      <t xml:space="preserve">La Secretaria de Salud Departamental  ha venido realizando  seguimientos a las ESE, IPS Privadas y Mixtas,  Entidades Administradoras de Planes de Beneficio EAPB subsidiadas y contributivas en la prestación del servicio. En Cosmitet, Asmet, Salud Total, Sanitas,  se realizó seguimiento frente a la socialización y normatividad vigente y -lineamientos generales en la atención de las personas con discapacidad; seguimiento y verificación en la prestación de servicios de salud, orientadas a garantizar el acceso  a las personas con discapacidad y el cumplimiento de normatividad vigente.     </t>
    </r>
    <r>
      <rPr>
        <u/>
        <sz val="11"/>
        <rFont val="Arial"/>
        <family val="2"/>
      </rPr>
      <t>Acciones de IVC a las 7 EAPBS que hacen presencia en el departamento y a 7 IPS de la red publica del departamento ( ESES), representa un 70% de cumplimiento en la ejecución de esta acción.</t>
    </r>
    <r>
      <rPr>
        <sz val="11"/>
        <rFont val="Arial"/>
        <family val="2"/>
      </rPr>
      <t xml:space="preserve">
Hospital Pio X La Tebaida, ESE Hospital San Vicente de Paul Circasia, ESE Hospital, ESE Hospital Santa Ana Pijao y ESE Hospital San Camilo Buenavista,  realiza  verificación a los servicios de rehabilitación, donde se identificaron las debilidades y fortalezas.
</t>
    </r>
  </si>
  <si>
    <t xml:space="preserve"> En Secretaría de Salud, desde el programa de discapacidad , PQR RECEPCIONADAS DURANTE EL TERCER TRIMESTRE DEL AÑO 2022
Total: 17
Solucionadas: 10
En trámite: 7
Nueva EPS 
Total: 3 
Trámite:3
Sura
Total: 1 
Asmet Salud
Total: 9
Trámite: 4
Sanitas
Total: 4
60% de quejas resuletas                                                                                                                                                                                             En Armenia,  La alcaldía municipal cuenta con su pagina web totalmente accesible y su correo institucional servicioalcliente@armenia.gov.co</t>
  </si>
  <si>
    <t>Programa de estilos de vida saludable para personas con discapacidad, creado e implementado en los 12 municipios. 
En la Secretaría de Salud Departamental. Estrategia 4*4 del orden nacional implementada en 11 Muicipios del departamento a traves de las siguientes actividades capacitaciones de vida saludable para cuidadores y adultos mayores de CBA y centro vida donde se incluye poblacion con discapacicad. 
En el Municipio de Armenia: Se ha venido programando actividades para la  población en todos los cursos de vida cubierta con educación para la promoción de la cultura del envejecimiento activo y saludable, con sensibilización en alimentación saludable, actividad física, autocuidado en la población, para valorar e identificar la exposición a factores de riesgo. Construcción de Política Pública de Entornos y Estilos de Vida más Saludables.</t>
  </si>
  <si>
    <t xml:space="preserve">Programa de promoción y prevención en salud sexual y reproductiva creado e implementado en los 12 municipios para personas con discapacidad. SECRETARIA DE SALUD DEPARTAMENTAL:     A traves del programa de salud sexual y reproductiva se se realizaron en el 2022 formaciones  virtuales en Resolucion 1904  dirigida a las IPS de la red publica y privada y EAPBS.                                                             En el Municipio de Quimbaya: La Subsecretaria de Salud de Quimbaya ha realizado procesos de promoción y prevención de la salud sexual y reproductiva.
En el municipio de La Tebaida: Desde la Dirección Administrativa de Salud, por medio del Plan de Intervenciones Colectivas PIC, se realizaron 12 talleres en diferentes Instituciones Educativas sobre motivación de la prueba rápida de VIH y beneficios del uso de preservativos en las relaciones sexuales para prevenir el embarazo y las Infecciones de Transmisión Sexual.
En el Municipio de Salento: La Secretaría técnica de discapacidad en articulación con la E.S.E Hospital San Vicente de Paul, ha generado espacios de mayor apoyo en el manejo priorizado de la población con discapacidad que realiza consulta, con énfasis en la promoción de la salud sexual y reproductiva. 
ICBF, Atención en los siguientes programas:  Adolescencia y Juventud, e Infancia   Para el fortalecimiento de capacidades de los NNA con discapacidad y sus familas.
196 CUPOS  Contratados en las diferentes modalidades de fortalecimiento de capacidades de NNA  con discapcidad y sus familias, </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</si>
  <si>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IEn el Municipio de Salento:  Participo del diplomado Intervención MhGap, en el proceso formativo indispensable para la prevencion y atención en el primer nivel de salud que se ofrece desde la secretaria de Salud para atencion a principales componentes   del proceso como son salud, educacion y fortalecimiento comunitario lo refernte a prevencion  primaria.
En el Municipio de Armenia: Encuentros académicos, como forma de sensibilización en factores de riesgo que conducen a adquirir una discapacidad (Enfermedades huérfanas, autismo y otras condiciones de salud y enfermedad.)
En el Municipio de Filandia: Por medio del convenio con la asociación Abriendo Caminos con Amor realizan mensualmente capacitaciones de prevención de la discapacidad  y el manejo de las posturas.  Esta asociación tambien presta el servicios de fisioterapia, psicologia, fonoaudiologia; igualmente, realizó en el trimestre  terapias para personas con discapacidad.
</t>
  </si>
  <si>
    <t xml:space="preserve">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discapacidad)En el Municipio de Filandia: Se realizó seguimiento al cumplimiento de la normatividad laboral en relación a la higiene ocupacional en la Asociación Abriendo Caminos con Amor.      </t>
  </si>
  <si>
    <t xml:space="preserve">Red de servicios de habilitación y rehabilitación creada y mantenida: 
En la Secretaría de Salud:  En el departamento del Quindio se cuenta con red de servicios de habilitación y rehabilitación conformada a la que se la Secretaria hace las acciones de Inspeccion, vigilancia y control a la prestacion y calidad del servicio.
En La Tebaida: El 13 de septiembre, se realizó en el teatro municipal taller de socialización de la oferta institucional y mecanismos de particpacion donde la poblacion tiene voz y voto, en la cual asistieron 15 familias. </t>
  </si>
  <si>
    <t xml:space="preserve">Secretaría de Salud $1.000.000                        </t>
  </si>
  <si>
    <t>Secretaría de Salud Departamental:  No se ha implementado un plan de accidentes, pero se generan acciones de promoción y prevención en enfermedades laborales y articulación con ARL para prevencion de accidentes y enfermedades laborales.  En Filandia, se ha realizado examen ocupacional de ingreso a funcioanrios; se han llevado a cabo  jornadas de bienestar y capacitaciones a los funcionarios de la alcaldía.</t>
  </si>
  <si>
    <t xml:space="preserve">Diagnósticos realizados en Comunidad sobre detección temprana y causa de la Discapacidad. 
En el Municipio de Filandia: Se realizó taller para conocer las barreras en salud que tiene la poblacion con discapacidad. Se realizo capacitación a personas con discapacidad en la estrategia RBC para identificar lideres y realizar plan comunitario.
En el Municipio de Buenavista, Génova, Montenegro, Quimbaya, Circasia, Salento y Filandia.   Se realizaron visitas domiciliarias con el fin de identificar las necesidades de las personas con discapacidad e implementar la estrategia RBC           Armenia:  Se realizaron 7 intervenciones dentro del marco "La  Alcaldía en la comuna"                                                                                                                                       Cumplir este indicador,  no es competencia de la Secretaria de Salud,  pues la Secretaria de Salud departamental es un ente de control, asistencia tecnica pero no prestador de servicios
</t>
  </si>
  <si>
    <t>Investigaciones realizadas para detección temprana:
En la Secretaría de Salud.: Se realizó una (1) investigación sobre la prevalencia del paladar hendido  en el departamento del Quindío.  Para el año 2022, esta dependencia  recalca que se debe aclarar que no es competencia y no esta dentro de su mision realizar investigaciones, se debe desde quien impulsa la politica publica realzar alanzas con la academia pues son ellos quienes tienen esta competencia.</t>
  </si>
  <si>
    <t xml:space="preserve">Municipios con programas municipales de fomento y protección de patrones alimentarios para Niños, Niñas y Adolescentes con Discapacidad:  
En la Secretaría de Salud Se desarrolla el plan de trabajo con 3 campañas para el  fortalecimiento de condiciones nutricionales de la población vulnerable acogiendo los lineamientos nacionales en los 11  Municipios del departamento incluida la población con discapacidad    ( Se excluye Armenia por ser descentralizado).  Se cumple este indicador en el total de municipios de su competencia.                                                                                                                                                                                                                                                                                                    En Quimbaya:  Campaña y talleres para la prevencion del sobrepeso y la obessidad, a través de talleres sobre nutricion, alimentacion, salud mental y actividad fisica.                                                                                                                                                                                                                                                                                                                En Salento se destaca las estratégias para la  implementacion de unidades productivas  en las veredas, con transferncia de conocimientos tecnicos en seguridad alimentaria con  inclusion de la PcD rural. </t>
  </si>
  <si>
    <t>Secretaría de Salud           $ 2.000.000                          Armenia   $2000000      Quimbaya $750000</t>
  </si>
  <si>
    <t>Secretaría de Salud      $ 2.000.000</t>
  </si>
  <si>
    <t xml:space="preserve">
Municipios con Estrategia RBC operando: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</si>
  <si>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 xml:space="preserve">Secretaría de Salud             $ 2.000.000                                                 </t>
  </si>
  <si>
    <t xml:space="preserve">Secretaria de Salud $2.000.000.                                      </t>
  </si>
  <si>
    <t>En  la Secretaría de Salud Departamental,  Las 11  ESES  del Departamento cuentan con la ruta de atención integral desde la RBC para la identificación y canalización de la población con discapacidad.</t>
  </si>
  <si>
    <t xml:space="preserve">Secretaría de Salud $1000000                          </t>
  </si>
  <si>
    <r>
      <rPr>
        <u/>
        <sz val="11"/>
        <rFont val="Arial"/>
        <family val="2"/>
      </rPr>
      <t xml:space="preserve">Conforme a la información reportada por las Secretarías responsables y los municipios, del 65%  proyectado como meta en este indicador, se establece que se cumple ese porcentaje durante el año 2022, lo que constituye cumplimiento del 100%.   </t>
    </r>
    <r>
      <rPr>
        <sz val="1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</si>
  <si>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Para dar cumplimiento a este indicador conforme a lo establecido en el Plan Decenal de Discapacidad proyectado a 2024 , se ha requerido cumplir con un porcentaje del 25% de funcionarios de empresa privada formados en legislación o normatividad de discapacidad.  Conforme a las acciones descritas a continuación y lo reportado por Secretarías y municipios responsables de su ejecución, se estima cumplido al finalizar el año 2022 este indicador en un 100%                                                                                                                                                                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para la Vigencia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</si>
  <si>
    <t>Para dar respuesta a este indicador, según el Plan Decenal proyectado a 2024 en Discapacidad, la estratégia propuesta a realizar para su cumplimiento es la de: Aumentar las oportunidades y fortalecer la participacion política y ciudadana de las personas con discapacidad.   Al respecto, la población con discapacidad, contó con participación política y ciudadana en: Comités, Consejos, Juntas, Alcaldías, Gobernación, Veedurías Ciudadanas.
Desde la Secretaría del Interior, se promovió la participación de las personas con discapacidad en las Juntas de acción comunal en los Municipios.        Dado lo anterior, se estima cumplido este indicador en el año 2022 al 100%</t>
  </si>
  <si>
    <t xml:space="preserve">Para la vigencia 2022 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t>
  </si>
  <si>
    <r>
      <rPr>
        <b/>
        <u/>
        <sz val="11"/>
        <rFont val="Arial"/>
        <family val="2"/>
      </rPr>
      <t>Secretaría de Salud,</t>
    </r>
    <r>
      <rPr>
        <sz val="11"/>
        <rFont val="Arial"/>
        <family val="2"/>
      </rPr>
      <t xml:space="preserve"> La actiivdad se realiza de manera permanente desde  la oficina de Participación Social en Salud se promueve la conformación de veedurías ciudadanas para los temas de salud, sin embargo nosotros no hacemos parte ni conformamos dichas instancias de participación, estas surgen a partir del interés de una persona o un grupo de personas que consideran se debe ejercer vigilancia sobre un tema en específico, teniendo en cuenta lo anterior, nosotros contamos con una base de datos consolidada a partir de la información enviada por las personerías de los Municipios del Departamento de las veedurías ciudadanas que se encuentran activas, esta información podemos enviarla a su correo electrónico para los fines pertinentes.   EN EL AÑO 2021 SECRETARIA DE SALUD,  REPORTO LA EXISTENCIA DE UNA VEEDURIA LIDERADA POR UNA PERSONA CON DISCAPACIDAD.  Con lo anterior, se cita como cumplido este indicador dando cuenta de la meta de 1 veeduría para tal fin.</t>
    </r>
  </si>
  <si>
    <t>100</t>
  </si>
  <si>
    <r>
      <t xml:space="preserve">Programa de Promoción y Difusión de Inclusión y Permanencia Laboral para personas con discapacidad creado e implementado:  </t>
    </r>
    <r>
      <rPr>
        <u/>
        <sz val="11"/>
        <rFont val="Arial"/>
        <family val="2"/>
      </rPr>
      <t>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r>
    <r>
      <rPr>
        <sz val="11"/>
        <rFont val="Arial"/>
        <family val="2"/>
      </rPr>
      <t xml:space="preserve">
En el Municipio de Filandia: Construcción de formato en la alcaldía de Filandia que permita identificar y caracterizar las personas en condición de discapacidad empleadas o contratadas en la alcaldía.
Municipio de Circasia: En la alcaldía de Circasia labora una persona con discapacidad, dando así una inclusión laboral, de igual forma se difunden las oportunidades de empleo para esta población en las redes sociales y en la oficina de discapacidad.
Municipio de Quimbaya: Se ha vinculado una persona con discapacidad del programa ENAMORARTE a la empresa Cafeteria Hojaldre</t>
    </r>
  </si>
  <si>
    <r>
      <t xml:space="preserve">Total de deportistas, personas con discapacidad  con logros deportivos apoyados: 100 deportistas en el 2022. de una meta de 165 para el año 2022. 
</t>
    </r>
    <r>
      <rPr>
        <u/>
        <sz val="11"/>
        <rFont val="Arial"/>
        <family val="2"/>
      </rPr>
      <t>Indeportes Quindío</t>
    </r>
    <r>
      <rPr>
        <sz val="11"/>
        <rFont val="Arial"/>
        <family val="2"/>
      </rPr>
      <t xml:space="preserve">, 69 deportistas apoyados con estímulos. En el periodo octubre a diciembre de 2022, se apoyó economicamente mediante resoluciones a  58 deportistas con discapacidad para que participaran de eventos federados nacionales e internacionales, y  11 deportistas con apoyos económicos mensuales por su rendimiento deportivo.  (el valor corresponde al apoyo metodológico, a los apoyos para eventos y a las mensualidades)  </t>
    </r>
    <r>
      <rPr>
        <u/>
        <sz val="11"/>
        <rFont val="Arial"/>
        <family val="2"/>
      </rPr>
      <t xml:space="preserve">En total en el año 2022 fueron apoyados 96 deportistas en este aspecto. por Indeportes Quindío. </t>
    </r>
    <r>
      <rPr>
        <sz val="11"/>
        <rFont val="Arial"/>
        <family val="2"/>
      </rPr>
      <t xml:space="preserve">
Municipio de La Tebaida: Ha brindado dos reconocimientos para: levantamiento de pesas y ajedrez, por medio de la Resolución 0102 y el 0101 del 07 de 2022.
Desde la alcaldía de Filandia se incentiva el deporte paralímpico apoyando principalmente a la persona con discapacidad física perteneciente a la selección colombiana de amputados.
</t>
    </r>
  </si>
  <si>
    <t>Funcionarios Deportivos formados en enfoque de discapacidad y legislación deportiva para personas con discapacidad:: Del 70% que deberían estar capacitados para el año 2022, se capacitó el 50%  lo que indica un cumplimiento del 60% frente a la meta para el año 2022.
De un total de 60 funcionarios que hacen parte de Indeportes, se han capacitado 15 funcionarios.en temas atinentes a Discapacidad,               Se realizó socialización del equipo técnico de Indeportes Quindío  de la nueva legislación deportiva para la discapacidad, para apoyar el proceso de la nueva reglamentación de inclusión, en donde las ligas de deportes convencionales acogen a los clubes no convencionales.                                                                                                                                                                                                 En La Tebaida: Se realizaron capacitaciónes a 5 funcionarios del sector de cultura y de deporte con la intención de informarles sobre enfoque diferencial y lenguaje inclusivo.                                                                                                                                                                                                                                                                                                               INDEPORTES Quindío,  no tiene funcionarios de planta caapcitados para orientar procesos de legislación con enfoque de discapacidad, sin embargo el metodólogo que ha apoyado al area técnica se capacitó en el deporte de boccia llevado a cabo en la ciudad de Cali en el mes de junio.</t>
  </si>
  <si>
    <t>Muestras Artísticas Artísticas y  Culturales con personas con discapacidad.
En la Secretaría de Cultura: Se han realizado actividades y muestras culturales de diversa índole  en los 12 municipios del Departamento durante el año 2022., Lo que representa un 70%. de cumplimiento de este indicador.                                                                                                                                          En la casa de la cultura  de los municipios, se realizaron actividades de formación artística para toda la población de música, danza, teatro y artes plásticas, en las que se logró impactar de esta población a 1608  personas en el  año 2022.                                                                                        Buenavista: Las personas con discapacidad que hacen parte de la chirimia, participan en las peñas culturales del municipio. El municipio de Génova cuenta con Chirimía y participan en encuentros municipales y departamentales de chirimías.
En Córdoba: El 10 de diciembre se realizó una muestra cultural para el cierre de eventos culturales de 2022.</t>
  </si>
  <si>
    <t xml:space="preserve">Campañas permanentes sobre imaginarios de la discapacidad: Desde 2016 a 2022 se han realizado 8 campañas de las 8 programadas a esta altura del decenio, logrando un cumplimiento del 100% en la ejecución acumuativa de este indicador.
En el Municipio de Filandia:  Dentro del convenio con la Asociación Abriendo Caminos con Amor, se articulan procesos con las Instituciones Educativas para fomentar la participación de los niños y adolescentes con discapacidad.                                                                                                                                                          Desde la Dirección de Adulto Mayor y Discapacidad de la Secretaría de Familia,  se realizó una campaña de imaginarios sobre discapacidad a través de 2 videos en los cuales se ha buscado resaltar las capacidades de esta población para desempeñarse en actividades laborales y de la vida cotidiana. </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</si>
  <si>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En el Municipio de Filandia: El Hospital San Vicente de Paul brindó atención oportuna en salud realizando programas de prevención y promoción en la zona rural y urbana   a las personas con discapacidad y su familia.    La asociación Abriendo Caminos con Amor por medio del convenio  N° 002-2022 SG del 28 de enero de 2022 ofrece servicios en prevención de la discapacidad realizando consultas en psicología, fonoaudiología, terapia fiscia, area de lenguaje y aprendizaje. 
Municipio de Salento: Se realizó  actividades de acompañamiento mediante visitas domiciliarias en los barrios y familias en cumplimiento de apoyo a la resolución de dificultades con población con discapacidad y sus cuidadores. Propuesta de atencion psicoterapeutica denominado "Cuidando al Cuidador", espacio de escucha y consejería a necesidades de tipo emocional con el cuidador de personas con discapacidad.
</t>
  </si>
  <si>
    <t>Campañas anuales y permanentes en contra del Estigma y la Discriminación:  En 5 municipios se realizaron estas campañas en 2022: 
En el Municipio de Quimbaya: a través de la oficina de prensa y comunicaciones ha desarorllado  campañas en contra del estigma y la discriminación para un trato igualitario de las personas con discapacidad. 
Municipio de Armenia: Se desarrollaron jornadas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con discapacidad.    En Filandia, se realizo jornada de inclusion en los barrios Horizontes, Santiago Lopez y Cacique socializando por medio de un folleto en donde se plasmaron los derechos de las personas con discapacidad, como interactuar de manera adecuada con ellos y como lograr una real inclusion comunitaria.     En Circasia, se realizaron campañas de difusión meidante piezas pubicitarias, tambien en los grupos de whashap de la administración municipal, en l as que se abordaron temas de prevención de la discriminación, derechos y deberes de la población con discapacidad.
En Salento se continuan fortaleciendo los vínculos entre las personas con discapacidad con los cuidadores, hacia quienes van dirigidos programas de apoyo psicoterapeutico y escucha para fortalecer su salud mental y emocional.</t>
  </si>
  <si>
    <t>Plan de Igualdad de Oportunidades para la equidad de género y la diversidad sexual ejecutado anualmente: Desde la Secretaría de Familia, a traves de la Jefatura de Mujer y Género, se han implementado acciones de forma contínua para promover la igualdad de oportunidades y la equidad de género y diversidad sexual, a través de sus Políticas Públicas establecidas para tal fin, dando inclusión a todas las poblaciones, incluida la discapacidad.
En el Municipio de Buenavista: La inclusión de la mujer se trabajó desde la política pública para la igualdad de oportunidad y la equidad de género.                        En Filandia, se realizó acompañamiento a la representante con discapacidad visual para el nombramiento ante Consejo Departamental de Mujeres.</t>
  </si>
  <si>
    <t>En los municipios se realizaron dos campañas virtuales  contra la homofóbia y la no discriminacion por sexo.   En Secretaría de Familia a traves de la Jefatura de Mujer se han realizado actividades y campañas en este aspecto en todo el Departamento.</t>
  </si>
  <si>
    <t>Campañas para la disminución de la homofobia y la discriminación por enfoque étnico y condición especial.   Desde la Secretaría de Familia se han venido adelantando campañas en los 12 municipios referentes a este indicador.
La Tebaida: El 09 de septiembre, se llevó a cabo la conmemoración del día Nacional de los derechos humanos en donde se contó con una exhibición de cultura por parte de la comunidad indígena embera chami, grupo de jóvenes de buenaventura de la población NARP. También se contó con el grupo de canto de la casa de la cultura, ruta de salud mental y vacunación. 
En el Municipio de Buenavista: Se realizaron campañas de sensibilización en las instituciones educativas con relación a la no violencia de género y a la mujer. 
Municipio de Filandia: Se llevó a cabo jornada de equidad de género, el día de la mujer y se conmemoró el día  Internacional de la Visibilidad Transgénico.
En Circasia, se recibio capaciracion y certicacion de atencion al ususario dirigido por el SENA   En Armenia: alleres de capacitación del programa de sensibilización de evidencias basadas en genero.</t>
  </si>
  <si>
    <t xml:space="preserve">Programas implementados con enfoque diferencial:  Desde Secretaría de Familia, se han implementado actividades conducentes al cumplimiento de este indicador durante el año 2022. 
En el Municipio de Buenavista:  Se realizó capacitación a docentes de la Institución Educativa del municipio,  en lo relacionado a la ruta antidiscriminación y enfoque diferencial.
Municipio de Quimbaya: Se realizo un taller de sensibilizacion con los servidores publicos de la alcaldia de Quimbaya sobre enfoque diferencial, derechos y de inclusion; a traves de la secretaria de salud del departamento
2. El 31 de agosto se llevó a cabo en el segundo piso del teatro taller con líderes informándoles sobre el proceso de consejo y comité OSIGD  sobre la política pública departamental.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Municipio de Filandia: La atención que brinda la alcaldía de Filandia y tambien desde la Asociación Abriendo Caminos, se ha realizado basada en enfoque diferencial, sin discriminaciones.  Se realizo el 04 de octubre del 2022 capacitación a los funcionarios y contratistas de la alcaldía en atención preferencial. En compañía de la Secretaria de Familia Departamental  
Municipio de Circasia  Atención a la población con discapacidad con enfoque diferencial y su diferencial  anotado en  formato Excel.
</t>
  </si>
  <si>
    <t xml:space="preserve">Transporte de uso público construido y acondicionado con parámetros de accesibilidad: En el Plan Decenal proyectado a 2024, no se programaron metas en ninguno de los años que permitan hacer una medición de avance en el cumplimiento de este indicador. 
En el Municipio de Armenia,  cuenta con buses con  parámetros de accesibilidad para personas con discapacidad.                                                                          </t>
  </si>
  <si>
    <t xml:space="preserve">Número de sitios virtuales públicos operando.  En los 12 municipios se cuenta con puntos Vive Digital, dando cubrimiento a todo el Departamento.
En los  Municipios Buenavista, Génova, Filandia y Circasia, se encuentran los puntos vive digital accesibles para las personas con discapacidad.  En Filandia, la pagina web de la alcaldía cuenta con centro de Relevo que permite la comunicación doble vía entre una persona sorda y una oyente.                                                                                                                                                                                      SECRETARIA DE LAS TIC: Se  discriminan las actividades que se han ejecutado sobre el contrato de prestación de servicios No. 575 del 2022 desde la fecha de presentación del mismo, el cual se fundamenta en el objeto “prestar servicio de soporte, actualización mantenimiento a distancia,capacitación y asistencia tecnológica de las aplicaciones de intranet: Ventanilla unica,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
</t>
  </si>
  <si>
    <t xml:space="preserve">Para el periodo informado, no se adelantaron acciones al cumplimiento del indicador. </t>
  </si>
  <si>
    <t>0,64</t>
  </si>
  <si>
    <t xml:space="preserve">Un Programa para la garantía del debido proceso y no victimización de las mujeres con discapacidad: 
SECRETARIA DE FAMILIA: Se brinda atencion integral a la población con discapacidad, en la que se incluyen mujeres con discapacidad a traves del proyecto "Tu y Yo Juntos en la Inclusión".         
  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</si>
  <si>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r>
      <t xml:space="preserve">Tomando como dato preliminar el Boletín epidemiológico del SIVIGILA </t>
    </r>
    <r>
      <rPr>
        <u/>
        <sz val="11"/>
        <rFont val="Arial"/>
        <family val="2"/>
      </rPr>
      <t>año 2021</t>
    </r>
    <r>
      <rPr>
        <sz val="11"/>
        <rFont val="Arial"/>
        <family val="2"/>
      </rPr>
      <t xml:space="preserve"> emitido por la Secretaría de Salud del Departamento, </t>
    </r>
    <r>
      <rPr>
        <u/>
        <sz val="11"/>
        <rFont val="Arial"/>
        <family val="2"/>
      </rPr>
      <t>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r>
    <r>
      <rPr>
        <sz val="11"/>
        <rFont val="Arial"/>
        <family val="2"/>
      </rPr>
      <t xml:space="preserve">      Por lo anterior se programó para la vigencia 2022 una meta de 224,5 PP (225,3-0,8).                                                                                                                                                                                                                                                                                                      Se requiere continuar haciendo esfuerzos para que este alto indice por encima del promedio nacional, se pueda reducir significativamente en el año 2023 y al finalizar la presente Política Pública. Para ello, se han efectuado las siguientes acciones de parte de los actores responsables del presente indicador:                                                                                                                                                                                                              En La Secretaría de Salud Departamental, se  realizó  una  depuración de la base de datos SIVIGILA  de Violencia intrafamiliar y se continua con las acciones a  través del programa Convivencia Social y Salud Mental se realizan campañas de gestión del riesgo acompañadas de mesas de trabajo y asistencias técnicas con Entidades Prestadoras de Servicios de Salud e instituciones que tienen a cargo la atención de víctimas de violencia intrafamiliar incluyendo el manejo de personas con discapacidad, donde se capacita en cómo se están llevando a cabo la activación de rutas y todos los procesos que garanticen los derechos.
En el Municipio de Quimbaya: La Subsecretaría de Salud de Quimbaya ha realizado una campaña en contra de la violencia intrafamiliar.
En el Municipio de La Tebaida: Como objetivo para prevenir la violencia de género,se han realizado actividades de formación, mediante técnicas psicológicas en el control de impulsos y emociones, con el objetivo de tomar decisiones asertivas ante las problemáticas de índole emocional.
En el Municipio de Circasia: En los programas de rehabilitación basada en comunidad, se trataron  temas de violencia intrafamiliar en las visitas domiciliarias, hasta  la fecha no hay registro de alguna anomalía o violencia en los hogares.                                                                                                                                                                   En Salento, se han realizado actividades de restablecimiento de derechos a personas con discapacidad víctimas de violencias, tambien actividades de capacitación y promoción de derechos en la población con discapacidad.    En Armenia: Conmemoración de la no violencia contra la mujer                                                                      </t>
    </r>
  </si>
  <si>
    <t xml:space="preserve">Metodologías flexibles implementadas en los 12 municipios del Departamento.
La Secretaría de Educación Departamental del Quindío, oferta 8 modelos educativos flexibles para la atención de la población en situación vulnerable y con necesidades educativas especiales:
* A crecer.
* Escuela Nueva 
* Programa para Jóvenes en Extra Edad y Adultos
* Post Primaria 
* Pensar 
* Media Rural 
* Tejiendo Saberes 
* Aceleración del Aprendizaje
Sumado a esto, desde la dirección de cobertura educativa y desde el área de poblaciones se viene desarrollando diferentes acciones para la atención de la Población en Condición de Discapacidad, Talentos Excepcionales, Población Afro, Población Indígena, Población SRPA.
En el Municipio de Filandia: Por medio del convenio CA 002-2022 SG  del 28 de enero de 2022, con la asociación "Abriendo Caminos con Amor", las Instituciones Educativas del municipio,  remiten a los menores ó adolecentes que presentan riesgos de discapacidad atendidos en Psicología, fonoaudiología, área de aprendizaje, terapia física y ocupacional.
En el Municipio de Armenia: La Secretaría de educación municipal implementa el decreto 1421 de 2017. 
En la Universidad del Quindío: desde Bienestar Institucional, Informes de atención inicial y seguimiento a necesidades de estudiantes con discapacidad.
</t>
  </si>
  <si>
    <t>37% de Instituciones Educativas con NTICs para PCD: La meta para 2022 es del 50% de instituciones educativas con NTIC para PcD, de las cuales se entregaron en 10 IE, del Departamento, lo cual representa un 37% de avance en 2022.
La Secretaría de Educación Departamental no  entregó información.                                                                                                                                                                      SECRETARIA TIC: Se continuo con la gestión ante el MINTIC para la entrega de 10 terminales de computo en el departamento del Quindío, los cuales se entregaron a los siguientes municipios Quimbaya, La tebaida y Montenegro.
Esta gestión benefició  a la población estudiantil del departamento, entre los cuales se encuentra la población estudiantil con capacidades especiales, la cual será beneficiada indirectamente con esta gestión de la Secretaria TIC.</t>
  </si>
  <si>
    <r>
      <t xml:space="preserve">
En</t>
    </r>
    <r>
      <rPr>
        <u/>
        <sz val="11"/>
        <rFont val="Arial"/>
        <family val="2"/>
      </rPr>
      <t xml:space="preserve"> Indeportes Quindío:</t>
    </r>
    <r>
      <rPr>
        <sz val="11"/>
        <rFont val="Arial"/>
        <family val="2"/>
      </rPr>
      <t xml:space="preserve">  1 juegos Intercolegiados realizados y apoyados en 2022 para un total de 8 juegos en la vigencia de la presente PP de Discapacidad.  Los Juegos fueron liderados por el Ministerio de Deporte y apoyados por Indeprtes Quindío, en ellos participaron 3 estudiantes deportistas con discapacidad auditiva en paraatletismo. 
Se han realizado 8 Juegos Intercolegiados apoyados para niños, niñas y adolescentes con discapacidad, de un total de 17 programados en el decenio.
</t>
    </r>
    <r>
      <rPr>
        <u/>
        <sz val="11"/>
        <rFont val="Arial"/>
        <family val="2"/>
      </rPr>
      <t>Municipio de Quimbaya</t>
    </r>
    <r>
      <rPr>
        <sz val="11"/>
        <rFont val="Arial"/>
        <family val="2"/>
      </rPr>
      <t>: Desde Indeportes, se trabajó con personas con discapacidad y sus cuidadores actividades físicas, lúdicas y recreativas.
Municipio de Génova: Con apoyo de Indeportes, se realizó jornada lúdica para los niños con discapacidad  y el empezará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En Buenavista: Capacitaciones y sesiones que se llevan a cabo con la población con discapacidad en las cuales participa el contratista del Ministerio del Deporte quien realiza actividades para las personas con discapacidad (pausas activas, ejercicios de estiramientos y relajación muscular, activación del cuerpo).
Este acompañamiento se realiza cada 15 dias.</t>
    </r>
  </si>
  <si>
    <t>41.5%</t>
  </si>
  <si>
    <t>Número de Campañas para la disminución de la Homofobia y la discriminación por enfoque étnico y condición especil.</t>
  </si>
  <si>
    <t xml:space="preserve">SECRETARIA DE FAMILIA: Realizó una capacitación de enfoque diferencia e interseccionaliddad y sencibilización a medios del Departamento sobre discapacidad, en el cual asistieron 3 medios y se realizó un Facebook live en el cual se hizo sencibilización a medios y a la comunidad del Departamento. 
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</si>
  <si>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r>
      <t xml:space="preserve">Existen </t>
    </r>
    <r>
      <rPr>
        <u/>
        <sz val="11"/>
        <rFont val="Arial"/>
        <family val="2"/>
      </rPr>
      <t>80 medios de comunicación en el Departamento</t>
    </r>
    <r>
      <rPr>
        <sz val="11"/>
        <rFont val="Arial"/>
        <family val="2"/>
      </rPr>
      <t xml:space="preserve">,  de los cuales se han realizado actividades de formación por enfoque diferencial de Discapacidad en:  </t>
    </r>
    <r>
      <rPr>
        <u/>
        <sz val="11"/>
        <rFont val="Arial"/>
        <family val="2"/>
      </rPr>
      <t>2022 (4 medios intervenidos</t>
    </r>
    <r>
      <rPr>
        <sz val="11"/>
        <rFont val="Arial"/>
        <family val="2"/>
      </rPr>
      <t xml:space="preserve">);  En total </t>
    </r>
    <r>
      <rPr>
        <u/>
        <sz val="11"/>
        <rFont val="Arial"/>
        <family val="2"/>
      </rPr>
      <t>en lo corrido del Decenio se han intervenido 14 medios entre 2016 a 2021,</t>
    </r>
    <r>
      <rPr>
        <sz val="11"/>
        <rFont val="Arial"/>
        <family val="2"/>
      </rPr>
      <t xml:space="preserve"> para un </t>
    </r>
    <r>
      <rPr>
        <b/>
        <u/>
        <sz val="11"/>
        <rFont val="Arial"/>
        <family val="2"/>
      </rPr>
      <t>TOTAL DE 18 MEDIOS DE COMUNICACION</t>
    </r>
    <r>
      <rPr>
        <sz val="11"/>
        <rFont val="Arial"/>
        <family val="2"/>
      </rPr>
      <t xml:space="preserve"> sencibilizados en enfoque diferencial de Discapacidad, lo cual equivale al 90% de la meta propuesta en este indicador. 
En 2022 se destacaron estas actividades: 
En el Municipio de Quimbaya: Desde la oficina de prensa y comunicaciones se divulga los valores de igualdad y respeto hacia la población con discapacidad del municipio a través de piezas publicitarias y campañas de promoción.
En el Municipio de Génova: El enlace de discapacidad, realiza mensualmente como actividad del contrato,  programas radiales, donde se socializa la normatividad que tienen las personas con discapacidad para garantizar sus derechos.
En el Municipio de Armenia: La Secretaría de Desarrollo Social, conjuntamente con la oficina de comunicaciones de la alcaldía de Armenia, utiliza sus canales virtuales para difundir o divulgar los derechos de las personas con discapacidad. 
En Filandia y otros municipios no se han hecho reuniones con medios de comunicación, pero se han hecho publicaciones que buscan la inclusión social.</t>
    </r>
  </si>
  <si>
    <t xml:space="preserve">9  Organizaciones con estrategia de medios de Comunicación </t>
  </si>
  <si>
    <t xml:space="preserve">MUNICIPIO DE QUIMBAYA  Se apoya en la asistencia a la emisora  a la Asociación municipal ASODISQUIM 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</si>
  <si>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r>
      <rPr>
        <b/>
        <u/>
        <sz val="11"/>
        <rFont val="Arial"/>
        <family val="2"/>
      </rPr>
      <t xml:space="preserve">31  Medios de Comunicación de Organizaciones de base apoyadas y fortalecidas en el Departamento del Quindío en lo corrido del decenio desde 2016 a 2022. 
</t>
    </r>
    <r>
      <rPr>
        <sz val="11"/>
        <rFont val="Arial"/>
        <family val="2"/>
      </rPr>
      <t xml:space="preserve">TOTAL 2022 (3  organizaciones de base con medios apoyados): Número de Medios de Comunicación de Organizaciones de base apoyadas y fortalecidas en el Departamento del Quindío.:  En el Municipio de Armenia se ha brindado apoyo a la Fundación Manos Fraternas con el Programa de radio de la Universidad del Quindío y en el Municipio de Génova se tiene un espacio en la radio comunitaria para las personas con discapacidad.
En Filandia: Se realizó acompañamiento y apoyo a la asociación Abriendo Caminos con Amor cuando se ha requerido el servicio de publicaciones.  
</t>
    </r>
  </si>
  <si>
    <t>2 PLANES DE INCIDENCIA POLITICA IMPLEMENTADOS en el decenio desde 2017 hasta la fecha los cuales han sido ejecutados por:   SECRETARIA DE FAMILIA: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</si>
  <si>
    <r>
      <rPr>
        <b/>
        <u/>
        <sz val="11"/>
        <rFont val="Arial"/>
        <family val="2"/>
      </rPr>
      <t>Red de apoyo para la discapacidad fortalecida y funcionando</t>
    </r>
    <r>
      <rPr>
        <sz val="11"/>
        <rFont val="Arial"/>
        <family val="2"/>
      </rPr>
      <t xml:space="preserve">:     Durante el decenio y en el año 2022, se ha venido apoyando la conformación de nuevas organizaciones de perssonas con discapacidad, familiares y cuidadores.  Igualmente, en 2022, desde Secretaría de Familia, se ha brindado apoyo a las nuevas organizaciones "Sembrando Esperanza" de Montenegro, Asopecodis en programas de emprendimiento y formación en alfabetización digital, marketing digital, entre otras areas que les ha permitdo estructurar sus proyectos productivos o acceder a diversas formas de comunicación digital entre otros beneficios.  </t>
    </r>
  </si>
  <si>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territoriales.(2)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</si>
  <si>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r>
      <rPr>
        <b/>
        <u/>
        <sz val="11"/>
        <rFont val="Arial"/>
        <family val="2"/>
      </rPr>
      <t xml:space="preserve">TOTAL ORGANIZACIONES APOYADAS EN EL DECENIO DESDE 2017 HASTA DIC. 31 DE 2022: 32 ORGANIZACIONES.       </t>
    </r>
    <r>
      <rPr>
        <sz val="11"/>
        <rFont val="Arial"/>
        <family val="2"/>
      </rPr>
      <t xml:space="preserve">
Año 2022: 7 organizaciones conformadas y fortalecidas.
SECRETARIA DE FAMILIA: Se ha apoyado en el proceso de conformación y puesta en marcha de 2 organizaciones de discapacidad, como son: "Sembrando Esperanza" (Montenegro) y "Esfuerzo creativo" (La Tebaida) 
En el Municipio de Córdoba: Se bridó apoyo a  la Asociación" Camino sin Fronteras" legalmente constituida. 
En el Municipio de Quimbaya: Se ha promovido el fortalecimiento de ASODISQUIM y la conformación organizada del Colectivo " Amigos por un Sueño". 
En el Municipio de La Tebaida: Asesoría, información y gestión en la documentación requerida, para la inscripción a la Asociación" Esfuerzo Creativo".
En el Municipio de Circasia:En el mes de  noviembre se realizo capacitacion sobre construccion y consolidacion de paz en la Fundacion Amar y Vivir 
En el Municipio de Salento: El proyecto zonas de escucha e intervención denominado zonas de vida Z.E.I. SALENTO se inserta dentro de acciones encaminadas al desarrollo integral de las personas involucradas dentro de una propuesta de convivencia y salud comunitaria para la población mayor con discapacidad.   El departamento del Quindío, en articulación con la Secretaría de Familia y Secretaría de las TICs ha realizado capacitaciones a esta  Organización  en alfabetización digital, para fortalecer el aprendizaje en el manejo en sistemas para optimizar el proceso del emprendimiento del Parqueadero. (Asopecodis)
</t>
    </r>
  </si>
  <si>
    <t xml:space="preserve">27 UNIDADES PRODUCTIVAS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</si>
  <si>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</si>
  <si>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r>
      <rPr>
        <u/>
        <sz val="11"/>
        <rFont val="Arial"/>
        <family val="2"/>
      </rPr>
      <t>92 UNIDADES PRODUCTIVAS CONFORMADAS Y FORTALECIDAS EN EL ACUMULADO DEL DECENIO A 2022 mientras que en el presente año se brindó apoyo a  un TOTAL DE 8 Unidades Productivas conformadas y fortalecidas en 2022 (Sec Turismo 3 y Sria Familia 5)</t>
    </r>
    <r>
      <rPr>
        <sz val="11"/>
        <rFont val="Arial"/>
        <family val="2"/>
      </rPr>
      <t xml:space="preserve">: Secretaría de Turismo.El 18 de agosto en el municipio de Circasia, se realizó Jornada de sensibilización a 3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Desde la Secretaría de Familia, se fortalecieron las 5 unidades productivas de personas con discapacidad, que se habian programado para su apoyo y fortalecimiento en el año 2022. Cumpliendo la meta anual al 100%
Municipio de Filandia: Se realizaron ferias de emprendimiento incluyentes en donde participaron madres de personas con discapacidad y personas con discapacidad.
Municipio de Circasia:En el mes de octubre se realizo en articulacion con el Ministerrio de las TIC  el taller de Alfabetizacion digital que tuvo como duracion (8) horas.
Municipio de Armenia: Gestión de  acompañamiento y apoyo a  proyectos con y para las personas con discapacidad que generen impacto en la comunidad ( iniciativas de emprenderismo, y/o de programas de impacto social).
Municipio de Montenegro: Se cuenta con talleres, artes y oficios.   Se ha venido realizando capacitaciones en artes, manualidades y oficios para personas con discapacidad. 
En Quimbaya: Se realizaron talleres de emprendimiento dirigido a cuidadores, cuidadoras, personas con discapacidad y sus familias por parte del SENA y la secretaria de cultura del departamento. </t>
    </r>
  </si>
  <si>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digno.
</t>
  </si>
  <si>
    <t xml:space="preserve">5 Campañas </t>
  </si>
  <si>
    <t xml:space="preserve">14 Campañas ejecutadas en Trabajo Decente y Digno, efectuadas entre 2017 y 2022 en el Departamento. Con lo anterior,se cumplió la meta de minimo 7 campañas como lo expresa el indicador.  
En 2022: En el Municipio de Filandia: La asociación Abriendo Caminos con Amor ha realizado  capacitaciones mensuales a 15 personas con discapacidad en edad adulta en relación a los beneficios tributarios de las empresas y  demás actualizaciones en temas normativos </t>
  </si>
  <si>
    <r>
      <rPr>
        <b/>
        <u/>
        <sz val="11"/>
        <rFont val="Arial"/>
        <family val="2"/>
      </rPr>
      <t xml:space="preserve">Gestores Deportivos formados y vinculados a procesos deportivos en los 12 municipios: EN EL ACUMULADO A 2022, SOLO SE REPORTAN 13 GESTORES DEPORTIVOS FORMADOS Y VINCULADOS A PROCESOS DEPORTIVOS EN LOS 12 MUNICIPIOS </t>
    </r>
    <r>
      <rPr>
        <sz val="11"/>
        <rFont val="Arial"/>
        <family val="2"/>
      </rPr>
      <t xml:space="preserve">debido a que al revisar lo reportado por las entidades responsables, aunque reportan acciones realizadas de actividades deportivas vinculando a personas con discapacidad, no indicaron claramente cuantas personas recibieron esta formación, por lo cual no es posible obtener un dato presciso de cuantos gestores deportivos fueron formados en el decenio.
 En 2022:  INDEPORTES Quindìo:  3 gestores depotivos formados y vinculados a procesos deportivos en los 12 Municipios. Para el Cuarto Trimestre de 2022 se dispuso de 3 personas con discapacidad como gestores   deportivos (gestor recreativo -Adulto mayor, gestor administrativo-deporte asociado, gestor deportivo parabowling).                 En Indeportes manifiestan que NO ES POSIBLE CUMPLIR CON UNA META DE 350 GESTORES FORMADOS COMO QUEDÓ ESTABLECIDO EN ESTE INDICADOR, Lo cual hace imposible cumplir estas metas al respecto.                                                                                                                                                                                                                               En Filandia, se han vinculado 10 personas con discapacidad en actividades físicas, recreación y deporte.                                                     TOTAL: 13 GESTORES DEPORTIVOS FORMADOS Y VINCULADOS A PROCESOS DEPORTIVOS EN LOS 12 MUNICIPIOS.                                                                                                                                                                                                                    </t>
    </r>
  </si>
  <si>
    <r>
      <t xml:space="preserve">
</t>
    </r>
    <r>
      <rPr>
        <b/>
        <u/>
        <sz val="11"/>
        <rFont val="Arial"/>
        <family val="2"/>
      </rPr>
      <t xml:space="preserve">31 Gestores formados y vinculados a procesos culturales en los 12 municipios en el decenio (desde 2017 hasta 2022): 
</t>
    </r>
    <r>
      <rPr>
        <sz val="11"/>
        <rFont val="Arial"/>
        <family val="2"/>
      </rPr>
      <t xml:space="preserve">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El municipio de Filandia, ha contdo con un grupo de formación de personas con discapacidad que realizan danzas, grupo de chirimía y teatro .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r>
  </si>
  <si>
    <t xml:space="preserve">2  Organizaciones </t>
  </si>
  <si>
    <t xml:space="preserve">EN EL MUNICIPIO DE  CORDOBA; 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</si>
  <si>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r>
      <rPr>
        <b/>
        <u/>
        <sz val="11"/>
        <rFont val="Arial"/>
        <family val="2"/>
      </rPr>
      <t>16 Organizaciones de base con actividades culturales y artísticas se cuantificaron desde 2017 hasta 2022</t>
    </r>
    <r>
      <rPr>
        <sz val="11"/>
        <rFont val="Arial"/>
        <family val="2"/>
      </rPr>
      <t xml:space="preserve">.  Pero en algunos reportes de algunos años, aunque se reportaron actividades, no fueron cuantificadas ni mencionadas las organizaciones apoyadas en las mismas, solo se hace mención en términos generales, lo que no permitió ubicar un número mayor de ellas para dar cuenta del cumplimiento del indicador. 
En 2022: En la Secretaría de Cultura:   En la ejecución del  programa de concertación , con la fundacion Semillas del Arte ganadora de la convocatoria ,  se realizaron actividades con  poblacion en condición de discapacidad con una totalidad de 50 personas en todas las edades y en el municipio de Armenia.
En el municipio de Quimbaya: Se sensibilizó a las organizaciones encargadas de los procesos culturales y artísticos para la inclusión y acceso de las personas con discapacidad, padres y/o cuidadores.
Se cuenta con Chirimía, Danza, artes plásticas y teatro
</t>
    </r>
  </si>
  <si>
    <t xml:space="preserve">en el MUNICIPIO DE CIRCASIA; se cuenta con el grupo de chirimias de la fundacion amar y vivir del municipio de circasia, la cual no se ha podido convocar por la contingencia que se  presento  por el  Covid 19          EN EL MUNICIPIO DE  CORDOBA; 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</si>
  <si>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r>
      <rPr>
        <b/>
        <u/>
        <sz val="11"/>
        <rFont val="Arial"/>
        <family val="2"/>
      </rPr>
      <t>28 Eventos Culturales y Artísticos realizados para el reconocimiento de las capacidades y habilidades de las personas con discapacidad en el decenio (periodo comprendido entre el año 2017 y 2022 en el Departamento).</t>
    </r>
    <r>
      <rPr>
        <sz val="11"/>
        <rFont val="Arial"/>
        <family val="2"/>
      </rPr>
      <t xml:space="preserve">
En 2022: El Municipio de Quimbaya se ha contado desde la Subsecretaria de educación, cultura, deporte y recreación con instructores para fomentar la participación de las organizaciones culturales que trabajan con y para la discapacidad.</t>
    </r>
  </si>
  <si>
    <t xml:space="preserve">EN EL MUNICIPIO DE CORDOBA;    en la casa de la cultura espacios con acceso de ramplas para la formacion en cultura y de facil acceso para la poblacion con discapacidad </t>
  </si>
  <si>
    <r>
      <rPr>
        <b/>
        <u/>
        <sz val="11"/>
        <rFont val="Arial"/>
        <family val="2"/>
      </rPr>
      <t xml:space="preserve">En el decenio, (2017 a 2022) se contabilizaron 12 Espacios y Escenarios Culturales adecuados con criterios de accesibilidad en el Departamento del Quindío. </t>
    </r>
    <r>
      <rPr>
        <sz val="11"/>
        <rFont val="Arial"/>
        <family val="2"/>
      </rPr>
      <t xml:space="preserve">
</t>
    </r>
    <r>
      <rPr>
        <u/>
        <sz val="11"/>
        <rFont val="Arial"/>
        <family val="2"/>
      </rPr>
      <t>EN 2022, Se reportaron 8 Escenarios adecuados</t>
    </r>
    <r>
      <rPr>
        <sz val="11"/>
        <rFont val="Arial"/>
        <family val="2"/>
      </rPr>
      <t xml:space="preserve"> para personas con discapacidad asi: 
En el Municipio de Buenavista: Los escenarios en donde se llevan a cabo eventos culturales cuenta con rampas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rampas adecuados para el acceso a estos espacios.  
En Circasia: El parque principal y el coliseo cubierto son establecimientos con accesilibidad para personas con discapcidad  en temas culturales.</t>
    </r>
  </si>
  <si>
    <r>
      <t xml:space="preserve">% de Apoyos asignados a PCD severa y en condiciones de pobreza extrema:  </t>
    </r>
    <r>
      <rPr>
        <sz val="11"/>
        <rFont val="Arial"/>
        <family val="2"/>
      </rPr>
      <t>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r>
  </si>
  <si>
    <r>
      <rPr>
        <u/>
        <sz val="11"/>
        <rFont val="Arial"/>
        <family val="2"/>
      </rP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t>
    </r>
    <r>
      <rPr>
        <sz val="11"/>
        <rFont val="Arial"/>
        <family val="2"/>
      </rPr>
      <t xml:space="preserve">   Las entidades que han reportado en el decenio, solo dan cuenta de algunas acciones realizadas en algunos espacios publicos del departamento. </t>
    </r>
    <r>
      <rPr>
        <u/>
        <sz val="11"/>
        <rFont val="Arial"/>
        <family val="2"/>
      </rPr>
      <t xml:space="preserve">Sin embargo,  se han dado unos porcentajes aproximados que oscilan entre el 7% y el 22% en los respectivos reportes. </t>
    </r>
    <r>
      <rPr>
        <sz val="11"/>
        <rFont val="Arial"/>
        <family val="2"/>
      </rPr>
      <t xml:space="preserve">
En 2022:   En el Municipio de Buenavista: Se ha buscado garantizar a las personas con discapacidad, espacios públicos adaptados y con las condiciones para tránsito y movilización, espacios con señalización, rampas y andenes construidos y en buen estado.
IDTQ:  Contando con el Programa de señalización y demarcación debidamente formulado y adoptado por parte de la entidad, se han realizado aplicación e implementación de la señalizacion horizontal de la siguiente manera.
La intervención de señalizacion se ha realizado en señalizacion horizontal y en los cascos urbanos de los municipios, las vías departamentales objeto del estudio no se a incluido en intervención actualmente.
CIRCASIA: 168 SEÑALES EN METRO CUADRADO
124 METROS LINEALES
SALENTO: 88 SEÑALES EN METRO CUADRADO
0 METROS LINEALES
CÓRDOBA: 79 SEÑALES EN METRO CUADRADO
0 METROS LINEALES
RIO VERDE: 64 SEÑALES EN METRO CUADRADO
0 METROS LINEALES
PIJAO: 28 SEÑALES EN METRO CUADRADO
0 METROS LINEALES     
En La Tebaida se cuenta con 12 espacio de señalizacion de lineas azules de estacionamiento para personas con discapcidad.                                         </t>
    </r>
  </si>
  <si>
    <r>
      <rPr>
        <sz val="11"/>
        <rFont val="Arial"/>
        <family val="2"/>
      </rPr>
      <t>1  Programa implementado de Concientización a Entidades: Desde la Secretaría de Familia (Jefatura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En el Municipio de Armenia se fortalecen frente al  funcionamiento y gestión de las Comisarías de Familia, a través de visitas realizadas para la promoción y atención de servicios prestados a la población con discapacidad, actividades realizadas en núcleos familiares para el rescate de valores familiares.</t>
    </r>
    <r>
      <rPr>
        <sz val="11"/>
        <rFont val="Calibri"/>
        <family val="2"/>
        <scheme val="minor"/>
      </rPr>
      <t xml:space="preserve">
</t>
    </r>
  </si>
  <si>
    <r>
      <rPr>
        <b/>
        <u/>
        <sz val="11"/>
        <rFont val="Arial"/>
        <family val="2"/>
      </rPr>
      <t>17 Instituciones Educativas con Programa de actividades deportivas, culturales y recreativas  bajo la estrategia RBC reportadas a lo largo del decenio (entre 2017 y 2022).</t>
    </r>
    <r>
      <rPr>
        <sz val="11"/>
        <rFont val="Arial"/>
        <family val="2"/>
      </rPr>
      <t xml:space="preserve">    
A pesar de que  no se han articulado estas acciones para que desde la Estratégia RBC se implemente en instituciones educativas,  Indeportes y 7 municipios reportan acciones de actividades deportivas y culturales efectuadas en dichas Instituciones para población con discapacidad.      </t>
    </r>
    <r>
      <rPr>
        <u/>
        <sz val="11"/>
        <rFont val="Arial"/>
        <family val="2"/>
      </rPr>
      <t xml:space="preserve">
Secretaría de Educación Departamental: </t>
    </r>
    <r>
      <rPr>
        <sz val="11"/>
        <rFont val="Arial"/>
        <family val="2"/>
      </rPr>
      <t xml:space="preserve">  A  2022 no contamos con el reporte por parte de las Instituciones Educativas que implementan actividades deportivas, culturales y recreativas bajo la estratégia RBC.
En el Municipio de Córdoba: Realización de actividades deportivas, recreativas y culturales con contratistas de indeportes y la administración municipal.
En el Municipio de Salento: Se facilitó información a la Secretaría de Cultura e Indeportes, con relación a la vinculación y previa visita domiciliaria del monitor de deportes.
En el Municipio de Armenia:  Se ha venido implementando la ejecución y dotación del programa de juegos Intercolegiados.
 </t>
    </r>
  </si>
  <si>
    <r>
      <t xml:space="preserve">NO SE TIENE UN PORCENTAJE EXACTO DE RUTAS DE TRANSPORTE  Municipal e Intermunicipal con diseño universal de Información para personas con discapacidad operado y mantenido:  Pero </t>
    </r>
    <r>
      <rPr>
        <b/>
        <u/>
        <sz val="11"/>
        <rFont val="Arial"/>
        <family val="2"/>
      </rPr>
      <t xml:space="preserve">se evidencian acciones respecto a este indicador durante el decenio, que dan cuenta de un 40% aproximado de cumplimiento en 6 municipios que han reportado información al respecto. 
</t>
    </r>
    <r>
      <rPr>
        <sz val="11"/>
        <rFont val="Arial"/>
        <family val="2"/>
      </rPr>
      <t xml:space="preserve">
Para el IV Trimestre IDTQ, no reportó información sobre este indicador, manifestando que no es de su competencia su ejecución.
En el Municipio de Filandia: La información de las rutas de transporte se ha difundido por medios de comunicación accesibles para las personas con discapacidad .</t>
    </r>
  </si>
  <si>
    <t>verde</t>
  </si>
  <si>
    <t>oliva</t>
  </si>
  <si>
    <t>amarillo</t>
  </si>
  <si>
    <t>café</t>
  </si>
  <si>
    <t>rojo</t>
  </si>
  <si>
    <t xml:space="preserve">En el acumulado del decenio desde 2017 hasta 2022, se registraron algunas acciones de seguimiento a la Política Pública, en algunos municipios, las cuales promedian un avance aproximado de 30%.   Se requiere articular mas acciones para darle forma e implementar el Observatorio de dicha Política Pública. </t>
  </si>
  <si>
    <t>El número de conmemoraciones realizadas por la Secretaría de Familia, con el rubro dispuesto para tal fin , es de una (1) conmemoración para del día nacional de las personas con discapacidad.  La conmemoración se realizó el mes de diciembre a nivel departamental liderada por la Secretaría de Familia.      A lo largo del periodo de ejecución de la Política se han ejecutado 8 conmemoraciones correspondientes a los años 2016 a  2022  Se realiza una sola Conmemoración anual .</t>
  </si>
  <si>
    <t>13 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</si>
</sst>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164" formatCode="_(* #,##0.00_);_(* \(#,##0.00\);_(* &quot;-&quot;??_);_(@_)"/>
    <numFmt numFmtId="165" formatCode="_-* #,##0.00\ &quot;€&quot;_-;\-* #,##0.00\ &quot;€&quot;_-;_-* &quot;-&quot;??\ &quot;€&quot;_-;_-@_-"/>
    <numFmt numFmtId="166" formatCode="_-* #,##0.00\ _€_-;\-* #,##0.00\ _€_-;_-* &quot;-&quot;??\ _€_-;_-@_-"/>
    <numFmt numFmtId="167" formatCode="_-&quot;$&quot;* #,##0_-;\-&quot;$&quot;* #,##0_-;_-&quot;$&quot;* &quot;-&quot;_-;_-@_-"/>
    <numFmt numFmtId="168" formatCode="0.0"/>
    <numFmt numFmtId="169" formatCode="&quot;$&quot;\ #,##0.00"/>
    <numFmt numFmtId="170" formatCode="&quot;$&quot;\ #,##0"/>
    <numFmt numFmtId="171" formatCode="&quot;$&quot;\ #,##0.00000"/>
    <numFmt numFmtId="172" formatCode="_-* #,##0\ _€_-;\-* #,##0\ _€_-;_-* &quot;-&quot;??\ _€_-;_-@_-"/>
    <numFmt numFmtId="173" formatCode="0.0%"/>
  </numFmts>
  <fonts count="7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sz val="11"/>
      <color rgb="FF9C0006"/>
      <name val="Arial"/>
      <family val="2"/>
    </font>
    <font>
      <b/>
      <sz val="11"/>
      <color theme="1"/>
      <name val="Tahoma"/>
      <family val="2"/>
    </font>
    <font>
      <b/>
      <sz val="10"/>
      <color theme="0"/>
      <name val="Calibri"/>
      <family val="2"/>
      <scheme val="minor"/>
    </font>
    <font>
      <b/>
      <sz val="11"/>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color rgb="FF6F6F6E"/>
      <name val="Calibri"/>
      <family val="2"/>
      <scheme val="minor"/>
    </font>
    <font>
      <sz val="11"/>
      <color rgb="FF000000"/>
      <name val="Calibri"/>
      <family val="2"/>
    </font>
    <font>
      <sz val="12"/>
      <color rgb="FF000000"/>
      <name val="Calibri"/>
      <family val="2"/>
      <scheme val="minor"/>
    </font>
    <font>
      <sz val="12"/>
      <color rgb="FF222222"/>
      <name val="Calibri"/>
      <family val="2"/>
      <scheme val="minor"/>
    </font>
    <font>
      <b/>
      <i/>
      <sz val="14"/>
      <color theme="1"/>
      <name val="Arial"/>
      <family val="2"/>
    </font>
    <font>
      <sz val="22"/>
      <color rgb="FFFFFF00"/>
      <name val="Arial"/>
      <family val="2"/>
    </font>
    <font>
      <sz val="22"/>
      <color theme="1"/>
      <name val="Arial"/>
      <family val="2"/>
    </font>
    <font>
      <sz val="20"/>
      <color theme="1"/>
      <name val="Arial"/>
      <family val="2"/>
    </font>
    <font>
      <b/>
      <sz val="11"/>
      <color rgb="FFFF0000"/>
      <name val="Tahoma"/>
      <family val="2"/>
    </font>
    <font>
      <sz val="11"/>
      <name val="Calibri"/>
      <family val="2"/>
      <scheme val="minor"/>
    </font>
    <font>
      <b/>
      <sz val="11"/>
      <name val="Tahoma"/>
      <family val="2"/>
    </font>
    <font>
      <b/>
      <u/>
      <sz val="11"/>
      <name val="Arial"/>
      <family val="2"/>
    </font>
    <font>
      <u/>
      <sz val="11"/>
      <name val="Arial"/>
      <family val="2"/>
    </font>
    <font>
      <sz val="11"/>
      <color rgb="FFFF0000"/>
      <name val="Calibri"/>
      <family val="2"/>
      <scheme val="minor"/>
    </font>
    <font>
      <sz val="11"/>
      <color rgb="FF00B050"/>
      <name val="Calibri"/>
      <family val="2"/>
      <scheme val="minor"/>
    </font>
  </fonts>
  <fills count="31">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rgb="FFFFC7CE"/>
      </patternFill>
    </fill>
    <fill>
      <patternFill patternType="solid">
        <fgColor theme="9"/>
        <bgColor indexed="64"/>
      </patternFill>
    </fill>
    <fill>
      <patternFill patternType="solid">
        <fgColor theme="9" tint="0.59999389629810485"/>
        <bgColor indexed="64"/>
      </patternFill>
    </fill>
    <fill>
      <patternFill patternType="solid">
        <fgColor rgb="FF522B57"/>
        <bgColor indexed="64"/>
      </patternFill>
    </fill>
    <fill>
      <patternFill patternType="solid">
        <fgColor rgb="FFECECEC"/>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ECECEC"/>
      </left>
      <right style="medium">
        <color rgb="FFECECEC"/>
      </right>
      <top style="medium">
        <color rgb="FFECECEC"/>
      </top>
      <bottom style="medium">
        <color rgb="FFECECEC"/>
      </bottom>
      <diagonal/>
    </border>
    <border>
      <left style="thin">
        <color rgb="FF522B57"/>
      </left>
      <right style="thin">
        <color rgb="FF522B57"/>
      </right>
      <top style="thin">
        <color rgb="FF522B57"/>
      </top>
      <bottom style="thin">
        <color rgb="FF522B5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1">
    <xf numFmtId="0" fontId="0" fillId="0" borderId="0"/>
    <xf numFmtId="164" fontId="24"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165" fontId="24" fillId="0" borderId="0" applyFont="0" applyFill="0" applyBorder="0" applyAlignment="0" applyProtection="0"/>
    <xf numFmtId="9" fontId="23" fillId="0" borderId="0" applyFont="0" applyFill="0" applyBorder="0" applyAlignment="0" applyProtection="0"/>
    <xf numFmtId="0" fontId="45" fillId="21" borderId="0" applyNumberFormat="0" applyBorder="0" applyAlignment="0" applyProtection="0"/>
    <xf numFmtId="166" fontId="23" fillId="0" borderId="0" applyFont="0" applyFill="0" applyBorder="0" applyAlignment="0" applyProtection="0"/>
    <xf numFmtId="0" fontId="57" fillId="24" borderId="26">
      <alignment horizontal="center" vertical="center" wrapText="1"/>
    </xf>
    <xf numFmtId="0" fontId="61" fillId="25" borderId="27">
      <alignment horizontal="center" vertical="center" wrapText="1"/>
    </xf>
    <xf numFmtId="0" fontId="62" fillId="0" borderId="0"/>
  </cellStyleXfs>
  <cellXfs count="768">
    <xf numFmtId="0" fontId="0" fillId="0" borderId="0" xfId="0"/>
    <xf numFmtId="0" fontId="25" fillId="0" borderId="0" xfId="0" applyFont="1" applyAlignment="1">
      <alignment horizontal="center" vertical="center"/>
    </xf>
    <xf numFmtId="0" fontId="25" fillId="3" borderId="0" xfId="0" applyFont="1" applyFill="1" applyAlignment="1">
      <alignment horizontal="center" vertical="center"/>
    </xf>
    <xf numFmtId="0" fontId="25" fillId="5" borderId="0" xfId="0" applyFont="1" applyFill="1" applyAlignment="1">
      <alignment horizontal="center" vertical="center"/>
    </xf>
    <xf numFmtId="0" fontId="25" fillId="4" borderId="0" xfId="0" applyFont="1" applyFill="1" applyAlignment="1">
      <alignment horizontal="center" vertical="center"/>
    </xf>
    <xf numFmtId="0" fontId="25" fillId="0" borderId="0" xfId="0" applyFont="1" applyFill="1" applyAlignment="1">
      <alignment horizontal="center" vertical="center"/>
    </xf>
    <xf numFmtId="0" fontId="25" fillId="8" borderId="0" xfId="0" applyFont="1" applyFill="1" applyAlignment="1">
      <alignment horizontal="center" vertical="center"/>
    </xf>
    <xf numFmtId="0" fontId="25" fillId="6" borderId="0" xfId="0" applyFont="1" applyFill="1" applyAlignment="1">
      <alignment horizontal="center" vertical="center"/>
    </xf>
    <xf numFmtId="0" fontId="25" fillId="7" borderId="0" xfId="0" applyFont="1" applyFill="1" applyAlignment="1">
      <alignment horizontal="center" vertical="center"/>
    </xf>
    <xf numFmtId="0" fontId="27" fillId="0" borderId="0" xfId="0" applyFont="1" applyAlignment="1">
      <alignment horizontal="center" vertical="center"/>
    </xf>
    <xf numFmtId="0" fontId="30"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3" borderId="1" xfId="0" applyNumberFormat="1" applyFont="1" applyFill="1" applyBorder="1" applyAlignment="1">
      <alignment horizontal="center" vertical="center"/>
    </xf>
    <xf numFmtId="0" fontId="26" fillId="3" borderId="1" xfId="0" applyFont="1" applyFill="1" applyBorder="1" applyAlignment="1">
      <alignment horizontal="center" vertical="center"/>
    </xf>
    <xf numFmtId="10" fontId="29" fillId="3" borderId="1" xfId="5" applyNumberFormat="1" applyFont="1" applyFill="1" applyBorder="1" applyAlignment="1">
      <alignment horizontal="center" vertical="center" wrapText="1"/>
    </xf>
    <xf numFmtId="1" fontId="29" fillId="3" borderId="1" xfId="5" applyNumberFormat="1" applyFont="1" applyFill="1" applyBorder="1" applyAlignment="1">
      <alignment horizontal="center" vertical="center"/>
    </xf>
    <xf numFmtId="2" fontId="29" fillId="3" borderId="1" xfId="5" applyNumberFormat="1" applyFont="1" applyFill="1" applyBorder="1" applyAlignment="1">
      <alignment horizontal="center" vertical="center"/>
    </xf>
    <xf numFmtId="9" fontId="29" fillId="3" borderId="1" xfId="5" applyFont="1" applyFill="1" applyBorder="1" applyAlignment="1">
      <alignment horizontal="center" vertical="center"/>
    </xf>
    <xf numFmtId="1" fontId="29" fillId="3" borderId="1" xfId="0" applyNumberFormat="1" applyFont="1" applyFill="1" applyBorder="1" applyAlignment="1">
      <alignment horizontal="center" vertical="center"/>
    </xf>
    <xf numFmtId="9" fontId="29" fillId="3" borderId="1" xfId="5" applyNumberFormat="1" applyFont="1" applyFill="1" applyBorder="1" applyAlignment="1">
      <alignment horizontal="center" vertical="center"/>
    </xf>
    <xf numFmtId="1" fontId="29" fillId="3"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1" fillId="0" borderId="0" xfId="0" applyFont="1" applyAlignment="1">
      <alignment horizontal="center" vertical="center"/>
    </xf>
    <xf numFmtId="0" fontId="33" fillId="0" borderId="0" xfId="0" applyFont="1" applyAlignment="1">
      <alignment horizontal="center"/>
    </xf>
    <xf numFmtId="0" fontId="34" fillId="0" borderId="12" xfId="0" applyFont="1" applyBorder="1" applyAlignment="1">
      <alignment horizontal="center" vertical="center"/>
    </xf>
    <xf numFmtId="0" fontId="33" fillId="0" borderId="1" xfId="0" applyFont="1" applyBorder="1" applyAlignment="1">
      <alignment horizontal="center" vertical="center" wrapText="1"/>
    </xf>
    <xf numFmtId="0" fontId="34" fillId="0" borderId="15" xfId="0" applyFont="1" applyBorder="1" applyAlignment="1">
      <alignment horizontal="center" vertical="center"/>
    </xf>
    <xf numFmtId="0" fontId="33"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8" fillId="14" borderId="3" xfId="0" applyFont="1" applyFill="1" applyBorder="1" applyAlignment="1">
      <alignment horizontal="center" vertical="center"/>
    </xf>
    <xf numFmtId="0" fontId="38" fillId="9" borderId="3" xfId="0" applyFont="1" applyFill="1" applyBorder="1" applyAlignment="1">
      <alignment horizontal="center" vertical="center"/>
    </xf>
    <xf numFmtId="0" fontId="38" fillId="4" borderId="3" xfId="0" applyFont="1" applyFill="1" applyBorder="1" applyAlignment="1">
      <alignment horizontal="center" vertical="center"/>
    </xf>
    <xf numFmtId="0" fontId="38" fillId="13" borderId="3" xfId="0" applyFont="1" applyFill="1" applyBorder="1" applyAlignment="1">
      <alignment horizontal="center" vertical="center"/>
    </xf>
    <xf numFmtId="0" fontId="38" fillId="11" borderId="3" xfId="0" applyFont="1" applyFill="1" applyBorder="1" applyAlignment="1">
      <alignment horizontal="center" vertical="center"/>
    </xf>
    <xf numFmtId="0" fontId="38" fillId="14" borderId="1" xfId="0" applyFont="1" applyFill="1" applyBorder="1" applyAlignment="1">
      <alignment horizontal="center" vertical="center"/>
    </xf>
    <xf numFmtId="0" fontId="38" fillId="9" borderId="1" xfId="0" applyFont="1" applyFill="1" applyBorder="1" applyAlignment="1">
      <alignment horizontal="center" vertical="center"/>
    </xf>
    <xf numFmtId="0" fontId="38" fillId="4" borderId="1" xfId="0" applyFont="1" applyFill="1" applyBorder="1" applyAlignment="1">
      <alignment horizontal="center" vertical="center"/>
    </xf>
    <xf numFmtId="0" fontId="38" fillId="13" borderId="1" xfId="0" applyFont="1" applyFill="1" applyBorder="1" applyAlignment="1">
      <alignment horizontal="center" vertical="center"/>
    </xf>
    <xf numFmtId="0" fontId="38" fillId="11" borderId="1" xfId="0" applyFont="1" applyFill="1" applyBorder="1" applyAlignment="1">
      <alignment horizontal="center" vertical="center"/>
    </xf>
    <xf numFmtId="0" fontId="38" fillId="14" borderId="4" xfId="0" applyFont="1" applyFill="1" applyBorder="1" applyAlignment="1">
      <alignment horizontal="center" vertical="center"/>
    </xf>
    <xf numFmtId="0" fontId="38" fillId="9" borderId="4" xfId="0" applyFont="1" applyFill="1" applyBorder="1" applyAlignment="1">
      <alignment horizontal="center" vertical="center"/>
    </xf>
    <xf numFmtId="0" fontId="38" fillId="4" borderId="4" xfId="0" applyFont="1" applyFill="1" applyBorder="1" applyAlignment="1">
      <alignment horizontal="center" vertical="center"/>
    </xf>
    <xf numFmtId="0" fontId="38" fillId="13" borderId="4" xfId="0" applyFont="1" applyFill="1" applyBorder="1" applyAlignment="1">
      <alignment horizontal="center" vertical="center"/>
    </xf>
    <xf numFmtId="0" fontId="38" fillId="11" borderId="4" xfId="0" applyFont="1" applyFill="1" applyBorder="1" applyAlignment="1">
      <alignment horizontal="center" vertical="center"/>
    </xf>
    <xf numFmtId="9" fontId="35" fillId="19" borderId="1" xfId="0" applyNumberFormat="1" applyFont="1" applyFill="1" applyBorder="1" applyAlignment="1">
      <alignment horizontal="center" vertical="center" wrapText="1"/>
    </xf>
    <xf numFmtId="9" fontId="41" fillId="20" borderId="1" xfId="0" applyNumberFormat="1" applyFont="1" applyFill="1" applyBorder="1" applyAlignment="1">
      <alignment horizontal="center" vertical="center" wrapText="1"/>
    </xf>
    <xf numFmtId="0" fontId="42" fillId="0" borderId="0" xfId="0" applyFont="1" applyAlignment="1">
      <alignment horizontal="center" vertical="center"/>
    </xf>
    <xf numFmtId="0" fontId="42" fillId="3" borderId="1" xfId="0" applyFont="1" applyFill="1" applyBorder="1" applyAlignment="1">
      <alignment horizontal="justify" vertical="justify"/>
    </xf>
    <xf numFmtId="9" fontId="33" fillId="0" borderId="1" xfId="5" applyFont="1" applyFill="1" applyBorder="1" applyAlignment="1">
      <alignment horizontal="center" vertical="center"/>
    </xf>
    <xf numFmtId="9" fontId="33" fillId="0" borderId="1" xfId="0" applyNumberFormat="1" applyFont="1" applyFill="1" applyBorder="1" applyAlignment="1">
      <alignment horizontal="center" vertical="center"/>
    </xf>
    <xf numFmtId="0" fontId="33" fillId="0" borderId="1" xfId="0" applyFont="1" applyFill="1" applyBorder="1" applyAlignment="1">
      <alignment vertical="center" wrapText="1"/>
    </xf>
    <xf numFmtId="1" fontId="42" fillId="0" borderId="1" xfId="0" applyNumberFormat="1" applyFont="1" applyFill="1" applyBorder="1" applyAlignment="1">
      <alignment horizontal="center" vertical="center" wrapText="1"/>
    </xf>
    <xf numFmtId="9" fontId="33" fillId="0" borderId="1" xfId="0" applyNumberFormat="1" applyFont="1" applyFill="1" applyBorder="1" applyAlignment="1">
      <alignment vertical="center" wrapText="1"/>
    </xf>
    <xf numFmtId="0" fontId="49" fillId="0" borderId="1" xfId="0" applyNumberFormat="1" applyFont="1" applyFill="1" applyBorder="1" applyAlignment="1">
      <alignment horizontal="center" vertical="center" wrapText="1"/>
    </xf>
    <xf numFmtId="0" fontId="47" fillId="0" borderId="1" xfId="6" applyFont="1" applyFill="1" applyBorder="1" applyAlignment="1">
      <alignment horizontal="justify" vertical="center" wrapText="1"/>
    </xf>
    <xf numFmtId="0" fontId="47" fillId="0" borderId="1" xfId="6"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168" fontId="46" fillId="0" borderId="1" xfId="0" applyNumberFormat="1" applyFont="1" applyFill="1" applyBorder="1" applyAlignment="1">
      <alignment vertical="center" wrapText="1"/>
    </xf>
    <xf numFmtId="0" fontId="53" fillId="18" borderId="13" xfId="0" applyFont="1" applyFill="1" applyBorder="1" applyAlignment="1">
      <alignment horizontal="center" vertical="center"/>
    </xf>
    <xf numFmtId="0" fontId="53" fillId="18" borderId="14" xfId="0" applyFont="1" applyFill="1" applyBorder="1" applyAlignment="1">
      <alignment horizontal="center" vertical="center"/>
    </xf>
    <xf numFmtId="0" fontId="53" fillId="18" borderId="16" xfId="0" applyFont="1" applyFill="1" applyBorder="1" applyAlignment="1">
      <alignment horizontal="center" vertical="center"/>
    </xf>
    <xf numFmtId="0" fontId="40" fillId="18" borderId="13" xfId="0" applyFont="1" applyFill="1" applyBorder="1" applyAlignment="1">
      <alignment horizontal="center" vertical="center"/>
    </xf>
    <xf numFmtId="0" fontId="40" fillId="18" borderId="14" xfId="0" applyFont="1" applyFill="1" applyBorder="1" applyAlignment="1">
      <alignment horizontal="center" vertical="center"/>
    </xf>
    <xf numFmtId="0" fontId="40" fillId="18" borderId="16" xfId="0" applyFont="1" applyFill="1" applyBorder="1" applyAlignment="1">
      <alignment horizontal="center" vertical="center"/>
    </xf>
    <xf numFmtId="0" fontId="22" fillId="3" borderId="1" xfId="0" applyNumberFormat="1" applyFont="1" applyFill="1" applyBorder="1" applyAlignment="1">
      <alignment horizontal="center" vertical="center" wrapText="1"/>
    </xf>
    <xf numFmtId="0" fontId="21" fillId="19" borderId="1" xfId="0" applyNumberFormat="1" applyFont="1" applyFill="1" applyBorder="1" applyAlignment="1">
      <alignment horizontal="center" vertical="center" wrapText="1"/>
    </xf>
    <xf numFmtId="0" fontId="28" fillId="19" borderId="1" xfId="0" applyFont="1" applyFill="1" applyBorder="1" applyAlignment="1">
      <alignment horizontal="center" vertical="center" wrapText="1"/>
    </xf>
    <xf numFmtId="0" fontId="54" fillId="19" borderId="1" xfId="6" applyFont="1" applyFill="1" applyBorder="1" applyAlignment="1">
      <alignment horizontal="center" vertical="center" wrapText="1"/>
    </xf>
    <xf numFmtId="1" fontId="20" fillId="19" borderId="1" xfId="0"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 fontId="19" fillId="19"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42" fillId="19" borderId="1" xfId="0" applyNumberFormat="1" applyFont="1" applyFill="1" applyBorder="1" applyAlignment="1">
      <alignment horizontal="center" vertical="center" wrapText="1"/>
    </xf>
    <xf numFmtId="0" fontId="42" fillId="19" borderId="1" xfId="0" applyFont="1" applyFill="1" applyBorder="1" applyAlignment="1">
      <alignment horizontal="center" wrapText="1"/>
    </xf>
    <xf numFmtId="0" fontId="49" fillId="19" borderId="1" xfId="0" applyFont="1" applyFill="1" applyBorder="1" applyAlignment="1">
      <alignment horizontal="center" vertical="center" wrapText="1"/>
    </xf>
    <xf numFmtId="0" fontId="45" fillId="19" borderId="1" xfId="6" applyFill="1" applyBorder="1" applyAlignment="1">
      <alignment horizontal="center" vertical="center" wrapText="1"/>
    </xf>
    <xf numFmtId="0" fontId="42" fillId="19" borderId="1" xfId="0" applyFont="1" applyFill="1" applyBorder="1" applyAlignment="1">
      <alignment horizontal="center"/>
    </xf>
    <xf numFmtId="0" fontId="42" fillId="3" borderId="1" xfId="0" applyNumberFormat="1" applyFont="1" applyFill="1" applyBorder="1" applyAlignment="1">
      <alignment horizontal="center" vertical="center" wrapText="1"/>
    </xf>
    <xf numFmtId="0" fontId="42" fillId="3" borderId="1" xfId="0" applyFont="1" applyFill="1" applyBorder="1" applyAlignment="1">
      <alignment horizontal="center" wrapText="1"/>
    </xf>
    <xf numFmtId="0" fontId="49" fillId="3" borderId="1" xfId="0" applyFont="1" applyFill="1" applyBorder="1" applyAlignment="1">
      <alignment horizontal="center" vertical="center" wrapText="1"/>
    </xf>
    <xf numFmtId="0" fontId="45" fillId="3" borderId="1" xfId="6" applyFill="1" applyBorder="1" applyAlignment="1">
      <alignment horizontal="center" vertical="center" wrapText="1"/>
    </xf>
    <xf numFmtId="0" fontId="42" fillId="3" borderId="1" xfId="0" applyFont="1" applyFill="1" applyBorder="1" applyAlignment="1">
      <alignment horizontal="center"/>
    </xf>
    <xf numFmtId="10" fontId="17" fillId="3" borderId="1" xfId="0" applyNumberFormat="1" applyFont="1" applyFill="1" applyBorder="1" applyAlignment="1">
      <alignment horizontal="center" vertical="center" wrapText="1"/>
    </xf>
    <xf numFmtId="1" fontId="17" fillId="19" borderId="1" xfId="0" applyNumberFormat="1" applyFont="1" applyFill="1" applyBorder="1" applyAlignment="1">
      <alignment horizontal="center" vertical="center" wrapText="1"/>
    </xf>
    <xf numFmtId="0" fontId="17" fillId="0" borderId="1" xfId="0" applyFont="1" applyBorder="1" applyAlignment="1">
      <alignment horizontal="left" vertical="center"/>
    </xf>
    <xf numFmtId="0" fontId="17" fillId="3" borderId="1" xfId="0" applyFont="1" applyFill="1" applyBorder="1" applyAlignment="1">
      <alignment horizontal="left" vertical="center" wrapText="1"/>
    </xf>
    <xf numFmtId="0" fontId="42" fillId="0" borderId="1" xfId="0" applyFont="1" applyBorder="1" applyAlignment="1">
      <alignment horizontal="left" vertical="center" wrapText="1"/>
    </xf>
    <xf numFmtId="0" fontId="17" fillId="0" borderId="1" xfId="0" applyFont="1" applyBorder="1" applyAlignment="1">
      <alignment horizontal="left" wrapText="1"/>
    </xf>
    <xf numFmtId="0" fontId="28" fillId="0" borderId="1" xfId="0" applyFont="1" applyBorder="1" applyAlignment="1">
      <alignment horizontal="left" vertical="center" wrapText="1"/>
    </xf>
    <xf numFmtId="0" fontId="55" fillId="3" borderId="6" xfId="0" applyFont="1" applyFill="1" applyBorder="1" applyAlignment="1">
      <alignment vertical="center" wrapText="1"/>
    </xf>
    <xf numFmtId="0" fontId="55" fillId="3" borderId="7" xfId="0" applyFont="1" applyFill="1" applyBorder="1" applyAlignment="1">
      <alignment vertical="center" wrapText="1"/>
    </xf>
    <xf numFmtId="0" fontId="55" fillId="3" borderId="10" xfId="0" applyFont="1" applyFill="1" applyBorder="1" applyAlignment="1">
      <alignment vertical="center" wrapText="1"/>
    </xf>
    <xf numFmtId="0" fontId="55" fillId="3" borderId="9" xfId="0" applyFont="1" applyFill="1" applyBorder="1" applyAlignment="1">
      <alignment vertical="center" wrapText="1"/>
    </xf>
    <xf numFmtId="0" fontId="32" fillId="2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3" fillId="0" borderId="1" xfId="0" applyNumberFormat="1" applyFont="1" applyFill="1" applyBorder="1" applyAlignment="1">
      <alignment horizontal="justify" vertical="center" wrapText="1"/>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9" fontId="47" fillId="0" borderId="1" xfId="0" applyNumberFormat="1" applyFont="1" applyFill="1" applyBorder="1" applyAlignment="1">
      <alignment horizontal="justify"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33" fillId="0" borderId="1" xfId="0" applyFont="1" applyFill="1" applyBorder="1"/>
    <xf numFmtId="9" fontId="33" fillId="0" borderId="1" xfId="0" applyNumberFormat="1" applyFont="1" applyFill="1" applyBorder="1" applyAlignment="1">
      <alignment horizontal="justify" vertical="center"/>
    </xf>
    <xf numFmtId="9" fontId="48" fillId="0" borderId="1" xfId="0" applyNumberFormat="1" applyFont="1" applyFill="1" applyBorder="1" applyAlignment="1">
      <alignment horizontal="justify" vertical="center"/>
    </xf>
    <xf numFmtId="0" fontId="25" fillId="0" borderId="1" xfId="0" applyFont="1" applyFill="1" applyBorder="1" applyAlignment="1">
      <alignment horizontal="center" vertical="center"/>
    </xf>
    <xf numFmtId="0" fontId="50" fillId="0" borderId="1" xfId="0" applyFont="1" applyFill="1" applyBorder="1" applyAlignment="1">
      <alignment vertical="center" wrapText="1"/>
    </xf>
    <xf numFmtId="0" fontId="28" fillId="0" borderId="1" xfId="0" applyFont="1" applyBorder="1" applyAlignment="1">
      <alignment horizontal="center" vertical="center" wrapText="1"/>
    </xf>
    <xf numFmtId="168" fontId="29"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 fontId="16" fillId="19"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10" fontId="33"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59" fillId="0" borderId="1" xfId="0" applyFont="1" applyBorder="1" applyAlignment="1">
      <alignment horizontal="justify" vertical="center" wrapText="1"/>
    </xf>
    <xf numFmtId="0" fontId="60" fillId="0" borderId="1" xfId="0" applyFont="1" applyBorder="1" applyAlignment="1">
      <alignment horizontal="center" vertical="center" wrapText="1"/>
    </xf>
    <xf numFmtId="0" fontId="60" fillId="0" borderId="1" xfId="0" applyFont="1" applyBorder="1" applyAlignment="1">
      <alignment horizontal="justify" vertical="center" wrapText="1"/>
    </xf>
    <xf numFmtId="0" fontId="59" fillId="0" borderId="1" xfId="9" applyFont="1" applyFill="1" applyBorder="1">
      <alignment horizontal="center" vertical="center" wrapText="1"/>
    </xf>
    <xf numFmtId="0" fontId="59" fillId="0" borderId="1" xfId="0" applyFont="1" applyBorder="1" applyAlignment="1">
      <alignment horizontal="center" vertical="center" wrapText="1"/>
    </xf>
    <xf numFmtId="0" fontId="59" fillId="0" borderId="1" xfId="9" applyFont="1" applyFill="1" applyBorder="1" applyAlignment="1">
      <alignment horizontal="justify" vertical="center" wrapText="1"/>
    </xf>
    <xf numFmtId="0" fontId="59" fillId="0" borderId="1" xfId="7" applyNumberFormat="1" applyFont="1" applyFill="1" applyBorder="1" applyAlignment="1">
      <alignment horizontal="center" vertical="center" wrapText="1"/>
    </xf>
    <xf numFmtId="3" fontId="60" fillId="0" borderId="1" xfId="7" applyNumberFormat="1" applyFont="1" applyFill="1" applyBorder="1" applyAlignment="1">
      <alignment horizontal="center" vertical="center"/>
    </xf>
    <xf numFmtId="0" fontId="59" fillId="0" borderId="1" xfId="9" applyFont="1" applyFill="1" applyBorder="1" applyAlignment="1">
      <alignment horizontal="center" vertical="center" wrapText="1"/>
    </xf>
    <xf numFmtId="49" fontId="63" fillId="0" borderId="1" xfId="10" applyNumberFormat="1" applyFont="1" applyBorder="1" applyAlignment="1">
      <alignment horizontal="justify" vertical="center" wrapText="1"/>
    </xf>
    <xf numFmtId="49" fontId="60" fillId="0" borderId="1" xfId="0" applyNumberFormat="1" applyFont="1" applyBorder="1" applyAlignment="1">
      <alignment horizontal="justify" vertical="center" wrapText="1"/>
    </xf>
    <xf numFmtId="0" fontId="60" fillId="0" borderId="1" xfId="0" applyFont="1" applyBorder="1" applyAlignment="1">
      <alignment horizontal="center" vertical="center"/>
    </xf>
    <xf numFmtId="0" fontId="59" fillId="0" borderId="1" xfId="0" applyFont="1" applyBorder="1" applyAlignment="1">
      <alignment horizontal="justify" vertical="center"/>
    </xf>
    <xf numFmtId="0" fontId="60" fillId="0" borderId="1" xfId="0" applyFont="1" applyBorder="1" applyAlignment="1">
      <alignment horizontal="justify" vertical="center"/>
    </xf>
    <xf numFmtId="3" fontId="60" fillId="0" borderId="1" xfId="0" applyNumberFormat="1" applyFont="1" applyBorder="1" applyAlignment="1">
      <alignment horizontal="center" vertical="center"/>
    </xf>
    <xf numFmtId="0" fontId="64" fillId="0" borderId="1" xfId="0" applyFont="1" applyBorder="1" applyAlignment="1">
      <alignment horizontal="justify" vertical="center" wrapText="1"/>
    </xf>
    <xf numFmtId="1" fontId="59" fillId="0" borderId="1" xfId="7" applyNumberFormat="1" applyFont="1" applyFill="1" applyBorder="1" applyAlignment="1">
      <alignment horizontal="center" vertical="center" wrapText="1"/>
    </xf>
    <xf numFmtId="1" fontId="59" fillId="0" borderId="1" xfId="0" applyNumberFormat="1" applyFont="1" applyBorder="1" applyAlignment="1">
      <alignment horizontal="justify" vertical="center" wrapText="1"/>
    </xf>
    <xf numFmtId="1" fontId="59" fillId="0" borderId="1" xfId="0" applyNumberFormat="1" applyFont="1" applyBorder="1" applyAlignment="1">
      <alignment horizontal="center" vertical="center" wrapText="1"/>
    </xf>
    <xf numFmtId="2" fontId="59" fillId="0" borderId="1" xfId="7"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5" fillId="3" borderId="3" xfId="0" applyFont="1" applyFill="1" applyBorder="1" applyAlignment="1">
      <alignment horizontal="center" vertical="center"/>
    </xf>
    <xf numFmtId="1"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1" fontId="20" fillId="3" borderId="1" xfId="0" applyNumberFormat="1" applyFont="1" applyFill="1" applyBorder="1" applyAlignment="1">
      <alignment horizontal="center" vertical="center" wrapText="1"/>
    </xf>
    <xf numFmtId="0" fontId="55" fillId="23" borderId="1" xfId="0" applyFont="1" applyFill="1" applyBorder="1" applyAlignment="1">
      <alignment horizontal="center" vertical="center" wrapText="1"/>
    </xf>
    <xf numFmtId="0" fontId="42" fillId="19" borderId="1" xfId="0" applyFont="1" applyFill="1" applyBorder="1" applyAlignment="1">
      <alignment horizontal="center" vertical="center" wrapText="1"/>
    </xf>
    <xf numFmtId="1" fontId="19" fillId="3" borderId="1" xfId="0" applyNumberFormat="1" applyFont="1" applyFill="1" applyBorder="1" applyAlignment="1">
      <alignment horizontal="center" vertical="center" wrapText="1"/>
    </xf>
    <xf numFmtId="9" fontId="41" fillId="19"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42" fillId="3" borderId="1" xfId="0" applyFont="1" applyFill="1" applyBorder="1" applyAlignment="1">
      <alignment horizontal="justify" vertical="justify" wrapText="1"/>
    </xf>
    <xf numFmtId="0" fontId="25" fillId="3"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1" fontId="20" fillId="3" borderId="1" xfId="0" applyNumberFormat="1" applyFont="1" applyFill="1" applyBorder="1" applyAlignment="1">
      <alignment horizontal="center" vertical="center"/>
    </xf>
    <xf numFmtId="9" fontId="29" fillId="3" borderId="1" xfId="0" applyNumberFormat="1" applyFont="1" applyFill="1" applyBorder="1" applyAlignment="1">
      <alignment horizontal="center" vertical="center"/>
    </xf>
    <xf numFmtId="0" fontId="42" fillId="19" borderId="1" xfId="0" applyFont="1" applyFill="1" applyBorder="1" applyAlignment="1">
      <alignment horizontal="justify" vertical="justify" wrapText="1"/>
    </xf>
    <xf numFmtId="9" fontId="21" fillId="19" borderId="1" xfId="0" applyNumberFormat="1" applyFont="1" applyFill="1" applyBorder="1" applyAlignment="1">
      <alignment horizontal="center" vertical="center"/>
    </xf>
    <xf numFmtId="0" fontId="22" fillId="19" borderId="1" xfId="0" applyFont="1" applyFill="1" applyBorder="1" applyAlignment="1">
      <alignment horizontal="center" vertical="center" wrapText="1"/>
    </xf>
    <xf numFmtId="9" fontId="21" fillId="19"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0" fontId="25" fillId="3" borderId="1" xfId="0" applyFont="1" applyFill="1" applyBorder="1" applyAlignment="1">
      <alignment horizontal="center" vertical="center"/>
    </xf>
    <xf numFmtId="9" fontId="29" fillId="3" borderId="1" xfId="5" applyFont="1" applyFill="1" applyBorder="1" applyAlignment="1">
      <alignment horizontal="center" vertical="center" wrapText="1"/>
    </xf>
    <xf numFmtId="9" fontId="25" fillId="19" borderId="1" xfId="0" applyNumberFormat="1" applyFont="1" applyFill="1" applyBorder="1" applyAlignment="1">
      <alignment horizontal="center" vertical="center" wrapText="1"/>
    </xf>
    <xf numFmtId="0" fontId="25" fillId="19"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xf>
    <xf numFmtId="0" fontId="43" fillId="3" borderId="1" xfId="0" applyFont="1" applyFill="1" applyBorder="1" applyAlignment="1">
      <alignment horizontal="justify" vertical="justify" wrapText="1"/>
    </xf>
    <xf numFmtId="169" fontId="46"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1" fillId="23" borderId="1" xfId="0" applyFont="1" applyFill="1" applyBorder="1" applyAlignment="1">
      <alignment horizontal="center" vertical="center" wrapText="1"/>
    </xf>
    <xf numFmtId="9" fontId="33" fillId="0" borderId="1" xfId="0" applyNumberFormat="1" applyFont="1" applyFill="1" applyBorder="1" applyAlignment="1">
      <alignment horizontal="justify" vertical="center" wrapText="1"/>
    </xf>
    <xf numFmtId="0" fontId="33" fillId="0" borderId="1" xfId="0" applyFont="1" applyFill="1" applyBorder="1" applyAlignment="1">
      <alignment horizontal="justify" vertical="center" wrapText="1"/>
    </xf>
    <xf numFmtId="0" fontId="47" fillId="0" borderId="1" xfId="0" applyFont="1" applyFill="1" applyBorder="1" applyAlignment="1">
      <alignment horizontal="justify" vertical="center" wrapText="1"/>
    </xf>
    <xf numFmtId="0" fontId="50" fillId="0" borderId="1" xfId="0" applyFont="1" applyFill="1" applyBorder="1" applyAlignment="1">
      <alignment horizontal="justify" vertical="center" wrapText="1"/>
    </xf>
    <xf numFmtId="0" fontId="21" fillId="19"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2" fillId="3" borderId="1" xfId="0" applyFont="1" applyFill="1" applyBorder="1" applyAlignment="1">
      <alignment horizontal="center" vertical="center"/>
    </xf>
    <xf numFmtId="9" fontId="42" fillId="19" borderId="1" xfId="0" applyNumberFormat="1" applyFont="1" applyFill="1" applyBorder="1" applyAlignment="1">
      <alignment horizontal="center" vertical="center" wrapText="1"/>
    </xf>
    <xf numFmtId="0" fontId="42" fillId="19" borderId="1" xfId="0" applyFont="1" applyFill="1" applyBorder="1" applyAlignment="1">
      <alignment horizontal="center" vertical="center"/>
    </xf>
    <xf numFmtId="1" fontId="19" fillId="3" borderId="1" xfId="0" applyNumberFormat="1" applyFont="1" applyFill="1" applyBorder="1" applyAlignment="1">
      <alignment horizontal="center" vertical="center"/>
    </xf>
    <xf numFmtId="9" fontId="42" fillId="19" borderId="1" xfId="0" applyNumberFormat="1" applyFont="1" applyFill="1" applyBorder="1" applyAlignment="1">
      <alignment horizontal="center" vertical="center"/>
    </xf>
    <xf numFmtId="9" fontId="42" fillId="3" borderId="1" xfId="0" applyNumberFormat="1" applyFont="1" applyFill="1" applyBorder="1" applyAlignment="1">
      <alignment horizontal="center" vertical="center" wrapText="1"/>
    </xf>
    <xf numFmtId="0" fontId="42" fillId="3" borderId="1" xfId="0" applyFont="1" applyFill="1" applyBorder="1" applyAlignment="1">
      <alignment horizontal="center" vertical="center" wrapText="1"/>
    </xf>
    <xf numFmtId="9" fontId="42" fillId="3" borderId="1" xfId="0" applyNumberFormat="1" applyFont="1" applyFill="1" applyBorder="1" applyAlignment="1">
      <alignment horizontal="center" vertical="center"/>
    </xf>
    <xf numFmtId="0" fontId="42"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66" fillId="14" borderId="3" xfId="0" applyFont="1" applyFill="1" applyBorder="1" applyAlignment="1">
      <alignment horizontal="center" vertical="center"/>
    </xf>
    <xf numFmtId="0" fontId="67" fillId="4" borderId="3" xfId="0" applyFont="1" applyFill="1" applyBorder="1" applyAlignment="1">
      <alignment horizontal="center" vertical="center"/>
    </xf>
    <xf numFmtId="0" fontId="67" fillId="13" borderId="3" xfId="0" applyFont="1" applyFill="1" applyBorder="1" applyAlignment="1">
      <alignment horizontal="center" vertical="center"/>
    </xf>
    <xf numFmtId="0" fontId="67" fillId="11" borderId="3" xfId="0" applyFont="1" applyFill="1" applyBorder="1" applyAlignment="1">
      <alignment horizontal="center" vertical="center"/>
    </xf>
    <xf numFmtId="0" fontId="66" fillId="14" borderId="1" xfId="0" applyFont="1" applyFill="1" applyBorder="1" applyAlignment="1">
      <alignment horizontal="center" vertical="center"/>
    </xf>
    <xf numFmtId="0" fontId="67" fillId="4" borderId="1" xfId="0" applyFont="1" applyFill="1" applyBorder="1" applyAlignment="1">
      <alignment horizontal="center" vertical="center"/>
    </xf>
    <xf numFmtId="0" fontId="67" fillId="13" borderId="1" xfId="0" applyFont="1" applyFill="1" applyBorder="1" applyAlignment="1">
      <alignment horizontal="center" vertical="center"/>
    </xf>
    <xf numFmtId="0" fontId="67" fillId="11" borderId="1" xfId="0" applyFont="1" applyFill="1" applyBorder="1" applyAlignment="1">
      <alignment horizontal="center" vertical="center"/>
    </xf>
    <xf numFmtId="0" fontId="66" fillId="14" borderId="4" xfId="0" applyFont="1" applyFill="1" applyBorder="1" applyAlignment="1">
      <alignment horizontal="center" vertical="center"/>
    </xf>
    <xf numFmtId="0" fontId="67" fillId="4" borderId="4" xfId="0" applyFont="1" applyFill="1" applyBorder="1" applyAlignment="1">
      <alignment horizontal="center" vertical="center"/>
    </xf>
    <xf numFmtId="0" fontId="67" fillId="13" borderId="4" xfId="0" applyFont="1" applyFill="1" applyBorder="1" applyAlignment="1">
      <alignment horizontal="center" vertical="center"/>
    </xf>
    <xf numFmtId="0" fontId="67" fillId="11" borderId="4" xfId="0" applyFont="1" applyFill="1" applyBorder="1" applyAlignment="1">
      <alignment horizontal="center" vertical="center"/>
    </xf>
    <xf numFmtId="0" fontId="53" fillId="26" borderId="13" xfId="0" applyFont="1" applyFill="1" applyBorder="1" applyAlignment="1">
      <alignment horizontal="center" vertical="center"/>
    </xf>
    <xf numFmtId="0" fontId="53" fillId="27" borderId="13" xfId="0" applyFont="1" applyFill="1" applyBorder="1" applyAlignment="1">
      <alignment horizontal="center" vertical="center"/>
    </xf>
    <xf numFmtId="0" fontId="33" fillId="19" borderId="0" xfId="0" applyFont="1" applyFill="1" applyAlignment="1">
      <alignment horizontal="center"/>
    </xf>
    <xf numFmtId="0" fontId="66" fillId="28" borderId="3" xfId="0" applyFont="1" applyFill="1" applyBorder="1" applyAlignment="1">
      <alignment horizontal="center" vertical="center"/>
    </xf>
    <xf numFmtId="0" fontId="66" fillId="28" borderId="1" xfId="0" applyFont="1" applyFill="1" applyBorder="1" applyAlignment="1">
      <alignment horizontal="center" vertical="center"/>
    </xf>
    <xf numFmtId="0" fontId="66" fillId="28" borderId="4" xfId="0" applyFont="1" applyFill="1" applyBorder="1" applyAlignment="1">
      <alignment horizontal="center" vertical="center"/>
    </xf>
    <xf numFmtId="0" fontId="67" fillId="6" borderId="3" xfId="0" applyFont="1" applyFill="1" applyBorder="1" applyAlignment="1">
      <alignment horizontal="center" vertical="center"/>
    </xf>
    <xf numFmtId="0" fontId="67" fillId="6" borderId="1" xfId="0" applyFont="1" applyFill="1" applyBorder="1" applyAlignment="1">
      <alignment horizontal="center" vertical="center"/>
    </xf>
    <xf numFmtId="0" fontId="67" fillId="6" borderId="4" xfId="0" applyFont="1" applyFill="1" applyBorder="1" applyAlignment="1">
      <alignment horizontal="center" vertical="center"/>
    </xf>
    <xf numFmtId="0" fontId="67" fillId="9" borderId="3" xfId="0" applyFont="1" applyFill="1" applyBorder="1" applyAlignment="1">
      <alignment horizontal="center" vertical="center"/>
    </xf>
    <xf numFmtId="0" fontId="67" fillId="9" borderId="1" xfId="0" applyFont="1" applyFill="1" applyBorder="1" applyAlignment="1">
      <alignment horizontal="center" vertical="center"/>
    </xf>
    <xf numFmtId="0" fontId="67" fillId="9" borderId="4" xfId="0" applyFont="1" applyFill="1" applyBorder="1" applyAlignment="1">
      <alignment horizontal="center" vertical="center"/>
    </xf>
    <xf numFmtId="0" fontId="67" fillId="12" borderId="3" xfId="0" applyFont="1" applyFill="1" applyBorder="1" applyAlignment="1">
      <alignment horizontal="center" vertical="center"/>
    </xf>
    <xf numFmtId="0" fontId="67" fillId="12" borderId="1" xfId="0" applyFont="1" applyFill="1" applyBorder="1" applyAlignment="1">
      <alignment horizontal="center" vertical="center"/>
    </xf>
    <xf numFmtId="0" fontId="67" fillId="12" borderId="4" xfId="0" applyFont="1" applyFill="1" applyBorder="1" applyAlignment="1">
      <alignment horizontal="center" vertical="center"/>
    </xf>
    <xf numFmtId="0" fontId="35" fillId="8" borderId="11" xfId="0" applyFont="1" applyFill="1" applyBorder="1" applyAlignment="1">
      <alignment horizontal="center" vertical="center" wrapText="1"/>
    </xf>
    <xf numFmtId="0" fontId="68" fillId="29" borderId="4" xfId="0" applyFont="1" applyFill="1" applyBorder="1" applyAlignment="1">
      <alignment horizontal="center" vertical="center"/>
    </xf>
    <xf numFmtId="0" fontId="36" fillId="8" borderId="11" xfId="0" applyFont="1" applyFill="1" applyBorder="1" applyAlignment="1">
      <alignment horizontal="center" vertical="center" wrapText="1"/>
    </xf>
    <xf numFmtId="0" fontId="51" fillId="29" borderId="17" xfId="0" applyFont="1" applyFill="1" applyBorder="1" applyAlignment="1">
      <alignment horizontal="center" vertical="center"/>
    </xf>
    <xf numFmtId="0" fontId="51" fillId="29" borderId="4" xfId="0" applyFont="1" applyFill="1" applyBorder="1" applyAlignment="1">
      <alignment horizontal="center" vertical="center"/>
    </xf>
    <xf numFmtId="0" fontId="39" fillId="29" borderId="17" xfId="0" applyFont="1" applyFill="1" applyBorder="1" applyAlignment="1">
      <alignment horizontal="center" vertical="center"/>
    </xf>
    <xf numFmtId="9" fontId="42" fillId="3" borderId="1" xfId="0" applyNumberFormat="1" applyFont="1" applyFill="1" applyBorder="1" applyAlignment="1">
      <alignment horizontal="center" vertical="center"/>
    </xf>
    <xf numFmtId="0" fontId="42" fillId="3" borderId="1" xfId="0" applyFont="1" applyFill="1" applyBorder="1" applyAlignment="1">
      <alignment horizontal="center" vertical="center" wrapText="1"/>
    </xf>
    <xf numFmtId="9" fontId="42" fillId="3" borderId="1" xfId="0" applyNumberFormat="1" applyFont="1" applyFill="1" applyBorder="1" applyAlignment="1">
      <alignment horizontal="center" vertical="center" wrapText="1"/>
    </xf>
    <xf numFmtId="0" fontId="42" fillId="3" borderId="1" xfId="0" applyFont="1" applyFill="1" applyBorder="1" applyAlignment="1">
      <alignment horizontal="center" vertical="center"/>
    </xf>
    <xf numFmtId="0" fontId="27" fillId="19" borderId="1" xfId="0" applyFont="1" applyFill="1" applyBorder="1" applyAlignment="1">
      <alignment horizontal="center" vertical="center" wrapText="1"/>
    </xf>
    <xf numFmtId="0" fontId="25" fillId="0" borderId="3" xfId="0" applyFont="1" applyBorder="1" applyAlignment="1">
      <alignment horizontal="center" vertical="center"/>
    </xf>
    <xf numFmtId="0" fontId="42" fillId="0" borderId="3" xfId="0" applyFont="1" applyBorder="1" applyAlignment="1">
      <alignment horizontal="center" vertical="center"/>
    </xf>
    <xf numFmtId="0" fontId="22" fillId="0" borderId="3" xfId="0" applyFont="1" applyBorder="1" applyAlignment="1">
      <alignment horizontal="center" vertical="center"/>
    </xf>
    <xf numFmtId="0" fontId="59" fillId="0" borderId="3" xfId="0" applyFont="1" applyBorder="1" applyAlignment="1">
      <alignment horizontal="justify" vertical="center" wrapText="1"/>
    </xf>
    <xf numFmtId="0" fontId="59" fillId="0" borderId="3" xfId="0" applyFont="1" applyBorder="1" applyAlignment="1">
      <alignment horizontal="center" vertical="center" wrapText="1"/>
    </xf>
    <xf numFmtId="0" fontId="18" fillId="19" borderId="3" xfId="0" applyFont="1" applyFill="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25" fillId="19" borderId="3" xfId="0" applyFont="1" applyFill="1" applyBorder="1" applyAlignment="1">
      <alignment horizontal="center" vertical="center"/>
    </xf>
    <xf numFmtId="0" fontId="25" fillId="3" borderId="1" xfId="0" applyFont="1" applyFill="1" applyBorder="1" applyAlignment="1">
      <alignment vertical="center" wrapText="1"/>
    </xf>
    <xf numFmtId="0" fontId="7" fillId="3" borderId="1" xfId="0" applyFont="1" applyFill="1" applyBorder="1" applyAlignment="1">
      <alignment vertical="center" wrapText="1"/>
    </xf>
    <xf numFmtId="0" fontId="15" fillId="3" borderId="1" xfId="0" applyFont="1" applyFill="1" applyBorder="1" applyAlignment="1">
      <alignment vertical="center" wrapText="1"/>
    </xf>
    <xf numFmtId="9" fontId="42" fillId="3" borderId="1" xfId="0" applyNumberFormat="1" applyFont="1" applyFill="1" applyBorder="1" applyAlignment="1">
      <alignment vertical="center" wrapText="1"/>
    </xf>
    <xf numFmtId="9" fontId="16"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30" fillId="4" borderId="1"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0" fillId="0" borderId="1" xfId="0" applyFont="1" applyFill="1" applyBorder="1" applyAlignment="1">
      <alignment horizontal="justify" vertical="center" wrapText="1"/>
    </xf>
    <xf numFmtId="0" fontId="1" fillId="19"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6"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169" fontId="46" fillId="0" borderId="2" xfId="0" applyNumberFormat="1" applyFont="1" applyFill="1" applyBorder="1" applyAlignment="1">
      <alignment vertical="center" wrapText="1"/>
    </xf>
    <xf numFmtId="169" fontId="46" fillId="0" borderId="32" xfId="0" applyNumberFormat="1" applyFont="1" applyFill="1" applyBorder="1" applyAlignment="1">
      <alignment vertical="center" wrapText="1"/>
    </xf>
    <xf numFmtId="169" fontId="46" fillId="0" borderId="3" xfId="0" applyNumberFormat="1" applyFont="1" applyFill="1" applyBorder="1" applyAlignment="1">
      <alignment vertical="center" wrapText="1"/>
    </xf>
    <xf numFmtId="169" fontId="1" fillId="0" borderId="32" xfId="0" applyNumberFormat="1"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9" fillId="0" borderId="1" xfId="0" applyFont="1" applyFill="1" applyBorder="1" applyAlignment="1">
      <alignment horizontal="left" vertical="center" wrapText="1"/>
    </xf>
    <xf numFmtId="0" fontId="25" fillId="3" borderId="3" xfId="0" applyNumberFormat="1" applyFont="1" applyFill="1" applyBorder="1" applyAlignment="1">
      <alignment horizontal="center" vertical="center"/>
    </xf>
    <xf numFmtId="9" fontId="42" fillId="0" borderId="1" xfId="5" applyNumberFormat="1" applyFont="1" applyFill="1" applyBorder="1" applyAlignment="1">
      <alignment horizontal="center" vertical="center" wrapText="1"/>
    </xf>
    <xf numFmtId="9" fontId="42" fillId="0" borderId="1" xfId="0" applyNumberFormat="1" applyFont="1" applyFill="1" applyBorder="1" applyAlignment="1">
      <alignment vertical="center" wrapText="1"/>
    </xf>
    <xf numFmtId="9" fontId="25" fillId="3" borderId="3" xfId="0" applyNumberFormat="1" applyFont="1" applyFill="1" applyBorder="1" applyAlignment="1">
      <alignment horizontal="center" vertical="center"/>
    </xf>
    <xf numFmtId="0" fontId="31" fillId="23" borderId="1" xfId="0" applyNumberFormat="1" applyFont="1" applyFill="1" applyBorder="1" applyAlignment="1">
      <alignment horizontal="center" vertical="center" wrapText="1"/>
    </xf>
    <xf numFmtId="0" fontId="0" fillId="11" borderId="1" xfId="5" applyNumberFormat="1" applyFont="1" applyFill="1" applyBorder="1" applyAlignment="1">
      <alignment horizontal="center" vertical="center"/>
    </xf>
    <xf numFmtId="0" fontId="0" fillId="14" borderId="1" xfId="5" applyNumberFormat="1" applyFont="1" applyFill="1" applyBorder="1" applyAlignment="1">
      <alignment horizontal="center" vertical="center"/>
    </xf>
    <xf numFmtId="0" fontId="0" fillId="13" borderId="1" xfId="5" applyNumberFormat="1" applyFont="1" applyFill="1" applyBorder="1" applyAlignment="1">
      <alignment horizontal="center" vertical="center"/>
    </xf>
    <xf numFmtId="0" fontId="0" fillId="22" borderId="1" xfId="5" applyNumberFormat="1" applyFont="1" applyFill="1" applyBorder="1" applyAlignment="1">
      <alignment horizontal="center" vertical="center"/>
    </xf>
    <xf numFmtId="0" fontId="42" fillId="11" borderId="1" xfId="5" applyNumberFormat="1" applyFont="1" applyFill="1" applyBorder="1" applyAlignment="1">
      <alignment horizontal="center" vertical="center" wrapText="1"/>
    </xf>
    <xf numFmtId="0" fontId="42" fillId="16" borderId="1" xfId="5" applyNumberFormat="1" applyFont="1" applyFill="1" applyBorder="1" applyAlignment="1">
      <alignment horizontal="center" vertical="center" wrapText="1"/>
    </xf>
    <xf numFmtId="0" fontId="42" fillId="14" borderId="1" xfId="5" applyNumberFormat="1" applyFont="1" applyFill="1" applyBorder="1" applyAlignment="1">
      <alignment horizontal="center" vertical="center" wrapText="1"/>
    </xf>
    <xf numFmtId="0" fontId="42" fillId="22" borderId="1" xfId="5" applyNumberFormat="1" applyFont="1" applyFill="1" applyBorder="1" applyAlignment="1">
      <alignment horizontal="center" vertical="center" wrapText="1"/>
    </xf>
    <xf numFmtId="0" fontId="25" fillId="3" borderId="0" xfId="0" applyNumberFormat="1" applyFont="1" applyFill="1" applyAlignment="1">
      <alignment horizontal="center" vertical="center"/>
    </xf>
    <xf numFmtId="2" fontId="32" fillId="23" borderId="1" xfId="0" applyNumberFormat="1" applyFont="1" applyFill="1" applyBorder="1" applyAlignment="1">
      <alignment horizontal="center" vertical="center" wrapText="1"/>
    </xf>
    <xf numFmtId="2" fontId="25" fillId="15" borderId="1" xfId="0" applyNumberFormat="1" applyFont="1" applyFill="1" applyBorder="1" applyAlignment="1">
      <alignment horizontal="center" vertical="center"/>
    </xf>
    <xf numFmtId="2" fontId="26" fillId="11" borderId="1" xfId="5" applyNumberFormat="1" applyFont="1" applyFill="1" applyBorder="1" applyAlignment="1">
      <alignment horizontal="center" vertical="center"/>
    </xf>
    <xf numFmtId="2" fontId="26" fillId="4" borderId="1" xfId="5" applyNumberFormat="1" applyFont="1" applyFill="1" applyBorder="1" applyAlignment="1">
      <alignment horizontal="center" vertical="center"/>
    </xf>
    <xf numFmtId="2" fontId="25" fillId="12" borderId="1" xfId="0" applyNumberFormat="1" applyFont="1" applyFill="1" applyBorder="1" applyAlignment="1">
      <alignment horizontal="center" vertical="center"/>
    </xf>
    <xf numFmtId="2" fontId="26" fillId="14" borderId="1" xfId="5" applyNumberFormat="1" applyFont="1" applyFill="1" applyBorder="1" applyAlignment="1">
      <alignment horizontal="center" vertical="center" wrapText="1"/>
    </xf>
    <xf numFmtId="2" fontId="25" fillId="14" borderId="1" xfId="0" applyNumberFormat="1" applyFont="1" applyFill="1" applyBorder="1" applyAlignment="1">
      <alignment horizontal="center" vertical="center"/>
    </xf>
    <xf numFmtId="2" fontId="26" fillId="11" borderId="1" xfId="5" applyNumberFormat="1" applyFont="1" applyFill="1" applyBorder="1" applyAlignment="1">
      <alignment horizontal="center" vertical="center" wrapText="1"/>
    </xf>
    <xf numFmtId="2" fontId="26" fillId="14" borderId="1" xfId="5" applyNumberFormat="1" applyFont="1" applyFill="1" applyBorder="1" applyAlignment="1">
      <alignment horizontal="center" vertical="center"/>
    </xf>
    <xf numFmtId="2" fontId="26" fillId="11" borderId="1" xfId="0" applyNumberFormat="1" applyFont="1" applyFill="1" applyBorder="1" applyAlignment="1">
      <alignment horizontal="center" vertical="center" wrapText="1"/>
    </xf>
    <xf numFmtId="2" fontId="1" fillId="14" borderId="1" xfId="0" quotePrefix="1" applyNumberFormat="1" applyFont="1" applyFill="1" applyBorder="1" applyAlignment="1">
      <alignment horizontal="center" vertical="center"/>
    </xf>
    <xf numFmtId="2" fontId="25" fillId="11" borderId="1" xfId="0" applyNumberFormat="1" applyFont="1" applyFill="1" applyBorder="1" applyAlignment="1">
      <alignment horizontal="center" vertical="center"/>
    </xf>
    <xf numFmtId="2" fontId="26" fillId="4" borderId="1" xfId="5" applyNumberFormat="1" applyFont="1" applyFill="1" applyBorder="1" applyAlignment="1">
      <alignment horizontal="center" vertical="center" wrapText="1"/>
    </xf>
    <xf numFmtId="2" fontId="26" fillId="12" borderId="1" xfId="5" applyNumberFormat="1" applyFont="1" applyFill="1" applyBorder="1" applyAlignment="1">
      <alignment horizontal="center" vertical="center" wrapText="1"/>
    </xf>
    <xf numFmtId="2" fontId="26" fillId="13" borderId="1" xfId="5" applyNumberFormat="1" applyFont="1" applyFill="1" applyBorder="1" applyAlignment="1">
      <alignment horizontal="center" vertical="center" wrapText="1"/>
    </xf>
    <xf numFmtId="2" fontId="25" fillId="9" borderId="1" xfId="0" applyNumberFormat="1" applyFont="1" applyFill="1" applyBorder="1" applyAlignment="1">
      <alignment horizontal="center" vertical="center"/>
    </xf>
    <xf numFmtId="2" fontId="25" fillId="0" borderId="3" xfId="0" applyNumberFormat="1" applyFont="1" applyBorder="1" applyAlignment="1">
      <alignment horizontal="center" vertical="center"/>
    </xf>
    <xf numFmtId="2" fontId="25" fillId="0" borderId="0" xfId="0" applyNumberFormat="1" applyFont="1" applyAlignment="1">
      <alignment horizontal="center" vertical="center"/>
    </xf>
    <xf numFmtId="0" fontId="1"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71" fillId="0" borderId="1" xfId="0" applyFont="1" applyFill="1" applyBorder="1" applyAlignment="1">
      <alignment horizontal="justify" vertical="center" wrapText="1"/>
    </xf>
    <xf numFmtId="0" fontId="29" fillId="0" borderId="3" xfId="0" applyFont="1" applyFill="1" applyBorder="1" applyAlignment="1">
      <alignment horizontal="justify" vertical="center"/>
    </xf>
    <xf numFmtId="0" fontId="29" fillId="0" borderId="0" xfId="0" applyFont="1" applyFill="1" applyAlignment="1">
      <alignment horizontal="justify" vertical="center"/>
    </xf>
    <xf numFmtId="0" fontId="1" fillId="0" borderId="1" xfId="0" applyFont="1" applyBorder="1" applyAlignment="1">
      <alignment horizontal="left"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xf>
    <xf numFmtId="0" fontId="29" fillId="0" borderId="1" xfId="0" applyFont="1" applyFill="1" applyBorder="1" applyAlignment="1">
      <alignment horizontal="justify" vertical="center" wrapText="1"/>
    </xf>
    <xf numFmtId="9" fontId="16" fillId="3" borderId="1" xfId="0" applyNumberFormat="1" applyFont="1" applyFill="1" applyBorder="1" applyAlignment="1">
      <alignment horizontal="center" vertical="center" wrapText="1"/>
    </xf>
    <xf numFmtId="0" fontId="42"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0" fontId="29"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 fontId="17" fillId="3"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9"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9" fontId="42" fillId="3" borderId="1" xfId="0" applyNumberFormat="1" applyFont="1" applyFill="1" applyBorder="1" applyAlignment="1">
      <alignment horizontal="center" vertical="center" wrapText="1"/>
    </xf>
    <xf numFmtId="0" fontId="42" fillId="3" borderId="1" xfId="0" applyFont="1" applyFill="1" applyBorder="1" applyAlignment="1">
      <alignment horizontal="center" vertical="center"/>
    </xf>
    <xf numFmtId="1" fontId="19" fillId="3" borderId="1" xfId="0" applyNumberFormat="1" applyFont="1" applyFill="1" applyBorder="1" applyAlignment="1">
      <alignment horizontal="center" vertical="center" wrapText="1"/>
    </xf>
    <xf numFmtId="1" fontId="19" fillId="3" borderId="1" xfId="0" applyNumberFormat="1" applyFont="1" applyFill="1" applyBorder="1" applyAlignment="1">
      <alignment horizontal="center" vertical="center"/>
    </xf>
    <xf numFmtId="9" fontId="22" fillId="3" borderId="1" xfId="0" applyNumberFormat="1" applyFont="1" applyFill="1" applyBorder="1" applyAlignment="1">
      <alignment horizontal="center" vertical="center" wrapText="1"/>
    </xf>
    <xf numFmtId="9" fontId="42" fillId="19"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xf>
    <xf numFmtId="0" fontId="42" fillId="19" borderId="1" xfId="0" applyFont="1" applyFill="1" applyBorder="1" applyAlignment="1">
      <alignment horizontal="center" vertical="center"/>
    </xf>
    <xf numFmtId="0" fontId="29" fillId="3" borderId="1" xfId="0" applyFont="1" applyFill="1" applyBorder="1" applyAlignment="1">
      <alignment horizontal="center" vertical="center" wrapText="1"/>
    </xf>
    <xf numFmtId="9" fontId="41" fillId="19"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2" fontId="26" fillId="11" borderId="1" xfId="5" applyNumberFormat="1" applyFont="1" applyFill="1" applyBorder="1" applyAlignment="1">
      <alignment horizontal="center" vertical="center" wrapText="1"/>
    </xf>
    <xf numFmtId="9" fontId="21" fillId="19" borderId="1" xfId="0" applyNumberFormat="1" applyFont="1" applyFill="1" applyBorder="1" applyAlignment="1">
      <alignment horizontal="center" vertical="center" wrapText="1"/>
    </xf>
    <xf numFmtId="0" fontId="21" fillId="19" borderId="1" xfId="0" applyFont="1" applyFill="1" applyBorder="1" applyAlignment="1">
      <alignment horizontal="center" vertical="center"/>
    </xf>
    <xf numFmtId="0" fontId="33" fillId="0" borderId="1" xfId="0" applyFont="1" applyFill="1" applyBorder="1" applyAlignment="1">
      <alignment horizontal="justify" vertical="center" wrapText="1"/>
    </xf>
    <xf numFmtId="0" fontId="42" fillId="14" borderId="1" xfId="5"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0" fontId="42" fillId="19" borderId="1" xfId="0" applyFont="1" applyFill="1" applyBorder="1" applyAlignment="1">
      <alignment horizontal="justify" vertical="justify" wrapText="1"/>
    </xf>
    <xf numFmtId="9"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xf>
    <xf numFmtId="0" fontId="55" fillId="2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25" fillId="0" borderId="3" xfId="0" applyNumberFormat="1" applyFont="1" applyBorder="1" applyAlignment="1">
      <alignment horizontal="center" vertical="center"/>
    </xf>
    <xf numFmtId="0" fontId="25" fillId="0" borderId="0" xfId="0" applyNumberFormat="1" applyFont="1" applyAlignment="1">
      <alignment horizontal="center" vertical="center"/>
    </xf>
    <xf numFmtId="6" fontId="25" fillId="3" borderId="1" xfId="0" applyNumberFormat="1" applyFont="1" applyFill="1" applyBorder="1" applyAlignment="1">
      <alignment horizontal="center" vertical="center"/>
    </xf>
    <xf numFmtId="1" fontId="42" fillId="3"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0" fontId="16" fillId="3" borderId="1" xfId="0" applyNumberFormat="1" applyFont="1" applyFill="1" applyBorder="1" applyAlignment="1">
      <alignment horizontal="center" vertical="center" wrapText="1"/>
    </xf>
    <xf numFmtId="0" fontId="42" fillId="3" borderId="1" xfId="0" applyFont="1" applyFill="1" applyBorder="1" applyAlignment="1">
      <alignment horizontal="justify" vertical="center" wrapText="1"/>
    </xf>
    <xf numFmtId="0" fontId="42" fillId="19" borderId="1" xfId="0" applyFont="1" applyFill="1" applyBorder="1" applyAlignment="1">
      <alignment horizontal="justify" vertical="center" wrapText="1"/>
    </xf>
    <xf numFmtId="9" fontId="25" fillId="9" borderId="1" xfId="0" applyNumberFormat="1" applyFont="1" applyFill="1" applyBorder="1" applyAlignment="1">
      <alignment horizontal="center" vertical="center"/>
    </xf>
    <xf numFmtId="9" fontId="22" fillId="3" borderId="2" xfId="0" applyNumberFormat="1" applyFont="1" applyFill="1" applyBorder="1" applyAlignment="1">
      <alignment vertical="center" wrapText="1"/>
    </xf>
    <xf numFmtId="9" fontId="42" fillId="19" borderId="2" xfId="0" applyNumberFormat="1" applyFont="1" applyFill="1" applyBorder="1" applyAlignment="1">
      <alignment vertical="center" wrapText="1"/>
    </xf>
    <xf numFmtId="9" fontId="41" fillId="3" borderId="1" xfId="0" applyNumberFormat="1" applyFont="1" applyFill="1" applyBorder="1" applyAlignment="1">
      <alignment horizontal="center" vertical="center" wrapText="1"/>
    </xf>
    <xf numFmtId="9" fontId="37" fillId="3" borderId="1"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9"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9" fontId="17" fillId="3" borderId="1" xfId="0" applyNumberFormat="1" applyFont="1" applyFill="1" applyBorder="1" applyAlignment="1">
      <alignment horizontal="center" vertical="center" wrapText="1"/>
    </xf>
    <xf numFmtId="0" fontId="42" fillId="19" borderId="1" xfId="0" applyFont="1" applyFill="1" applyBorder="1" applyAlignment="1">
      <alignment horizontal="justify" vertical="justify" wrapText="1"/>
    </xf>
    <xf numFmtId="0" fontId="1" fillId="0" borderId="1" xfId="0" applyFont="1" applyBorder="1" applyAlignment="1">
      <alignment horizontal="center" vertical="center" wrapText="1"/>
    </xf>
    <xf numFmtId="9" fontId="42" fillId="3" borderId="1" xfId="0" applyNumberFormat="1" applyFont="1" applyFill="1" applyBorder="1" applyAlignment="1">
      <alignment horizontal="center" vertical="center" wrapText="1"/>
    </xf>
    <xf numFmtId="0" fontId="42"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9" fontId="41" fillId="19"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1" fillId="19"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xf>
    <xf numFmtId="9" fontId="42" fillId="0" borderId="1" xfId="5"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0" fontId="42" fillId="0" borderId="1" xfId="5" applyNumberFormat="1" applyFont="1" applyFill="1" applyBorder="1" applyAlignment="1">
      <alignment horizontal="center" vertical="center" wrapText="1"/>
    </xf>
    <xf numFmtId="0" fontId="0" fillId="11" borderId="1" xfId="5"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9" fontId="42" fillId="19"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9" fontId="26" fillId="11" borderId="1" xfId="5" applyNumberFormat="1" applyFont="1" applyFill="1" applyBorder="1" applyAlignment="1">
      <alignment horizontal="center" vertical="center"/>
    </xf>
    <xf numFmtId="9" fontId="26" fillId="11" borderId="1" xfId="5" applyNumberFormat="1" applyFont="1" applyFill="1" applyBorder="1" applyAlignment="1">
      <alignment horizontal="center" vertical="center"/>
    </xf>
    <xf numFmtId="9" fontId="19" fillId="3" borderId="1" xfId="0" applyNumberFormat="1" applyFont="1" applyFill="1" applyBorder="1" applyAlignment="1">
      <alignment horizontal="center" vertical="center" wrapText="1"/>
    </xf>
    <xf numFmtId="9" fontId="25" fillId="12" borderId="1" xfId="0" applyNumberFormat="1" applyFont="1" applyFill="1" applyBorder="1" applyAlignment="1">
      <alignment horizontal="center" vertical="center"/>
    </xf>
    <xf numFmtId="10" fontId="20"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5" fillId="3" borderId="1" xfId="0" applyFont="1" applyFill="1" applyBorder="1" applyAlignment="1">
      <alignment horizontal="center" vertical="center"/>
    </xf>
    <xf numFmtId="0" fontId="29" fillId="0" borderId="1" xfId="0" applyFont="1" applyFill="1" applyBorder="1" applyAlignment="1">
      <alignment horizontal="justify" vertical="center" wrapText="1"/>
    </xf>
    <xf numFmtId="0" fontId="22" fillId="3" borderId="1" xfId="0" applyFont="1" applyFill="1" applyBorder="1" applyAlignment="1">
      <alignment horizontal="center" vertical="center" wrapText="1"/>
    </xf>
    <xf numFmtId="0" fontId="42" fillId="19"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9" fillId="3" borderId="1" xfId="0" applyFont="1" applyFill="1" applyBorder="1" applyAlignment="1">
      <alignment horizontal="center" vertical="center"/>
    </xf>
    <xf numFmtId="9" fontId="25" fillId="3" borderId="1" xfId="0" applyNumberFormat="1" applyFont="1" applyFill="1" applyBorder="1" applyAlignment="1">
      <alignment horizontal="center" vertical="center"/>
    </xf>
    <xf numFmtId="9" fontId="26" fillId="11" borderId="1" xfId="5" applyNumberFormat="1" applyFont="1" applyFill="1" applyBorder="1" applyAlignment="1">
      <alignment horizontal="center" vertical="center"/>
    </xf>
    <xf numFmtId="0" fontId="42" fillId="19" borderId="1" xfId="0" applyFont="1" applyFill="1" applyBorder="1" applyAlignment="1">
      <alignment horizontal="justify" vertical="justify" wrapText="1"/>
    </xf>
    <xf numFmtId="0" fontId="33" fillId="0"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1" fontId="25" fillId="3"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xf>
    <xf numFmtId="1" fontId="0" fillId="14" borderId="1" xfId="5" applyNumberFormat="1" applyFont="1" applyFill="1" applyBorder="1" applyAlignment="1">
      <alignment horizontal="center" vertical="center"/>
    </xf>
    <xf numFmtId="1" fontId="33" fillId="0" borderId="1" xfId="0" applyNumberFormat="1" applyFont="1" applyFill="1" applyBorder="1" applyAlignment="1">
      <alignment horizontal="justify" vertical="center" wrapText="1"/>
    </xf>
    <xf numFmtId="1" fontId="42" fillId="3" borderId="1" xfId="0" applyNumberFormat="1" applyFont="1" applyFill="1" applyBorder="1" applyAlignment="1">
      <alignment horizontal="justify" vertical="justify" wrapText="1"/>
    </xf>
    <xf numFmtId="1" fontId="42" fillId="19" borderId="1" xfId="0" applyNumberFormat="1" applyFont="1" applyFill="1" applyBorder="1" applyAlignment="1">
      <alignment horizontal="justify" vertical="justify" wrapText="1"/>
    </xf>
    <xf numFmtId="1" fontId="22" fillId="3" borderId="1" xfId="0" applyNumberFormat="1" applyFont="1" applyFill="1" applyBorder="1" applyAlignment="1">
      <alignment horizontal="center" vertical="center" wrapText="1"/>
    </xf>
    <xf numFmtId="1" fontId="21" fillId="19"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xf>
    <xf numFmtId="1" fontId="42" fillId="19" borderId="1" xfId="0" applyNumberFormat="1" applyFont="1" applyFill="1" applyBorder="1" applyAlignment="1">
      <alignment horizontal="center" vertical="center" wrapText="1"/>
    </xf>
    <xf numFmtId="1" fontId="18" fillId="0" borderId="1" xfId="0" applyNumberFormat="1" applyFont="1" applyBorder="1" applyAlignment="1">
      <alignment horizontal="center" vertical="center" wrapText="1"/>
    </xf>
    <xf numFmtId="1" fontId="17" fillId="0" borderId="1" xfId="0" applyNumberFormat="1" applyFont="1" applyBorder="1" applyAlignment="1">
      <alignment horizontal="left" vertical="center" wrapText="1"/>
    </xf>
    <xf numFmtId="1" fontId="1" fillId="3" borderId="1" xfId="0" applyNumberFormat="1" applyFont="1" applyFill="1" applyBorder="1" applyAlignment="1">
      <alignment horizontal="center" vertical="center" wrapText="1"/>
    </xf>
    <xf numFmtId="1" fontId="1" fillId="0" borderId="1" xfId="0" applyNumberFormat="1" applyFont="1" applyBorder="1" applyAlignment="1">
      <alignment horizontal="left" vertical="center" wrapText="1"/>
    </xf>
    <xf numFmtId="1" fontId="29" fillId="0" borderId="1" xfId="0" applyNumberFormat="1" applyFont="1" applyFill="1" applyBorder="1" applyAlignment="1">
      <alignment horizontal="justify" vertical="center" wrapText="1"/>
    </xf>
    <xf numFmtId="1" fontId="25" fillId="3" borderId="0" xfId="0" applyNumberFormat="1" applyFont="1" applyFill="1" applyAlignment="1">
      <alignment horizontal="center" vertical="center"/>
    </xf>
    <xf numFmtId="1" fontId="1" fillId="0" borderId="1" xfId="0" applyNumberFormat="1" applyFont="1" applyBorder="1" applyAlignment="1">
      <alignment horizontal="center" vertical="center" wrapText="1"/>
    </xf>
    <xf numFmtId="10" fontId="19" fillId="3" borderId="1" xfId="0" applyNumberFormat="1" applyFont="1" applyFill="1" applyBorder="1" applyAlignment="1">
      <alignment horizontal="center" vertical="center" wrapText="1"/>
    </xf>
    <xf numFmtId="9" fontId="3" fillId="3" borderId="1" xfId="5"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9" fillId="3" borderId="1" xfId="5" applyNumberFormat="1" applyFont="1" applyFill="1" applyBorder="1" applyAlignment="1">
      <alignment horizontal="center" vertical="center" wrapText="1"/>
    </xf>
    <xf numFmtId="9" fontId="42" fillId="3" borderId="1" xfId="0" applyNumberFormat="1" applyFont="1" applyFill="1" applyBorder="1" applyAlignment="1">
      <alignment horizontal="justify" vertical="justify" wrapText="1"/>
    </xf>
    <xf numFmtId="9" fontId="42" fillId="19" borderId="1" xfId="0" applyNumberFormat="1" applyFont="1" applyFill="1" applyBorder="1" applyAlignment="1">
      <alignment horizontal="justify" vertical="justify" wrapText="1"/>
    </xf>
    <xf numFmtId="9" fontId="20" fillId="3"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9" fontId="17" fillId="0" borderId="1" xfId="0" applyNumberFormat="1" applyFont="1" applyBorder="1" applyAlignment="1">
      <alignment horizontal="left" vertical="center" wrapText="1"/>
    </xf>
    <xf numFmtId="9" fontId="1" fillId="0" borderId="1" xfId="0" applyNumberFormat="1" applyFont="1" applyBorder="1" applyAlignment="1">
      <alignment horizontal="left" vertical="center" wrapText="1"/>
    </xf>
    <xf numFmtId="9" fontId="29" fillId="0" borderId="1" xfId="0" applyNumberFormat="1" applyFont="1" applyFill="1" applyBorder="1" applyAlignment="1">
      <alignment horizontal="justify" vertical="center" wrapText="1"/>
    </xf>
    <xf numFmtId="9" fontId="25" fillId="3" borderId="0" xfId="0" applyNumberFormat="1" applyFont="1" applyFill="1" applyAlignment="1">
      <alignment horizontal="center" vertical="center"/>
    </xf>
    <xf numFmtId="0" fontId="27" fillId="0" borderId="28"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1" fillId="3" borderId="1" xfId="0" applyNumberFormat="1" applyFont="1" applyFill="1" applyBorder="1" applyAlignment="1">
      <alignment vertical="center"/>
    </xf>
    <xf numFmtId="0" fontId="26" fillId="11" borderId="1" xfId="5" applyNumberFormat="1" applyFont="1" applyFill="1" applyBorder="1" applyAlignment="1">
      <alignment horizontal="center" vertical="center"/>
    </xf>
    <xf numFmtId="2" fontId="26" fillId="11" borderId="2" xfId="5" applyNumberFormat="1" applyFont="1" applyFill="1" applyBorder="1" applyAlignment="1">
      <alignment vertical="center" wrapText="1"/>
    </xf>
    <xf numFmtId="9" fontId="26" fillId="11" borderId="1" xfId="5"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9" fontId="1" fillId="3" borderId="1" xfId="0" applyNumberFormat="1" applyFont="1" applyFill="1" applyBorder="1" applyAlignment="1">
      <alignment horizontal="center" vertical="center"/>
    </xf>
    <xf numFmtId="1" fontId="26" fillId="11" borderId="1" xfId="5" applyNumberFormat="1" applyFont="1" applyFill="1" applyBorder="1" applyAlignment="1">
      <alignment horizontal="center" vertical="center"/>
    </xf>
    <xf numFmtId="0" fontId="29" fillId="3" borderId="1" xfId="0" applyNumberFormat="1" applyFont="1" applyFill="1" applyBorder="1" applyAlignment="1">
      <alignment horizontal="center" vertical="center" wrapText="1"/>
    </xf>
    <xf numFmtId="0" fontId="1" fillId="3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29"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29" fillId="0" borderId="1" xfId="0" applyNumberFormat="1" applyFont="1" applyFill="1" applyBorder="1" applyAlignment="1">
      <alignment horizontal="justify" vertical="center" wrapText="1"/>
    </xf>
    <xf numFmtId="0" fontId="1" fillId="0" borderId="1" xfId="0" applyFont="1" applyBorder="1" applyAlignment="1">
      <alignment horizontal="center" vertical="center" wrapText="1"/>
    </xf>
    <xf numFmtId="0" fontId="29"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42" fillId="3" borderId="1" xfId="0" applyFont="1" applyFill="1" applyBorder="1" applyAlignment="1">
      <alignment horizontal="justify" vertical="justify" wrapText="1"/>
    </xf>
    <xf numFmtId="0" fontId="29" fillId="0" borderId="1" xfId="0" applyFont="1" applyFill="1" applyBorder="1" applyAlignment="1">
      <alignment horizontal="justify" vertical="center" wrapText="1"/>
    </xf>
    <xf numFmtId="9" fontId="26" fillId="4" borderId="1" xfId="5"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9" fillId="0" borderId="1" xfId="0" applyFont="1" applyFill="1" applyBorder="1" applyAlignment="1">
      <alignment horizontal="justify" vertical="center" wrapText="1"/>
    </xf>
    <xf numFmtId="9" fontId="16" fillId="3" borderId="1" xfId="0" applyNumberFormat="1" applyFont="1" applyFill="1" applyBorder="1" applyAlignment="1">
      <alignment horizontal="center" vertical="center" wrapText="1"/>
    </xf>
    <xf numFmtId="0" fontId="42" fillId="3" borderId="1"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9"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 fillId="0" borderId="1" xfId="0" applyFont="1" applyBorder="1" applyAlignment="1">
      <alignment horizontal="left" wrapText="1"/>
    </xf>
    <xf numFmtId="0" fontId="29"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2" fillId="3" borderId="1" xfId="0" applyFont="1" applyFill="1" applyBorder="1" applyAlignment="1">
      <alignment horizontal="center" vertical="center"/>
    </xf>
    <xf numFmtId="0" fontId="1"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29" fillId="3" borderId="1"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xf>
    <xf numFmtId="0" fontId="1" fillId="0" borderId="1" xfId="0" applyFont="1" applyBorder="1" applyAlignment="1">
      <alignment horizontal="center" vertical="center" wrapText="1"/>
    </xf>
    <xf numFmtId="0" fontId="42" fillId="3" borderId="1" xfId="0" applyFont="1" applyFill="1" applyBorder="1" applyAlignment="1">
      <alignment horizontal="justify" vertical="justify" wrapText="1"/>
    </xf>
    <xf numFmtId="0" fontId="42" fillId="19" borderId="1" xfId="0" applyFont="1" applyFill="1" applyBorder="1" applyAlignment="1">
      <alignment horizontal="justify" vertical="justify"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49" fontId="1" fillId="3" borderId="1" xfId="0" applyNumberFormat="1" applyFont="1" applyFill="1" applyBorder="1" applyAlignment="1">
      <alignment horizontal="center" vertical="center" wrapText="1"/>
    </xf>
    <xf numFmtId="0" fontId="25" fillId="3" borderId="0" xfId="0" applyFont="1" applyFill="1" applyAlignment="1">
      <alignment horizontal="center" vertical="center" wrapText="1"/>
    </xf>
    <xf numFmtId="0" fontId="1" fillId="0" borderId="1" xfId="0" applyFont="1" applyBorder="1" applyAlignment="1">
      <alignment horizontal="center" vertical="center" wrapText="1"/>
    </xf>
    <xf numFmtId="0" fontId="29" fillId="0"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2" fillId="3" borderId="1" xfId="0" applyFont="1" applyFill="1" applyBorder="1" applyAlignment="1">
      <alignment horizontal="justify" vertical="justify" wrapText="1"/>
    </xf>
    <xf numFmtId="0" fontId="43" fillId="3" borderId="1" xfId="0" applyFont="1" applyFill="1" applyBorder="1" applyAlignment="1">
      <alignment horizontal="justify" vertical="justify" wrapText="1"/>
    </xf>
    <xf numFmtId="0" fontId="42" fillId="19" borderId="1" xfId="0" applyFont="1" applyFill="1" applyBorder="1" applyAlignment="1">
      <alignment horizontal="justify" vertical="justify"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29"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42" fillId="3" borderId="1" xfId="0" applyFont="1" applyFill="1" applyBorder="1" applyAlignment="1">
      <alignment horizontal="justify" vertical="justify"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9" fillId="0" borderId="1" xfId="0" applyFont="1" applyFill="1" applyBorder="1" applyAlignment="1">
      <alignment horizontal="justify" vertical="center" wrapText="1"/>
    </xf>
    <xf numFmtId="1" fontId="16" fillId="3" borderId="1" xfId="0" applyNumberFormat="1" applyFont="1" applyFill="1" applyBorder="1" applyAlignment="1">
      <alignment horizontal="center" vertical="center" wrapText="1"/>
    </xf>
    <xf numFmtId="0" fontId="74" fillId="0" borderId="0" xfId="0" applyFont="1"/>
    <xf numFmtId="0" fontId="70" fillId="0" borderId="0" xfId="0" applyFont="1"/>
    <xf numFmtId="0" fontId="75" fillId="0" borderId="0" xfId="0" applyFont="1"/>
    <xf numFmtId="0" fontId="25" fillId="3" borderId="1" xfId="0" applyFont="1" applyFill="1" applyBorder="1" applyAlignment="1">
      <alignment horizontal="center" vertical="center"/>
    </xf>
    <xf numFmtId="0" fontId="1" fillId="3" borderId="1"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9" fillId="0" borderId="2" xfId="0" applyFont="1" applyFill="1" applyBorder="1" applyAlignment="1">
      <alignment horizontal="justify" vertical="top" wrapText="1"/>
    </xf>
    <xf numFmtId="0" fontId="29" fillId="0" borderId="32" xfId="0" applyFont="1" applyFill="1" applyBorder="1" applyAlignment="1">
      <alignment horizontal="justify" vertical="top"/>
    </xf>
    <xf numFmtId="0" fontId="29" fillId="0" borderId="3" xfId="0" applyFont="1" applyFill="1" applyBorder="1" applyAlignment="1">
      <alignment horizontal="justify" vertical="top"/>
    </xf>
    <xf numFmtId="0" fontId="1" fillId="0" borderId="1" xfId="0" applyFont="1" applyBorder="1" applyAlignment="1">
      <alignment horizontal="center" vertical="center"/>
    </xf>
    <xf numFmtId="0" fontId="16"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 fontId="16" fillId="3" borderId="2" xfId="5" applyNumberFormat="1" applyFont="1" applyFill="1" applyBorder="1" applyAlignment="1">
      <alignment horizontal="center" vertical="center" wrapText="1"/>
    </xf>
    <xf numFmtId="1" fontId="16" fillId="3" borderId="3" xfId="5"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xf>
    <xf numFmtId="1" fontId="16" fillId="3" borderId="1" xfId="0" applyNumberFormat="1" applyFont="1" applyFill="1" applyBorder="1" applyAlignment="1">
      <alignment horizontal="center" vertical="center"/>
    </xf>
    <xf numFmtId="9" fontId="42" fillId="3" borderId="1"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6" fillId="0" borderId="3" xfId="0" applyFont="1" applyBorder="1" applyAlignment="1">
      <alignment horizontal="left" vertical="center" wrapText="1"/>
    </xf>
    <xf numFmtId="0" fontId="29" fillId="0" borderId="1" xfId="0" applyFont="1" applyFill="1" applyBorder="1" applyAlignment="1">
      <alignment horizontal="justify" vertical="top" wrapText="1"/>
    </xf>
    <xf numFmtId="0" fontId="1"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2" fillId="3" borderId="1" xfId="0" applyFont="1" applyFill="1" applyBorder="1" applyAlignment="1">
      <alignment horizontal="center" vertical="center" wrapText="1"/>
    </xf>
    <xf numFmtId="9" fontId="42" fillId="3" borderId="1"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6" fillId="0" borderId="1" xfId="0" applyFont="1" applyBorder="1" applyAlignment="1">
      <alignment horizontal="left" vertical="center" wrapText="1"/>
    </xf>
    <xf numFmtId="168" fontId="16"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10" fontId="1" fillId="3" borderId="1" xfId="0" applyNumberFormat="1" applyFont="1" applyFill="1" applyBorder="1" applyAlignment="1">
      <alignment horizontal="center" vertical="center" wrapText="1"/>
    </xf>
    <xf numFmtId="10" fontId="1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0" fontId="42"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9" fontId="42" fillId="3" borderId="2" xfId="0" applyNumberFormat="1" applyFont="1" applyFill="1" applyBorder="1" applyAlignment="1">
      <alignment horizontal="center" vertical="center" wrapText="1"/>
    </xf>
    <xf numFmtId="9" fontId="42" fillId="3" borderId="3" xfId="0" applyNumberFormat="1" applyFont="1" applyFill="1" applyBorder="1" applyAlignment="1">
      <alignment horizontal="center" vertical="center" wrapText="1"/>
    </xf>
    <xf numFmtId="0" fontId="42" fillId="3" borderId="1" xfId="0" applyFont="1" applyFill="1" applyBorder="1" applyAlignment="1">
      <alignment horizontal="center" vertical="center"/>
    </xf>
    <xf numFmtId="0" fontId="55" fillId="23" borderId="3" xfId="0" applyFont="1" applyFill="1" applyBorder="1" applyAlignment="1">
      <alignment horizontal="center" vertical="center" wrapText="1"/>
    </xf>
    <xf numFmtId="0" fontId="55" fillId="23" borderId="1" xfId="0" applyFont="1" applyFill="1" applyBorder="1" applyAlignment="1">
      <alignment horizontal="center" vertical="center" wrapText="1"/>
    </xf>
    <xf numFmtId="0" fontId="55" fillId="23" borderId="3" xfId="0" applyNumberFormat="1" applyFont="1" applyFill="1" applyBorder="1" applyAlignment="1">
      <alignment horizontal="center" vertical="center" wrapText="1"/>
    </xf>
    <xf numFmtId="0" fontId="55" fillId="23" borderId="1" xfId="0" applyNumberFormat="1" applyFont="1" applyFill="1" applyBorder="1" applyAlignment="1">
      <alignment horizontal="center" vertical="center" wrapText="1"/>
    </xf>
    <xf numFmtId="0" fontId="42" fillId="19" borderId="1" xfId="0" applyFont="1" applyFill="1" applyBorder="1" applyAlignment="1">
      <alignment horizontal="center" vertical="center" wrapText="1"/>
    </xf>
    <xf numFmtId="1" fontId="19"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9" fontId="41" fillId="19" borderId="1" xfId="0" applyNumberFormat="1" applyFont="1" applyFill="1" applyBorder="1" applyAlignment="1">
      <alignment horizontal="center" vertical="center" wrapText="1"/>
    </xf>
    <xf numFmtId="0" fontId="41" fillId="19"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42" fillId="3" borderId="1" xfId="0" applyFont="1" applyFill="1" applyBorder="1" applyAlignment="1">
      <alignment horizontal="justify" vertical="justify" wrapText="1"/>
    </xf>
    <xf numFmtId="9" fontId="25" fillId="3" borderId="1" xfId="0" applyNumberFormat="1" applyFont="1" applyFill="1" applyBorder="1" applyAlignment="1">
      <alignment horizontal="center" vertical="center" wrapText="1"/>
    </xf>
    <xf numFmtId="2" fontId="26" fillId="11" borderId="1" xfId="5" applyNumberFormat="1"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1" xfId="0" applyFont="1" applyFill="1" applyBorder="1" applyAlignment="1">
      <alignment horizontal="center" vertical="center" wrapText="1"/>
    </xf>
    <xf numFmtId="9" fontId="22" fillId="3" borderId="2" xfId="0" applyNumberFormat="1" applyFont="1" applyFill="1" applyBorder="1" applyAlignment="1">
      <alignment horizontal="center" vertical="center" wrapText="1"/>
    </xf>
    <xf numFmtId="9" fontId="22" fillId="3" borderId="3" xfId="0" applyNumberFormat="1" applyFont="1" applyFill="1" applyBorder="1" applyAlignment="1">
      <alignment horizontal="center" vertical="center" wrapText="1"/>
    </xf>
    <xf numFmtId="1" fontId="20" fillId="3" borderId="2" xfId="5" applyNumberFormat="1" applyFont="1" applyFill="1" applyBorder="1" applyAlignment="1">
      <alignment horizontal="center" vertical="center" wrapText="1"/>
    </xf>
    <xf numFmtId="1" fontId="20" fillId="3" borderId="3" xfId="5"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9" fontId="29" fillId="3" borderId="1" xfId="0" applyNumberFormat="1" applyFont="1" applyFill="1" applyBorder="1" applyAlignment="1">
      <alignment horizontal="center" vertical="center"/>
    </xf>
    <xf numFmtId="0" fontId="42" fillId="19" borderId="1" xfId="0" applyFont="1" applyFill="1" applyBorder="1" applyAlignment="1">
      <alignment horizontal="justify" vertical="justify" wrapText="1"/>
    </xf>
    <xf numFmtId="9" fontId="21" fillId="19" borderId="1" xfId="0" applyNumberFormat="1" applyFont="1" applyFill="1" applyBorder="1" applyAlignment="1">
      <alignment horizontal="center" vertical="center"/>
    </xf>
    <xf numFmtId="0" fontId="22" fillId="19" borderId="1" xfId="0" applyFont="1" applyFill="1" applyBorder="1" applyAlignment="1">
      <alignment horizontal="center" vertical="center" wrapText="1"/>
    </xf>
    <xf numFmtId="9" fontId="21" fillId="19" borderId="1" xfId="0" applyNumberFormat="1" applyFont="1" applyFill="1" applyBorder="1" applyAlignment="1">
      <alignment horizontal="center" vertical="center" wrapText="1"/>
    </xf>
    <xf numFmtId="9" fontId="22" fillId="19" borderId="1" xfId="0" applyNumberFormat="1"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9" fontId="25" fillId="19" borderId="1" xfId="0" applyNumberFormat="1" applyFont="1" applyFill="1" applyBorder="1" applyAlignment="1">
      <alignment horizontal="center" vertical="center" wrapText="1"/>
    </xf>
    <xf numFmtId="0" fontId="25" fillId="19"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xf>
    <xf numFmtId="4" fontId="46" fillId="0" borderId="1" xfId="0" applyNumberFormat="1" applyFont="1" applyFill="1" applyBorder="1" applyAlignment="1">
      <alignment horizontal="center" vertical="center"/>
    </xf>
    <xf numFmtId="9" fontId="42" fillId="0" borderId="1" xfId="5" applyNumberFormat="1" applyFont="1" applyFill="1" applyBorder="1" applyAlignment="1">
      <alignment horizontal="center" vertical="center"/>
    </xf>
    <xf numFmtId="9" fontId="42" fillId="0" borderId="1" xfId="5" applyNumberFormat="1" applyFont="1" applyFill="1" applyBorder="1" applyAlignment="1">
      <alignment horizontal="center" vertical="center" wrapText="1"/>
    </xf>
    <xf numFmtId="2" fontId="26" fillId="14" borderId="1" xfId="5" applyNumberFormat="1" applyFont="1" applyFill="1" applyBorder="1" applyAlignment="1">
      <alignment horizontal="center" vertical="center" wrapText="1"/>
    </xf>
    <xf numFmtId="0" fontId="43" fillId="3" borderId="1" xfId="0" applyFont="1" applyFill="1" applyBorder="1" applyAlignment="1">
      <alignment horizontal="justify" vertical="justify" wrapText="1"/>
    </xf>
    <xf numFmtId="0" fontId="26" fillId="10" borderId="1" xfId="0" applyFont="1" applyFill="1" applyBorder="1" applyAlignment="1">
      <alignment horizontal="center" vertical="center"/>
    </xf>
    <xf numFmtId="9" fontId="25" fillId="12" borderId="1" xfId="0" applyNumberFormat="1" applyFont="1" applyFill="1" applyBorder="1" applyAlignment="1">
      <alignment horizontal="center" vertical="center"/>
    </xf>
    <xf numFmtId="9" fontId="26" fillId="11" borderId="1" xfId="5" applyNumberFormat="1" applyFont="1" applyFill="1" applyBorder="1" applyAlignment="1">
      <alignment horizontal="center" vertical="center"/>
    </xf>
    <xf numFmtId="0" fontId="27" fillId="19"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9" fontId="25" fillId="3" borderId="3"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0" fillId="22" borderId="1" xfId="5" applyNumberFormat="1" applyFont="1" applyFill="1" applyBorder="1" applyAlignment="1">
      <alignment horizontal="center" vertical="center"/>
    </xf>
    <xf numFmtId="169" fontId="46" fillId="0" borderId="1" xfId="0" applyNumberFormat="1"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73" fontId="26" fillId="11" borderId="1" xfId="5" applyNumberFormat="1" applyFont="1" applyFill="1" applyBorder="1" applyAlignment="1">
      <alignment horizontal="center" vertical="center"/>
    </xf>
    <xf numFmtId="2" fontId="26" fillId="11" borderId="1" xfId="5"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9" fontId="42" fillId="3" borderId="1" xfId="0" applyNumberFormat="1" applyFont="1" applyFill="1" applyBorder="1" applyAlignment="1">
      <alignment horizontal="center" wrapText="1"/>
    </xf>
    <xf numFmtId="0" fontId="28" fillId="3" borderId="1" xfId="0" applyFont="1" applyFill="1" applyBorder="1" applyAlignment="1">
      <alignment horizontal="center" vertical="center" wrapText="1"/>
    </xf>
    <xf numFmtId="0" fontId="0" fillId="11" borderId="1" xfId="5" applyNumberFormat="1" applyFont="1" applyFill="1" applyBorder="1" applyAlignment="1">
      <alignment horizontal="center" vertical="center"/>
    </xf>
    <xf numFmtId="0" fontId="0" fillId="0" borderId="1" xfId="5" applyNumberFormat="1" applyFont="1" applyBorder="1" applyAlignment="1">
      <alignment horizontal="center" vertical="center"/>
    </xf>
    <xf numFmtId="0" fontId="31" fillId="0" borderId="1" xfId="0" applyNumberFormat="1" applyFont="1" applyFill="1" applyBorder="1" applyAlignment="1">
      <alignment horizontal="center" vertical="center" wrapText="1"/>
    </xf>
    <xf numFmtId="4" fontId="46"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0" fontId="42" fillId="14" borderId="1" xfId="5" applyNumberFormat="1" applyFont="1" applyFill="1" applyBorder="1" applyAlignment="1">
      <alignment horizontal="center" vertical="center" wrapText="1"/>
    </xf>
    <xf numFmtId="0" fontId="28" fillId="19"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70" fontId="46" fillId="0" borderId="1" xfId="0" applyNumberFormat="1" applyFont="1" applyFill="1" applyBorder="1" applyAlignment="1">
      <alignment horizontal="center" vertical="center" wrapText="1"/>
    </xf>
    <xf numFmtId="0" fontId="42" fillId="11" borderId="1" xfId="5" applyNumberFormat="1" applyFont="1" applyFill="1" applyBorder="1" applyAlignment="1">
      <alignment horizontal="center" vertical="center" wrapText="1"/>
    </xf>
    <xf numFmtId="0" fontId="42" fillId="0" borderId="1" xfId="5" applyNumberFormat="1" applyFont="1" applyFill="1" applyBorder="1" applyAlignment="1">
      <alignment horizontal="center" vertical="center" wrapText="1"/>
    </xf>
    <xf numFmtId="0" fontId="42" fillId="22" borderId="1" xfId="5" applyNumberFormat="1" applyFont="1" applyFill="1" applyBorder="1" applyAlignment="1">
      <alignment horizontal="center" vertical="center" wrapText="1"/>
    </xf>
    <xf numFmtId="0" fontId="42" fillId="3" borderId="1" xfId="5" applyNumberFormat="1" applyFont="1" applyFill="1" applyBorder="1" applyAlignment="1">
      <alignment horizontal="center" vertical="center" wrapText="1"/>
    </xf>
    <xf numFmtId="2" fontId="26" fillId="14" borderId="1" xfId="5" applyNumberFormat="1" applyFont="1" applyFill="1" applyBorder="1" applyAlignment="1">
      <alignment horizontal="center" vertical="center"/>
    </xf>
    <xf numFmtId="2" fontId="25" fillId="9" borderId="1" xfId="0" applyNumberFormat="1" applyFont="1" applyFill="1" applyBorder="1" applyAlignment="1">
      <alignment horizontal="center" vertical="center"/>
    </xf>
    <xf numFmtId="2" fontId="25" fillId="11" borderId="1"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wrapText="1"/>
    </xf>
    <xf numFmtId="0" fontId="43" fillId="11" borderId="1" xfId="5" applyNumberFormat="1" applyFont="1" applyFill="1" applyBorder="1" applyAlignment="1">
      <alignment horizontal="center" vertical="center" wrapText="1"/>
    </xf>
    <xf numFmtId="0" fontId="43" fillId="3" borderId="1" xfId="5" applyNumberFormat="1" applyFont="1" applyFill="1" applyBorder="1" applyAlignment="1">
      <alignment horizontal="center" vertical="center" wrapText="1"/>
    </xf>
    <xf numFmtId="0" fontId="43" fillId="14" borderId="1" xfId="5" applyNumberFormat="1" applyFont="1" applyFill="1" applyBorder="1" applyAlignment="1">
      <alignment horizontal="center" vertical="center" wrapText="1"/>
    </xf>
    <xf numFmtId="0" fontId="31" fillId="23" borderId="1" xfId="0" applyFont="1" applyFill="1" applyBorder="1" applyAlignment="1">
      <alignment horizontal="center" vertical="center" wrapText="1"/>
    </xf>
    <xf numFmtId="0" fontId="42" fillId="0" borderId="2"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0" fillId="11" borderId="2" xfId="5" applyNumberFormat="1" applyFont="1" applyFill="1" applyBorder="1" applyAlignment="1">
      <alignment horizontal="center" vertical="center"/>
    </xf>
    <xf numFmtId="0" fontId="0" fillId="11" borderId="3" xfId="5" applyNumberFormat="1" applyFont="1" applyFill="1" applyBorder="1" applyAlignment="1">
      <alignment horizontal="center" vertical="center"/>
    </xf>
    <xf numFmtId="171" fontId="46" fillId="0" borderId="1" xfId="0" applyNumberFormat="1" applyFont="1" applyFill="1" applyBorder="1" applyAlignment="1">
      <alignment horizontal="center" vertical="center" wrapText="1"/>
    </xf>
    <xf numFmtId="0" fontId="0" fillId="14" borderId="1" xfId="5"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justify" vertical="center" wrapText="1"/>
    </xf>
    <xf numFmtId="9" fontId="33" fillId="0" borderId="1" xfId="0" applyNumberFormat="1" applyFont="1" applyFill="1" applyBorder="1" applyAlignment="1">
      <alignment horizontal="justify"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50" fillId="0" borderId="1" xfId="0" applyFont="1" applyFill="1" applyBorder="1" applyAlignment="1">
      <alignment horizontal="justify" vertical="center" wrapText="1"/>
    </xf>
    <xf numFmtId="0" fontId="21" fillId="19" borderId="1" xfId="0" applyFont="1" applyFill="1" applyBorder="1" applyAlignment="1">
      <alignment horizontal="center" vertical="center"/>
    </xf>
    <xf numFmtId="0" fontId="31" fillId="23" borderId="3" xfId="0" applyFont="1" applyFill="1" applyBorder="1" applyAlignment="1">
      <alignment horizontal="center" vertical="center" wrapText="1"/>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33" fillId="14" borderId="1" xfId="5" applyNumberFormat="1" applyFont="1" applyFill="1" applyBorder="1" applyAlignment="1">
      <alignment horizontal="center" vertical="center" wrapText="1"/>
    </xf>
    <xf numFmtId="0" fontId="33" fillId="3" borderId="1" xfId="5" applyNumberFormat="1" applyFont="1" applyFill="1" applyBorder="1" applyAlignment="1">
      <alignment horizontal="center" vertical="center" wrapText="1"/>
    </xf>
    <xf numFmtId="2" fontId="26" fillId="4" borderId="1" xfId="5" applyNumberFormat="1" applyFont="1" applyFill="1" applyBorder="1" applyAlignment="1">
      <alignment horizontal="center" vertical="center" wrapText="1"/>
    </xf>
    <xf numFmtId="9" fontId="42" fillId="19" borderId="1" xfId="0" applyNumberFormat="1" applyFont="1" applyFill="1" applyBorder="1" applyAlignment="1">
      <alignment horizontal="center" vertical="center" wrapText="1"/>
    </xf>
    <xf numFmtId="0" fontId="42" fillId="19" borderId="1" xfId="0" applyFont="1" applyFill="1" applyBorder="1" applyAlignment="1">
      <alignment horizontal="center" vertical="center"/>
    </xf>
    <xf numFmtId="0" fontId="42" fillId="6" borderId="1" xfId="5" applyNumberFormat="1" applyFont="1" applyFill="1" applyBorder="1" applyAlignment="1">
      <alignment horizontal="center" vertical="center" wrapText="1"/>
    </xf>
    <xf numFmtId="1" fontId="19" fillId="3" borderId="1" xfId="0" applyNumberFormat="1" applyFont="1" applyFill="1" applyBorder="1" applyAlignment="1">
      <alignment horizontal="center" vertical="center"/>
    </xf>
    <xf numFmtId="9" fontId="42" fillId="19" borderId="1" xfId="0" applyNumberFormat="1" applyFont="1" applyFill="1" applyBorder="1" applyAlignment="1">
      <alignment horizontal="center" vertical="center"/>
    </xf>
    <xf numFmtId="2" fontId="25" fillId="12" borderId="1" xfId="0" applyNumberFormat="1" applyFont="1" applyFill="1" applyBorder="1" applyAlignment="1">
      <alignment horizontal="center" vertical="center"/>
    </xf>
    <xf numFmtId="9" fontId="42" fillId="19" borderId="1" xfId="0" applyNumberFormat="1" applyFont="1" applyFill="1" applyBorder="1" applyAlignment="1">
      <alignment horizontal="center"/>
    </xf>
    <xf numFmtId="9" fontId="42" fillId="3" borderId="1" xfId="0" applyNumberFormat="1" applyFont="1" applyFill="1" applyBorder="1" applyAlignment="1">
      <alignment horizontal="center"/>
    </xf>
    <xf numFmtId="0" fontId="17" fillId="3" borderId="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xf>
    <xf numFmtId="0" fontId="29" fillId="0" borderId="3" xfId="0" applyFont="1" applyFill="1" applyBorder="1" applyAlignment="1">
      <alignment horizontal="justify" vertical="top" wrapText="1"/>
    </xf>
    <xf numFmtId="0" fontId="56" fillId="24" borderId="3" xfId="0" applyFont="1" applyFill="1" applyBorder="1" applyAlignment="1">
      <alignment horizontal="center" vertical="center" wrapText="1"/>
    </xf>
    <xf numFmtId="0" fontId="58" fillId="24" borderId="1" xfId="8" applyFont="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left" vertical="center" wrapText="1"/>
    </xf>
    <xf numFmtId="0" fontId="1"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1" fillId="3" borderId="2" xfId="0" applyNumberFormat="1" applyFont="1" applyFill="1" applyBorder="1" applyAlignment="1">
      <alignment horizontal="center" vertical="center"/>
    </xf>
    <xf numFmtId="0" fontId="1" fillId="3" borderId="3" xfId="0" applyNumberFormat="1" applyFont="1" applyFill="1" applyBorder="1" applyAlignment="1">
      <alignment horizontal="center" vertical="center"/>
    </xf>
    <xf numFmtId="3" fontId="1" fillId="0" borderId="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 fillId="3" borderId="3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5" fillId="0" borderId="1" xfId="0" applyFont="1" applyBorder="1" applyAlignment="1">
      <alignment horizontal="center" vertical="center" wrapText="1"/>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1" fontId="17" fillId="3" borderId="2" xfId="5" applyNumberFormat="1" applyFont="1" applyFill="1" applyBorder="1" applyAlignment="1">
      <alignment horizontal="center" vertical="center" wrapText="1"/>
    </xf>
    <xf numFmtId="1" fontId="17" fillId="3" borderId="3" xfId="5"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 fontId="19" fillId="3" borderId="2" xfId="5" applyNumberFormat="1" applyFont="1" applyFill="1" applyBorder="1" applyAlignment="1">
      <alignment horizontal="center" vertical="center" wrapText="1"/>
    </xf>
    <xf numFmtId="1" fontId="19" fillId="3" borderId="3" xfId="5" applyNumberFormat="1" applyFont="1" applyFill="1" applyBorder="1" applyAlignment="1">
      <alignment horizontal="center" vertical="center" wrapText="1"/>
    </xf>
    <xf numFmtId="9" fontId="42" fillId="19" borderId="2" xfId="0" applyNumberFormat="1" applyFont="1" applyFill="1" applyBorder="1" applyAlignment="1">
      <alignment horizontal="center" vertical="center" wrapText="1"/>
    </xf>
    <xf numFmtId="9" fontId="42" fillId="19" borderId="3" xfId="0" applyNumberFormat="1" applyFont="1" applyFill="1" applyBorder="1" applyAlignment="1">
      <alignment horizontal="center" vertical="center" wrapText="1"/>
    </xf>
    <xf numFmtId="9" fontId="41" fillId="19" borderId="2" xfId="0" applyNumberFormat="1" applyFont="1" applyFill="1" applyBorder="1" applyAlignment="1">
      <alignment horizontal="center" vertical="center" wrapText="1"/>
    </xf>
    <xf numFmtId="9" fontId="41" fillId="19" borderId="3" xfId="0" applyNumberFormat="1" applyFont="1" applyFill="1" applyBorder="1" applyAlignment="1">
      <alignment horizontal="center" vertical="center" wrapText="1"/>
    </xf>
    <xf numFmtId="9" fontId="29" fillId="3" borderId="2" xfId="5" applyFont="1" applyFill="1" applyBorder="1" applyAlignment="1">
      <alignment horizontal="center" vertical="center" wrapText="1"/>
    </xf>
    <xf numFmtId="9" fontId="29" fillId="3" borderId="3" xfId="5" applyFont="1" applyFill="1" applyBorder="1" applyAlignment="1">
      <alignment horizontal="center" vertical="center" wrapText="1"/>
    </xf>
    <xf numFmtId="172" fontId="26" fillId="11" borderId="2" xfId="7" applyNumberFormat="1" applyFont="1" applyFill="1" applyBorder="1" applyAlignment="1">
      <alignment horizontal="center" vertical="center"/>
    </xf>
    <xf numFmtId="172" fontId="26" fillId="11" borderId="3" xfId="7" applyNumberFormat="1" applyFont="1" applyFill="1" applyBorder="1" applyAlignment="1">
      <alignment horizontal="center" vertical="center"/>
    </xf>
    <xf numFmtId="9" fontId="33" fillId="0" borderId="2" xfId="0" applyNumberFormat="1" applyFont="1" applyFill="1" applyBorder="1" applyAlignment="1">
      <alignment horizontal="justify" vertical="center" wrapText="1"/>
    </xf>
    <xf numFmtId="9" fontId="33" fillId="0" borderId="3" xfId="0" applyNumberFormat="1" applyFont="1" applyFill="1" applyBorder="1" applyAlignment="1">
      <alignment horizontal="justify" vertical="center" wrapText="1"/>
    </xf>
    <xf numFmtId="0" fontId="40" fillId="3" borderId="5"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10" xfId="0" applyFont="1" applyFill="1" applyBorder="1" applyAlignment="1">
      <alignment horizontal="center" vertical="center"/>
    </xf>
    <xf numFmtId="0" fontId="39" fillId="3" borderId="21" xfId="0" applyFont="1" applyFill="1" applyBorder="1" applyAlignment="1">
      <alignment horizontal="center"/>
    </xf>
    <xf numFmtId="0" fontId="39" fillId="3" borderId="22" xfId="0" applyFont="1" applyFill="1" applyBorder="1" applyAlignment="1">
      <alignment horizontal="center"/>
    </xf>
    <xf numFmtId="0" fontId="39" fillId="3" borderId="23" xfId="0" applyFont="1" applyFill="1" applyBorder="1" applyAlignment="1">
      <alignment horizontal="center"/>
    </xf>
    <xf numFmtId="0" fontId="52" fillId="4" borderId="18"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2" fillId="4" borderId="20" xfId="0" applyFont="1" applyFill="1" applyBorder="1" applyAlignment="1">
      <alignment horizontal="center" vertical="center" wrapText="1"/>
    </xf>
    <xf numFmtId="0" fontId="35" fillId="17" borderId="24" xfId="0" applyFont="1" applyFill="1" applyBorder="1" applyAlignment="1">
      <alignment horizontal="center" vertical="center"/>
    </xf>
    <xf numFmtId="0" fontId="35" fillId="17" borderId="25" xfId="0" applyFont="1" applyFill="1" applyBorder="1" applyAlignment="1">
      <alignment horizontal="center" vertical="center"/>
    </xf>
    <xf numFmtId="0" fontId="35" fillId="17" borderId="24" xfId="0" applyFont="1" applyFill="1" applyBorder="1" applyAlignment="1">
      <alignment horizontal="center" vertical="center" wrapText="1"/>
    </xf>
    <xf numFmtId="0" fontId="35" fillId="17" borderId="25" xfId="0" applyFont="1" applyFill="1" applyBorder="1" applyAlignment="1">
      <alignment horizontal="center" vertical="center" wrapText="1"/>
    </xf>
    <xf numFmtId="0" fontId="52" fillId="4" borderId="18" xfId="0" applyFont="1" applyFill="1" applyBorder="1" applyAlignment="1">
      <alignment vertical="center" wrapText="1"/>
    </xf>
    <xf numFmtId="0" fontId="52" fillId="4" borderId="19" xfId="0" applyFont="1" applyFill="1" applyBorder="1" applyAlignment="1">
      <alignment vertical="center" wrapText="1"/>
    </xf>
    <xf numFmtId="0" fontId="52" fillId="4" borderId="20" xfId="0" applyFont="1" applyFill="1" applyBorder="1" applyAlignment="1">
      <alignment vertical="center" wrapText="1"/>
    </xf>
    <xf numFmtId="0" fontId="65" fillId="4" borderId="18" xfId="0" applyFont="1" applyFill="1" applyBorder="1" applyAlignment="1">
      <alignment horizontal="center" vertical="center" wrapText="1"/>
    </xf>
    <xf numFmtId="0" fontId="65" fillId="4" borderId="19" xfId="0" applyFont="1" applyFill="1" applyBorder="1" applyAlignment="1">
      <alignment horizontal="center" vertical="center" wrapText="1"/>
    </xf>
    <xf numFmtId="0" fontId="65" fillId="4" borderId="20" xfId="0" applyFont="1" applyFill="1" applyBorder="1" applyAlignment="1">
      <alignment horizontal="center" vertical="center" wrapText="1"/>
    </xf>
  </cellXfs>
  <cellStyles count="11">
    <cellStyle name="Incorrecto" xfId="6" builtinId="27"/>
    <cellStyle name="KPT04" xfId="9" xr:uid="{00000000-0005-0000-0000-000001000000}"/>
    <cellStyle name="KPT04_Main" xfId="8" xr:uid="{00000000-0005-0000-0000-000002000000}"/>
    <cellStyle name="Millares" xfId="7" builtinId="3"/>
    <cellStyle name="Millares 2" xfId="1" xr:uid="{00000000-0005-0000-0000-000004000000}"/>
    <cellStyle name="Millares 3 3" xfId="3" xr:uid="{00000000-0005-0000-0000-000005000000}"/>
    <cellStyle name="Moneda [0] 3" xfId="2" xr:uid="{00000000-0005-0000-0000-000006000000}"/>
    <cellStyle name="Moneda 3" xfId="4" xr:uid="{00000000-0005-0000-0000-000007000000}"/>
    <cellStyle name="Normal" xfId="0" builtinId="0"/>
    <cellStyle name="Normal 2" xfId="10" xr:uid="{00000000-0005-0000-0000-000009000000}"/>
    <cellStyle name="Porcentaje" xfId="5" builtinId="5"/>
  </cellStyles>
  <dxfs count="35">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7"/>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00FF00"/>
      <color rgb="FFEE9F12"/>
      <color rgb="FFEC752C"/>
      <color rgb="FFD4868C"/>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35720</xdr:colOff>
      <xdr:row>5</xdr:row>
      <xdr:rowOff>2309812</xdr:rowOff>
    </xdr:from>
    <xdr:to>
      <xdr:col>45</xdr:col>
      <xdr:colOff>153028</xdr:colOff>
      <xdr:row>6</xdr:row>
      <xdr:rowOff>9524</xdr:rowOff>
    </xdr:to>
    <xdr:pic>
      <xdr:nvPicPr>
        <xdr:cNvPr id="2"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cstate="print"/>
        <a:stretch>
          <a:fillRect/>
        </a:stretch>
      </xdr:blipFill>
      <xdr:spPr>
        <a:xfrm>
          <a:off x="14856620" y="9091612"/>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ow r="65">
          <cell r="Z65" t="str">
            <v xml:space="preserve"> MUNICIPIO DE ARMENIA; Normas establecidad en la construccion o mantenimiento  en infraestructura  ya establecidas por el estado</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S171"/>
  <sheetViews>
    <sheetView tabSelected="1" zoomScale="72" zoomScaleNormal="72" workbookViewId="0">
      <selection activeCell="AS2" sqref="AS2:AY3"/>
    </sheetView>
  </sheetViews>
  <sheetFormatPr baseColWidth="10" defaultColWidth="9.140625" defaultRowHeight="14.25" x14ac:dyDescent="0.25"/>
  <cols>
    <col min="1" max="1" width="15.7109375" style="1" bestFit="1" customWidth="1"/>
    <col min="2" max="2" width="15.85546875" style="1" customWidth="1"/>
    <col min="3" max="3" width="15.42578125" style="1" customWidth="1"/>
    <col min="4" max="4" width="18.28515625" style="1" customWidth="1"/>
    <col min="5" max="5" width="16.85546875" style="1" customWidth="1"/>
    <col min="6" max="6" width="15.42578125" style="1" customWidth="1"/>
    <col min="7" max="7" width="18.85546875" style="1" customWidth="1"/>
    <col min="8" max="8" width="20.5703125" style="1" customWidth="1"/>
    <col min="9" max="9" width="27.5703125" style="1" customWidth="1"/>
    <col min="10" max="10" width="19.7109375" style="302" hidden="1" customWidth="1"/>
    <col min="11" max="11" width="19.7109375" style="2" hidden="1" customWidth="1"/>
    <col min="12" max="12" width="19.7109375" style="302" hidden="1" customWidth="1"/>
    <col min="13" max="15" width="19.7109375" style="2" hidden="1" customWidth="1"/>
    <col min="16" max="16" width="38.7109375" style="2" hidden="1" customWidth="1"/>
    <col min="17" max="18" width="19.7109375" style="1" hidden="1" customWidth="1"/>
    <col min="19" max="19" width="19.7109375" style="320" hidden="1" customWidth="1"/>
    <col min="20" max="20" width="38.7109375" style="49" hidden="1" customWidth="1"/>
    <col min="21" max="23" width="19.7109375" style="1" hidden="1" customWidth="1"/>
    <col min="24" max="24" width="38.7109375" style="49" hidden="1" customWidth="1"/>
    <col min="25" max="25" width="18.85546875" style="1" hidden="1" customWidth="1"/>
    <col min="26" max="26" width="20.7109375" style="1" hidden="1" customWidth="1"/>
    <col min="27" max="27" width="19.7109375" style="1" hidden="1" customWidth="1"/>
    <col min="28" max="28" width="47.85546875" style="1" hidden="1" customWidth="1"/>
    <col min="29" max="29" width="20.85546875" style="1" hidden="1" customWidth="1"/>
    <col min="30" max="30" width="27.42578125" style="1" hidden="1" customWidth="1"/>
    <col min="31" max="31" width="21.42578125" style="1" hidden="1" customWidth="1"/>
    <col min="32" max="32" width="28.7109375" style="1" hidden="1" customWidth="1"/>
    <col min="33" max="33" width="13.85546875" style="1" hidden="1" customWidth="1"/>
    <col min="34" max="34" width="13.5703125" style="1" hidden="1" customWidth="1"/>
    <col min="35" max="35" width="16.140625" style="1" hidden="1" customWidth="1"/>
    <col min="36" max="37" width="22" style="1" hidden="1" customWidth="1"/>
    <col min="38" max="38" width="20.140625" style="1" hidden="1" customWidth="1"/>
    <col min="39" max="39" width="30.140625" style="1" hidden="1" customWidth="1"/>
    <col min="40" max="40" width="21.42578125" style="1" hidden="1" customWidth="1"/>
    <col min="41" max="41" width="20.5703125" style="1" hidden="1" customWidth="1"/>
    <col min="42" max="42" width="22.140625" style="1" hidden="1" customWidth="1"/>
    <col min="43" max="43" width="18.28515625" style="1" hidden="1" customWidth="1"/>
    <col min="44" max="44" width="51.85546875" style="1" hidden="1" customWidth="1"/>
    <col min="45" max="45" width="16.140625" style="1" customWidth="1"/>
    <col min="46" max="46" width="15.140625" style="374" customWidth="1"/>
    <col min="47" max="47" width="24.140625" style="1" customWidth="1"/>
    <col min="48" max="48" width="25.140625" style="1" customWidth="1"/>
    <col min="49" max="49" width="28.28515625" style="1" customWidth="1"/>
    <col min="50" max="50" width="16.5703125" style="1" customWidth="1"/>
    <col min="51" max="51" width="59.7109375" style="326" customWidth="1"/>
    <col min="52" max="52" width="36.85546875" style="374" customWidth="1"/>
    <col min="53" max="53" width="3" style="1" customWidth="1"/>
    <col min="54" max="54" width="2.85546875" style="1" customWidth="1"/>
    <col min="55" max="55" width="27.28515625" style="1" customWidth="1"/>
    <col min="56" max="56" width="9.140625" style="1"/>
    <col min="57" max="57" width="20.140625" style="1" customWidth="1"/>
    <col min="58" max="248" width="9.140625" style="1"/>
    <col min="249" max="249" width="21" style="1" customWidth="1"/>
    <col min="250" max="250" width="37.85546875" style="1" customWidth="1"/>
    <col min="251" max="251" width="33.42578125" style="1" customWidth="1"/>
    <col min="252" max="252" width="22" style="1" customWidth="1"/>
    <col min="253" max="253" width="21" style="1" customWidth="1"/>
    <col min="254" max="254" width="7.42578125" style="1" customWidth="1"/>
    <col min="255" max="255" width="7.5703125" style="1" customWidth="1"/>
    <col min="256" max="256" width="7.140625" style="1" customWidth="1"/>
    <col min="257" max="257" width="17.42578125" style="1" customWidth="1"/>
    <col min="258" max="258" width="22.85546875" style="1" customWidth="1"/>
    <col min="259" max="259" width="18.140625" style="1" customWidth="1"/>
    <col min="260" max="260" width="15.7109375" style="1" customWidth="1"/>
    <col min="261" max="261" width="15.28515625" style="1" customWidth="1"/>
    <col min="262" max="262" width="16.28515625" style="1" customWidth="1"/>
    <col min="263" max="263" width="16.85546875" style="1" customWidth="1"/>
    <col min="264" max="264" width="16.5703125" style="1" customWidth="1"/>
    <col min="265" max="265" width="15.85546875" style="1" customWidth="1"/>
    <col min="266" max="266" width="15.42578125" style="1" customWidth="1"/>
    <col min="267" max="267" width="18.140625" style="1" customWidth="1"/>
    <col min="268" max="268" width="12.85546875" style="1" customWidth="1"/>
    <col min="269" max="269" width="12.7109375" style="1" bestFit="1" customWidth="1"/>
    <col min="270" max="270" width="16.85546875" style="1" customWidth="1"/>
    <col min="271" max="504" width="9.140625" style="1"/>
    <col min="505" max="505" width="21" style="1" customWidth="1"/>
    <col min="506" max="506" width="37.85546875" style="1" customWidth="1"/>
    <col min="507" max="507" width="33.42578125" style="1" customWidth="1"/>
    <col min="508" max="508" width="22" style="1" customWidth="1"/>
    <col min="509" max="509" width="21" style="1" customWidth="1"/>
    <col min="510" max="510" width="7.42578125" style="1" customWidth="1"/>
    <col min="511" max="511" width="7.5703125" style="1" customWidth="1"/>
    <col min="512" max="512" width="7.140625" style="1" customWidth="1"/>
    <col min="513" max="513" width="17.42578125" style="1" customWidth="1"/>
    <col min="514" max="514" width="22.85546875" style="1" customWidth="1"/>
    <col min="515" max="515" width="18.140625" style="1" customWidth="1"/>
    <col min="516" max="516" width="15.7109375" style="1" customWidth="1"/>
    <col min="517" max="517" width="15.28515625" style="1" customWidth="1"/>
    <col min="518" max="518" width="16.28515625" style="1" customWidth="1"/>
    <col min="519" max="519" width="16.85546875" style="1" customWidth="1"/>
    <col min="520" max="520" width="16.5703125" style="1" customWidth="1"/>
    <col min="521" max="521" width="15.85546875" style="1" customWidth="1"/>
    <col min="522" max="522" width="15.42578125" style="1" customWidth="1"/>
    <col min="523" max="523" width="18.140625" style="1" customWidth="1"/>
    <col min="524" max="524" width="12.85546875" style="1" customWidth="1"/>
    <col min="525" max="525" width="12.7109375" style="1" bestFit="1" customWidth="1"/>
    <col min="526" max="526" width="16.85546875" style="1" customWidth="1"/>
    <col min="527" max="760" width="9.140625" style="1"/>
    <col min="761" max="761" width="21" style="1" customWidth="1"/>
    <col min="762" max="762" width="37.85546875" style="1" customWidth="1"/>
    <col min="763" max="763" width="33.42578125" style="1" customWidth="1"/>
    <col min="764" max="764" width="22" style="1" customWidth="1"/>
    <col min="765" max="765" width="21" style="1" customWidth="1"/>
    <col min="766" max="766" width="7.42578125" style="1" customWidth="1"/>
    <col min="767" max="767" width="7.5703125" style="1" customWidth="1"/>
    <col min="768" max="768" width="7.140625" style="1" customWidth="1"/>
    <col min="769" max="769" width="17.42578125" style="1" customWidth="1"/>
    <col min="770" max="770" width="22.85546875" style="1" customWidth="1"/>
    <col min="771" max="771" width="18.140625" style="1" customWidth="1"/>
    <col min="772" max="772" width="15.7109375" style="1" customWidth="1"/>
    <col min="773" max="773" width="15.28515625" style="1" customWidth="1"/>
    <col min="774" max="774" width="16.28515625" style="1" customWidth="1"/>
    <col min="775" max="775" width="16.85546875" style="1" customWidth="1"/>
    <col min="776" max="776" width="16.5703125" style="1" customWidth="1"/>
    <col min="777" max="777" width="15.85546875" style="1" customWidth="1"/>
    <col min="778" max="778" width="15.42578125" style="1" customWidth="1"/>
    <col min="779" max="779" width="18.140625" style="1" customWidth="1"/>
    <col min="780" max="780" width="12.85546875" style="1" customWidth="1"/>
    <col min="781" max="781" width="12.7109375" style="1" bestFit="1" customWidth="1"/>
    <col min="782" max="782" width="16.85546875" style="1" customWidth="1"/>
    <col min="783" max="1016" width="9.140625" style="1"/>
    <col min="1017" max="1017" width="21" style="1" customWidth="1"/>
    <col min="1018" max="1018" width="37.85546875" style="1" customWidth="1"/>
    <col min="1019" max="1019" width="33.42578125" style="1" customWidth="1"/>
    <col min="1020" max="1020" width="22" style="1" customWidth="1"/>
    <col min="1021" max="1021" width="21" style="1" customWidth="1"/>
    <col min="1022" max="1022" width="7.42578125" style="1" customWidth="1"/>
    <col min="1023" max="1023" width="7.5703125" style="1" customWidth="1"/>
    <col min="1024" max="1024" width="7.140625" style="1" customWidth="1"/>
    <col min="1025" max="1025" width="17.42578125" style="1" customWidth="1"/>
    <col min="1026" max="1026" width="22.85546875" style="1" customWidth="1"/>
    <col min="1027" max="1027" width="18.140625" style="1" customWidth="1"/>
    <col min="1028" max="1028" width="15.7109375" style="1" customWidth="1"/>
    <col min="1029" max="1029" width="15.28515625" style="1" customWidth="1"/>
    <col min="1030" max="1030" width="16.28515625" style="1" customWidth="1"/>
    <col min="1031" max="1031" width="16.85546875" style="1" customWidth="1"/>
    <col min="1032" max="1032" width="16.5703125" style="1" customWidth="1"/>
    <col min="1033" max="1033" width="15.85546875" style="1" customWidth="1"/>
    <col min="1034" max="1034" width="15.42578125" style="1" customWidth="1"/>
    <col min="1035" max="1035" width="18.140625" style="1" customWidth="1"/>
    <col min="1036" max="1036" width="12.85546875" style="1" customWidth="1"/>
    <col min="1037" max="1037" width="12.7109375" style="1" bestFit="1" customWidth="1"/>
    <col min="1038" max="1038" width="16.85546875" style="1" customWidth="1"/>
    <col min="1039" max="1272" width="9.140625" style="1"/>
    <col min="1273" max="1273" width="21" style="1" customWidth="1"/>
    <col min="1274" max="1274" width="37.85546875" style="1" customWidth="1"/>
    <col min="1275" max="1275" width="33.42578125" style="1" customWidth="1"/>
    <col min="1276" max="1276" width="22" style="1" customWidth="1"/>
    <col min="1277" max="1277" width="21" style="1" customWidth="1"/>
    <col min="1278" max="1278" width="7.42578125" style="1" customWidth="1"/>
    <col min="1279" max="1279" width="7.5703125" style="1" customWidth="1"/>
    <col min="1280" max="1280" width="7.140625" style="1" customWidth="1"/>
    <col min="1281" max="1281" width="17.42578125" style="1" customWidth="1"/>
    <col min="1282" max="1282" width="22.85546875" style="1" customWidth="1"/>
    <col min="1283" max="1283" width="18.140625" style="1" customWidth="1"/>
    <col min="1284" max="1284" width="15.7109375" style="1" customWidth="1"/>
    <col min="1285" max="1285" width="15.28515625" style="1" customWidth="1"/>
    <col min="1286" max="1286" width="16.28515625" style="1" customWidth="1"/>
    <col min="1287" max="1287" width="16.85546875" style="1" customWidth="1"/>
    <col min="1288" max="1288" width="16.5703125" style="1" customWidth="1"/>
    <col min="1289" max="1289" width="15.85546875" style="1" customWidth="1"/>
    <col min="1290" max="1290" width="15.42578125" style="1" customWidth="1"/>
    <col min="1291" max="1291" width="18.140625" style="1" customWidth="1"/>
    <col min="1292" max="1292" width="12.85546875" style="1" customWidth="1"/>
    <col min="1293" max="1293" width="12.7109375" style="1" bestFit="1" customWidth="1"/>
    <col min="1294" max="1294" width="16.85546875" style="1" customWidth="1"/>
    <col min="1295" max="1528" width="9.140625" style="1"/>
    <col min="1529" max="1529" width="21" style="1" customWidth="1"/>
    <col min="1530" max="1530" width="37.85546875" style="1" customWidth="1"/>
    <col min="1531" max="1531" width="33.42578125" style="1" customWidth="1"/>
    <col min="1532" max="1532" width="22" style="1" customWidth="1"/>
    <col min="1533" max="1533" width="21" style="1" customWidth="1"/>
    <col min="1534" max="1534" width="7.42578125" style="1" customWidth="1"/>
    <col min="1535" max="1535" width="7.5703125" style="1" customWidth="1"/>
    <col min="1536" max="1536" width="7.140625" style="1" customWidth="1"/>
    <col min="1537" max="1537" width="17.42578125" style="1" customWidth="1"/>
    <col min="1538" max="1538" width="22.85546875" style="1" customWidth="1"/>
    <col min="1539" max="1539" width="18.140625" style="1" customWidth="1"/>
    <col min="1540" max="1540" width="15.7109375" style="1" customWidth="1"/>
    <col min="1541" max="1541" width="15.28515625" style="1" customWidth="1"/>
    <col min="1542" max="1542" width="16.28515625" style="1" customWidth="1"/>
    <col min="1543" max="1543" width="16.85546875" style="1" customWidth="1"/>
    <col min="1544" max="1544" width="16.5703125" style="1" customWidth="1"/>
    <col min="1545" max="1545" width="15.85546875" style="1" customWidth="1"/>
    <col min="1546" max="1546" width="15.42578125" style="1" customWidth="1"/>
    <col min="1547" max="1547" width="18.140625" style="1" customWidth="1"/>
    <col min="1548" max="1548" width="12.85546875" style="1" customWidth="1"/>
    <col min="1549" max="1549" width="12.7109375" style="1" bestFit="1" customWidth="1"/>
    <col min="1550" max="1550" width="16.85546875" style="1" customWidth="1"/>
    <col min="1551" max="1784" width="9.140625" style="1"/>
    <col min="1785" max="1785" width="21" style="1" customWidth="1"/>
    <col min="1786" max="1786" width="37.85546875" style="1" customWidth="1"/>
    <col min="1787" max="1787" width="33.42578125" style="1" customWidth="1"/>
    <col min="1788" max="1788" width="22" style="1" customWidth="1"/>
    <col min="1789" max="1789" width="21" style="1" customWidth="1"/>
    <col min="1790" max="1790" width="7.42578125" style="1" customWidth="1"/>
    <col min="1791" max="1791" width="7.5703125" style="1" customWidth="1"/>
    <col min="1792" max="1792" width="7.140625" style="1" customWidth="1"/>
    <col min="1793" max="1793" width="17.42578125" style="1" customWidth="1"/>
    <col min="1794" max="1794" width="22.85546875" style="1" customWidth="1"/>
    <col min="1795" max="1795" width="18.140625" style="1" customWidth="1"/>
    <col min="1796" max="1796" width="15.7109375" style="1" customWidth="1"/>
    <col min="1797" max="1797" width="15.28515625" style="1" customWidth="1"/>
    <col min="1798" max="1798" width="16.28515625" style="1" customWidth="1"/>
    <col min="1799" max="1799" width="16.85546875" style="1" customWidth="1"/>
    <col min="1800" max="1800" width="16.5703125" style="1" customWidth="1"/>
    <col min="1801" max="1801" width="15.85546875" style="1" customWidth="1"/>
    <col min="1802" max="1802" width="15.42578125" style="1" customWidth="1"/>
    <col min="1803" max="1803" width="18.140625" style="1" customWidth="1"/>
    <col min="1804" max="1804" width="12.85546875" style="1" customWidth="1"/>
    <col min="1805" max="1805" width="12.7109375" style="1" bestFit="1" customWidth="1"/>
    <col min="1806" max="1806" width="16.85546875" style="1" customWidth="1"/>
    <col min="1807" max="2040" width="9.140625" style="1"/>
    <col min="2041" max="2041" width="21" style="1" customWidth="1"/>
    <col min="2042" max="2042" width="37.85546875" style="1" customWidth="1"/>
    <col min="2043" max="2043" width="33.42578125" style="1" customWidth="1"/>
    <col min="2044" max="2044" width="22" style="1" customWidth="1"/>
    <col min="2045" max="2045" width="21" style="1" customWidth="1"/>
    <col min="2046" max="2046" width="7.42578125" style="1" customWidth="1"/>
    <col min="2047" max="2047" width="7.5703125" style="1" customWidth="1"/>
    <col min="2048" max="2048" width="7.140625" style="1" customWidth="1"/>
    <col min="2049" max="2049" width="17.42578125" style="1" customWidth="1"/>
    <col min="2050" max="2050" width="22.85546875" style="1" customWidth="1"/>
    <col min="2051" max="2051" width="18.140625" style="1" customWidth="1"/>
    <col min="2052" max="2052" width="15.7109375" style="1" customWidth="1"/>
    <col min="2053" max="2053" width="15.28515625" style="1" customWidth="1"/>
    <col min="2054" max="2054" width="16.28515625" style="1" customWidth="1"/>
    <col min="2055" max="2055" width="16.85546875" style="1" customWidth="1"/>
    <col min="2056" max="2056" width="16.5703125" style="1" customWidth="1"/>
    <col min="2057" max="2057" width="15.85546875" style="1" customWidth="1"/>
    <col min="2058" max="2058" width="15.42578125" style="1" customWidth="1"/>
    <col min="2059" max="2059" width="18.140625" style="1" customWidth="1"/>
    <col min="2060" max="2060" width="12.85546875" style="1" customWidth="1"/>
    <col min="2061" max="2061" width="12.7109375" style="1" bestFit="1" customWidth="1"/>
    <col min="2062" max="2062" width="16.85546875" style="1" customWidth="1"/>
    <col min="2063" max="2296" width="9.140625" style="1"/>
    <col min="2297" max="2297" width="21" style="1" customWidth="1"/>
    <col min="2298" max="2298" width="37.85546875" style="1" customWidth="1"/>
    <col min="2299" max="2299" width="33.42578125" style="1" customWidth="1"/>
    <col min="2300" max="2300" width="22" style="1" customWidth="1"/>
    <col min="2301" max="2301" width="21" style="1" customWidth="1"/>
    <col min="2302" max="2302" width="7.42578125" style="1" customWidth="1"/>
    <col min="2303" max="2303" width="7.5703125" style="1" customWidth="1"/>
    <col min="2304" max="2304" width="7.140625" style="1" customWidth="1"/>
    <col min="2305" max="2305" width="17.42578125" style="1" customWidth="1"/>
    <col min="2306" max="2306" width="22.85546875" style="1" customWidth="1"/>
    <col min="2307" max="2307" width="18.140625" style="1" customWidth="1"/>
    <col min="2308" max="2308" width="15.7109375" style="1" customWidth="1"/>
    <col min="2309" max="2309" width="15.28515625" style="1" customWidth="1"/>
    <col min="2310" max="2310" width="16.28515625" style="1" customWidth="1"/>
    <col min="2311" max="2311" width="16.85546875" style="1" customWidth="1"/>
    <col min="2312" max="2312" width="16.5703125" style="1" customWidth="1"/>
    <col min="2313" max="2313" width="15.85546875" style="1" customWidth="1"/>
    <col min="2314" max="2314" width="15.42578125" style="1" customWidth="1"/>
    <col min="2315" max="2315" width="18.140625" style="1" customWidth="1"/>
    <col min="2316" max="2316" width="12.85546875" style="1" customWidth="1"/>
    <col min="2317" max="2317" width="12.7109375" style="1" bestFit="1" customWidth="1"/>
    <col min="2318" max="2318" width="16.85546875" style="1" customWidth="1"/>
    <col min="2319" max="2552" width="9.140625" style="1"/>
    <col min="2553" max="2553" width="21" style="1" customWidth="1"/>
    <col min="2554" max="2554" width="37.85546875" style="1" customWidth="1"/>
    <col min="2555" max="2555" width="33.42578125" style="1" customWidth="1"/>
    <col min="2556" max="2556" width="22" style="1" customWidth="1"/>
    <col min="2557" max="2557" width="21" style="1" customWidth="1"/>
    <col min="2558" max="2558" width="7.42578125" style="1" customWidth="1"/>
    <col min="2559" max="2559" width="7.5703125" style="1" customWidth="1"/>
    <col min="2560" max="2560" width="7.140625" style="1" customWidth="1"/>
    <col min="2561" max="2561" width="17.42578125" style="1" customWidth="1"/>
    <col min="2562" max="2562" width="22.85546875" style="1" customWidth="1"/>
    <col min="2563" max="2563" width="18.140625" style="1" customWidth="1"/>
    <col min="2564" max="2564" width="15.7109375" style="1" customWidth="1"/>
    <col min="2565" max="2565" width="15.28515625" style="1" customWidth="1"/>
    <col min="2566" max="2566" width="16.28515625" style="1" customWidth="1"/>
    <col min="2567" max="2567" width="16.85546875" style="1" customWidth="1"/>
    <col min="2568" max="2568" width="16.5703125" style="1" customWidth="1"/>
    <col min="2569" max="2569" width="15.85546875" style="1" customWidth="1"/>
    <col min="2570" max="2570" width="15.42578125" style="1" customWidth="1"/>
    <col min="2571" max="2571" width="18.140625" style="1" customWidth="1"/>
    <col min="2572" max="2572" width="12.85546875" style="1" customWidth="1"/>
    <col min="2573" max="2573" width="12.7109375" style="1" bestFit="1" customWidth="1"/>
    <col min="2574" max="2574" width="16.85546875" style="1" customWidth="1"/>
    <col min="2575" max="2808" width="9.140625" style="1"/>
    <col min="2809" max="2809" width="21" style="1" customWidth="1"/>
    <col min="2810" max="2810" width="37.85546875" style="1" customWidth="1"/>
    <col min="2811" max="2811" width="33.42578125" style="1" customWidth="1"/>
    <col min="2812" max="2812" width="22" style="1" customWidth="1"/>
    <col min="2813" max="2813" width="21" style="1" customWidth="1"/>
    <col min="2814" max="2814" width="7.42578125" style="1" customWidth="1"/>
    <col min="2815" max="2815" width="7.5703125" style="1" customWidth="1"/>
    <col min="2816" max="2816" width="7.140625" style="1" customWidth="1"/>
    <col min="2817" max="2817" width="17.42578125" style="1" customWidth="1"/>
    <col min="2818" max="2818" width="22.85546875" style="1" customWidth="1"/>
    <col min="2819" max="2819" width="18.140625" style="1" customWidth="1"/>
    <col min="2820" max="2820" width="15.7109375" style="1" customWidth="1"/>
    <col min="2821" max="2821" width="15.28515625" style="1" customWidth="1"/>
    <col min="2822" max="2822" width="16.28515625" style="1" customWidth="1"/>
    <col min="2823" max="2823" width="16.85546875" style="1" customWidth="1"/>
    <col min="2824" max="2824" width="16.5703125" style="1" customWidth="1"/>
    <col min="2825" max="2825" width="15.85546875" style="1" customWidth="1"/>
    <col min="2826" max="2826" width="15.42578125" style="1" customWidth="1"/>
    <col min="2827" max="2827" width="18.140625" style="1" customWidth="1"/>
    <col min="2828" max="2828" width="12.85546875" style="1" customWidth="1"/>
    <col min="2829" max="2829" width="12.7109375" style="1" bestFit="1" customWidth="1"/>
    <col min="2830" max="2830" width="16.85546875" style="1" customWidth="1"/>
    <col min="2831" max="3064" width="9.140625" style="1"/>
    <col min="3065" max="3065" width="21" style="1" customWidth="1"/>
    <col min="3066" max="3066" width="37.85546875" style="1" customWidth="1"/>
    <col min="3067" max="3067" width="33.42578125" style="1" customWidth="1"/>
    <col min="3068" max="3068" width="22" style="1" customWidth="1"/>
    <col min="3069" max="3069" width="21" style="1" customWidth="1"/>
    <col min="3070" max="3070" width="7.42578125" style="1" customWidth="1"/>
    <col min="3071" max="3071" width="7.5703125" style="1" customWidth="1"/>
    <col min="3072" max="3072" width="7.140625" style="1" customWidth="1"/>
    <col min="3073" max="3073" width="17.42578125" style="1" customWidth="1"/>
    <col min="3074" max="3074" width="22.85546875" style="1" customWidth="1"/>
    <col min="3075" max="3075" width="18.140625" style="1" customWidth="1"/>
    <col min="3076" max="3076" width="15.7109375" style="1" customWidth="1"/>
    <col min="3077" max="3077" width="15.28515625" style="1" customWidth="1"/>
    <col min="3078" max="3078" width="16.28515625" style="1" customWidth="1"/>
    <col min="3079" max="3079" width="16.85546875" style="1" customWidth="1"/>
    <col min="3080" max="3080" width="16.5703125" style="1" customWidth="1"/>
    <col min="3081" max="3081" width="15.85546875" style="1" customWidth="1"/>
    <col min="3082" max="3082" width="15.42578125" style="1" customWidth="1"/>
    <col min="3083" max="3083" width="18.140625" style="1" customWidth="1"/>
    <col min="3084" max="3084" width="12.85546875" style="1" customWidth="1"/>
    <col min="3085" max="3085" width="12.7109375" style="1" bestFit="1" customWidth="1"/>
    <col min="3086" max="3086" width="16.85546875" style="1" customWidth="1"/>
    <col min="3087" max="3320" width="9.140625" style="1"/>
    <col min="3321" max="3321" width="21" style="1" customWidth="1"/>
    <col min="3322" max="3322" width="37.85546875" style="1" customWidth="1"/>
    <col min="3323" max="3323" width="33.42578125" style="1" customWidth="1"/>
    <col min="3324" max="3324" width="22" style="1" customWidth="1"/>
    <col min="3325" max="3325" width="21" style="1" customWidth="1"/>
    <col min="3326" max="3326" width="7.42578125" style="1" customWidth="1"/>
    <col min="3327" max="3327" width="7.5703125" style="1" customWidth="1"/>
    <col min="3328" max="3328" width="7.140625" style="1" customWidth="1"/>
    <col min="3329" max="3329" width="17.42578125" style="1" customWidth="1"/>
    <col min="3330" max="3330" width="22.85546875" style="1" customWidth="1"/>
    <col min="3331" max="3331" width="18.140625" style="1" customWidth="1"/>
    <col min="3332" max="3332" width="15.7109375" style="1" customWidth="1"/>
    <col min="3333" max="3333" width="15.28515625" style="1" customWidth="1"/>
    <col min="3334" max="3334" width="16.28515625" style="1" customWidth="1"/>
    <col min="3335" max="3335" width="16.85546875" style="1" customWidth="1"/>
    <col min="3336" max="3336" width="16.5703125" style="1" customWidth="1"/>
    <col min="3337" max="3337" width="15.85546875" style="1" customWidth="1"/>
    <col min="3338" max="3338" width="15.42578125" style="1" customWidth="1"/>
    <col min="3339" max="3339" width="18.140625" style="1" customWidth="1"/>
    <col min="3340" max="3340" width="12.85546875" style="1" customWidth="1"/>
    <col min="3341" max="3341" width="12.7109375" style="1" bestFit="1" customWidth="1"/>
    <col min="3342" max="3342" width="16.85546875" style="1" customWidth="1"/>
    <col min="3343" max="3576" width="9.140625" style="1"/>
    <col min="3577" max="3577" width="21" style="1" customWidth="1"/>
    <col min="3578" max="3578" width="37.85546875" style="1" customWidth="1"/>
    <col min="3579" max="3579" width="33.42578125" style="1" customWidth="1"/>
    <col min="3580" max="3580" width="22" style="1" customWidth="1"/>
    <col min="3581" max="3581" width="21" style="1" customWidth="1"/>
    <col min="3582" max="3582" width="7.42578125" style="1" customWidth="1"/>
    <col min="3583" max="3583" width="7.5703125" style="1" customWidth="1"/>
    <col min="3584" max="3584" width="7.140625" style="1" customWidth="1"/>
    <col min="3585" max="3585" width="17.42578125" style="1" customWidth="1"/>
    <col min="3586" max="3586" width="22.85546875" style="1" customWidth="1"/>
    <col min="3587" max="3587" width="18.140625" style="1" customWidth="1"/>
    <col min="3588" max="3588" width="15.7109375" style="1" customWidth="1"/>
    <col min="3589" max="3589" width="15.28515625" style="1" customWidth="1"/>
    <col min="3590" max="3590" width="16.28515625" style="1" customWidth="1"/>
    <col min="3591" max="3591" width="16.85546875" style="1" customWidth="1"/>
    <col min="3592" max="3592" width="16.5703125" style="1" customWidth="1"/>
    <col min="3593" max="3593" width="15.85546875" style="1" customWidth="1"/>
    <col min="3594" max="3594" width="15.42578125" style="1" customWidth="1"/>
    <col min="3595" max="3595" width="18.140625" style="1" customWidth="1"/>
    <col min="3596" max="3596" width="12.85546875" style="1" customWidth="1"/>
    <col min="3597" max="3597" width="12.7109375" style="1" bestFit="1" customWidth="1"/>
    <col min="3598" max="3598" width="16.85546875" style="1" customWidth="1"/>
    <col min="3599" max="3832" width="9.140625" style="1"/>
    <col min="3833" max="3833" width="21" style="1" customWidth="1"/>
    <col min="3834" max="3834" width="37.85546875" style="1" customWidth="1"/>
    <col min="3835" max="3835" width="33.42578125" style="1" customWidth="1"/>
    <col min="3836" max="3836" width="22" style="1" customWidth="1"/>
    <col min="3837" max="3837" width="21" style="1" customWidth="1"/>
    <col min="3838" max="3838" width="7.42578125" style="1" customWidth="1"/>
    <col min="3839" max="3839" width="7.5703125" style="1" customWidth="1"/>
    <col min="3840" max="3840" width="7.140625" style="1" customWidth="1"/>
    <col min="3841" max="3841" width="17.42578125" style="1" customWidth="1"/>
    <col min="3842" max="3842" width="22.85546875" style="1" customWidth="1"/>
    <col min="3843" max="3843" width="18.140625" style="1" customWidth="1"/>
    <col min="3844" max="3844" width="15.7109375" style="1" customWidth="1"/>
    <col min="3845" max="3845" width="15.28515625" style="1" customWidth="1"/>
    <col min="3846" max="3846" width="16.28515625" style="1" customWidth="1"/>
    <col min="3847" max="3847" width="16.85546875" style="1" customWidth="1"/>
    <col min="3848" max="3848" width="16.5703125" style="1" customWidth="1"/>
    <col min="3849" max="3849" width="15.85546875" style="1" customWidth="1"/>
    <col min="3850" max="3850" width="15.42578125" style="1" customWidth="1"/>
    <col min="3851" max="3851" width="18.140625" style="1" customWidth="1"/>
    <col min="3852" max="3852" width="12.85546875" style="1" customWidth="1"/>
    <col min="3853" max="3853" width="12.7109375" style="1" bestFit="1" customWidth="1"/>
    <col min="3854" max="3854" width="16.85546875" style="1" customWidth="1"/>
    <col min="3855" max="4088" width="9.140625" style="1"/>
    <col min="4089" max="4089" width="21" style="1" customWidth="1"/>
    <col min="4090" max="4090" width="37.85546875" style="1" customWidth="1"/>
    <col min="4091" max="4091" width="33.42578125" style="1" customWidth="1"/>
    <col min="4092" max="4092" width="22" style="1" customWidth="1"/>
    <col min="4093" max="4093" width="21" style="1" customWidth="1"/>
    <col min="4094" max="4094" width="7.42578125" style="1" customWidth="1"/>
    <col min="4095" max="4095" width="7.5703125" style="1" customWidth="1"/>
    <col min="4096" max="4096" width="7.140625" style="1" customWidth="1"/>
    <col min="4097" max="4097" width="17.42578125" style="1" customWidth="1"/>
    <col min="4098" max="4098" width="22.85546875" style="1" customWidth="1"/>
    <col min="4099" max="4099" width="18.140625" style="1" customWidth="1"/>
    <col min="4100" max="4100" width="15.7109375" style="1" customWidth="1"/>
    <col min="4101" max="4101" width="15.28515625" style="1" customWidth="1"/>
    <col min="4102" max="4102" width="16.28515625" style="1" customWidth="1"/>
    <col min="4103" max="4103" width="16.85546875" style="1" customWidth="1"/>
    <col min="4104" max="4104" width="16.5703125" style="1" customWidth="1"/>
    <col min="4105" max="4105" width="15.85546875" style="1" customWidth="1"/>
    <col min="4106" max="4106" width="15.42578125" style="1" customWidth="1"/>
    <col min="4107" max="4107" width="18.140625" style="1" customWidth="1"/>
    <col min="4108" max="4108" width="12.85546875" style="1" customWidth="1"/>
    <col min="4109" max="4109" width="12.7109375" style="1" bestFit="1" customWidth="1"/>
    <col min="4110" max="4110" width="16.85546875" style="1" customWidth="1"/>
    <col min="4111" max="4344" width="9.140625" style="1"/>
    <col min="4345" max="4345" width="21" style="1" customWidth="1"/>
    <col min="4346" max="4346" width="37.85546875" style="1" customWidth="1"/>
    <col min="4347" max="4347" width="33.42578125" style="1" customWidth="1"/>
    <col min="4348" max="4348" width="22" style="1" customWidth="1"/>
    <col min="4349" max="4349" width="21" style="1" customWidth="1"/>
    <col min="4350" max="4350" width="7.42578125" style="1" customWidth="1"/>
    <col min="4351" max="4351" width="7.5703125" style="1" customWidth="1"/>
    <col min="4352" max="4352" width="7.140625" style="1" customWidth="1"/>
    <col min="4353" max="4353" width="17.42578125" style="1" customWidth="1"/>
    <col min="4354" max="4354" width="22.85546875" style="1" customWidth="1"/>
    <col min="4355" max="4355" width="18.140625" style="1" customWidth="1"/>
    <col min="4356" max="4356" width="15.7109375" style="1" customWidth="1"/>
    <col min="4357" max="4357" width="15.28515625" style="1" customWidth="1"/>
    <col min="4358" max="4358" width="16.28515625" style="1" customWidth="1"/>
    <col min="4359" max="4359" width="16.85546875" style="1" customWidth="1"/>
    <col min="4360" max="4360" width="16.5703125" style="1" customWidth="1"/>
    <col min="4361" max="4361" width="15.85546875" style="1" customWidth="1"/>
    <col min="4362" max="4362" width="15.42578125" style="1" customWidth="1"/>
    <col min="4363" max="4363" width="18.140625" style="1" customWidth="1"/>
    <col min="4364" max="4364" width="12.85546875" style="1" customWidth="1"/>
    <col min="4365" max="4365" width="12.7109375" style="1" bestFit="1" customWidth="1"/>
    <col min="4366" max="4366" width="16.85546875" style="1" customWidth="1"/>
    <col min="4367" max="4600" width="9.140625" style="1"/>
    <col min="4601" max="4601" width="21" style="1" customWidth="1"/>
    <col min="4602" max="4602" width="37.85546875" style="1" customWidth="1"/>
    <col min="4603" max="4603" width="33.42578125" style="1" customWidth="1"/>
    <col min="4604" max="4604" width="22" style="1" customWidth="1"/>
    <col min="4605" max="4605" width="21" style="1" customWidth="1"/>
    <col min="4606" max="4606" width="7.42578125" style="1" customWidth="1"/>
    <col min="4607" max="4607" width="7.5703125" style="1" customWidth="1"/>
    <col min="4608" max="4608" width="7.140625" style="1" customWidth="1"/>
    <col min="4609" max="4609" width="17.42578125" style="1" customWidth="1"/>
    <col min="4610" max="4610" width="22.85546875" style="1" customWidth="1"/>
    <col min="4611" max="4611" width="18.140625" style="1" customWidth="1"/>
    <col min="4612" max="4612" width="15.7109375" style="1" customWidth="1"/>
    <col min="4613" max="4613" width="15.28515625" style="1" customWidth="1"/>
    <col min="4614" max="4614" width="16.28515625" style="1" customWidth="1"/>
    <col min="4615" max="4615" width="16.85546875" style="1" customWidth="1"/>
    <col min="4616" max="4616" width="16.5703125" style="1" customWidth="1"/>
    <col min="4617" max="4617" width="15.85546875" style="1" customWidth="1"/>
    <col min="4618" max="4618" width="15.42578125" style="1" customWidth="1"/>
    <col min="4619" max="4619" width="18.140625" style="1" customWidth="1"/>
    <col min="4620" max="4620" width="12.85546875" style="1" customWidth="1"/>
    <col min="4621" max="4621" width="12.7109375" style="1" bestFit="1" customWidth="1"/>
    <col min="4622" max="4622" width="16.85546875" style="1" customWidth="1"/>
    <col min="4623" max="4856" width="9.140625" style="1"/>
    <col min="4857" max="4857" width="21" style="1" customWidth="1"/>
    <col min="4858" max="4858" width="37.85546875" style="1" customWidth="1"/>
    <col min="4859" max="4859" width="33.42578125" style="1" customWidth="1"/>
    <col min="4860" max="4860" width="22" style="1" customWidth="1"/>
    <col min="4861" max="4861" width="21" style="1" customWidth="1"/>
    <col min="4862" max="4862" width="7.42578125" style="1" customWidth="1"/>
    <col min="4863" max="4863" width="7.5703125" style="1" customWidth="1"/>
    <col min="4864" max="4864" width="7.140625" style="1" customWidth="1"/>
    <col min="4865" max="4865" width="17.42578125" style="1" customWidth="1"/>
    <col min="4866" max="4866" width="22.85546875" style="1" customWidth="1"/>
    <col min="4867" max="4867" width="18.140625" style="1" customWidth="1"/>
    <col min="4868" max="4868" width="15.7109375" style="1" customWidth="1"/>
    <col min="4869" max="4869" width="15.28515625" style="1" customWidth="1"/>
    <col min="4870" max="4870" width="16.28515625" style="1" customWidth="1"/>
    <col min="4871" max="4871" width="16.85546875" style="1" customWidth="1"/>
    <col min="4872" max="4872" width="16.5703125" style="1" customWidth="1"/>
    <col min="4873" max="4873" width="15.85546875" style="1" customWidth="1"/>
    <col min="4874" max="4874" width="15.42578125" style="1" customWidth="1"/>
    <col min="4875" max="4875" width="18.140625" style="1" customWidth="1"/>
    <col min="4876" max="4876" width="12.85546875" style="1" customWidth="1"/>
    <col min="4877" max="4877" width="12.7109375" style="1" bestFit="1" customWidth="1"/>
    <col min="4878" max="4878" width="16.85546875" style="1" customWidth="1"/>
    <col min="4879" max="5112" width="9.140625" style="1"/>
    <col min="5113" max="5113" width="21" style="1" customWidth="1"/>
    <col min="5114" max="5114" width="37.85546875" style="1" customWidth="1"/>
    <col min="5115" max="5115" width="33.42578125" style="1" customWidth="1"/>
    <col min="5116" max="5116" width="22" style="1" customWidth="1"/>
    <col min="5117" max="5117" width="21" style="1" customWidth="1"/>
    <col min="5118" max="5118" width="7.42578125" style="1" customWidth="1"/>
    <col min="5119" max="5119" width="7.5703125" style="1" customWidth="1"/>
    <col min="5120" max="5120" width="7.140625" style="1" customWidth="1"/>
    <col min="5121" max="5121" width="17.42578125" style="1" customWidth="1"/>
    <col min="5122" max="5122" width="22.85546875" style="1" customWidth="1"/>
    <col min="5123" max="5123" width="18.140625" style="1" customWidth="1"/>
    <col min="5124" max="5124" width="15.7109375" style="1" customWidth="1"/>
    <col min="5125" max="5125" width="15.28515625" style="1" customWidth="1"/>
    <col min="5126" max="5126" width="16.28515625" style="1" customWidth="1"/>
    <col min="5127" max="5127" width="16.85546875" style="1" customWidth="1"/>
    <col min="5128" max="5128" width="16.5703125" style="1" customWidth="1"/>
    <col min="5129" max="5129" width="15.85546875" style="1" customWidth="1"/>
    <col min="5130" max="5130" width="15.42578125" style="1" customWidth="1"/>
    <col min="5131" max="5131" width="18.140625" style="1" customWidth="1"/>
    <col min="5132" max="5132" width="12.85546875" style="1" customWidth="1"/>
    <col min="5133" max="5133" width="12.7109375" style="1" bestFit="1" customWidth="1"/>
    <col min="5134" max="5134" width="16.85546875" style="1" customWidth="1"/>
    <col min="5135" max="5368" width="9.140625" style="1"/>
    <col min="5369" max="5369" width="21" style="1" customWidth="1"/>
    <col min="5370" max="5370" width="37.85546875" style="1" customWidth="1"/>
    <col min="5371" max="5371" width="33.42578125" style="1" customWidth="1"/>
    <col min="5372" max="5372" width="22" style="1" customWidth="1"/>
    <col min="5373" max="5373" width="21" style="1" customWidth="1"/>
    <col min="5374" max="5374" width="7.42578125" style="1" customWidth="1"/>
    <col min="5375" max="5375" width="7.5703125" style="1" customWidth="1"/>
    <col min="5376" max="5376" width="7.140625" style="1" customWidth="1"/>
    <col min="5377" max="5377" width="17.42578125" style="1" customWidth="1"/>
    <col min="5378" max="5378" width="22.85546875" style="1" customWidth="1"/>
    <col min="5379" max="5379" width="18.140625" style="1" customWidth="1"/>
    <col min="5380" max="5380" width="15.7109375" style="1" customWidth="1"/>
    <col min="5381" max="5381" width="15.28515625" style="1" customWidth="1"/>
    <col min="5382" max="5382" width="16.28515625" style="1" customWidth="1"/>
    <col min="5383" max="5383" width="16.85546875" style="1" customWidth="1"/>
    <col min="5384" max="5384" width="16.5703125" style="1" customWidth="1"/>
    <col min="5385" max="5385" width="15.85546875" style="1" customWidth="1"/>
    <col min="5386" max="5386" width="15.42578125" style="1" customWidth="1"/>
    <col min="5387" max="5387" width="18.140625" style="1" customWidth="1"/>
    <col min="5388" max="5388" width="12.85546875" style="1" customWidth="1"/>
    <col min="5389" max="5389" width="12.7109375" style="1" bestFit="1" customWidth="1"/>
    <col min="5390" max="5390" width="16.85546875" style="1" customWidth="1"/>
    <col min="5391" max="5624" width="9.140625" style="1"/>
    <col min="5625" max="5625" width="21" style="1" customWidth="1"/>
    <col min="5626" max="5626" width="37.85546875" style="1" customWidth="1"/>
    <col min="5627" max="5627" width="33.42578125" style="1" customWidth="1"/>
    <col min="5628" max="5628" width="22" style="1" customWidth="1"/>
    <col min="5629" max="5629" width="21" style="1" customWidth="1"/>
    <col min="5630" max="5630" width="7.42578125" style="1" customWidth="1"/>
    <col min="5631" max="5631" width="7.5703125" style="1" customWidth="1"/>
    <col min="5632" max="5632" width="7.140625" style="1" customWidth="1"/>
    <col min="5633" max="5633" width="17.42578125" style="1" customWidth="1"/>
    <col min="5634" max="5634" width="22.85546875" style="1" customWidth="1"/>
    <col min="5635" max="5635" width="18.140625" style="1" customWidth="1"/>
    <col min="5636" max="5636" width="15.7109375" style="1" customWidth="1"/>
    <col min="5637" max="5637" width="15.28515625" style="1" customWidth="1"/>
    <col min="5638" max="5638" width="16.28515625" style="1" customWidth="1"/>
    <col min="5639" max="5639" width="16.85546875" style="1" customWidth="1"/>
    <col min="5640" max="5640" width="16.5703125" style="1" customWidth="1"/>
    <col min="5641" max="5641" width="15.85546875" style="1" customWidth="1"/>
    <col min="5642" max="5642" width="15.42578125" style="1" customWidth="1"/>
    <col min="5643" max="5643" width="18.140625" style="1" customWidth="1"/>
    <col min="5644" max="5644" width="12.85546875" style="1" customWidth="1"/>
    <col min="5645" max="5645" width="12.7109375" style="1" bestFit="1" customWidth="1"/>
    <col min="5646" max="5646" width="16.85546875" style="1" customWidth="1"/>
    <col min="5647" max="5880" width="9.140625" style="1"/>
    <col min="5881" max="5881" width="21" style="1" customWidth="1"/>
    <col min="5882" max="5882" width="37.85546875" style="1" customWidth="1"/>
    <col min="5883" max="5883" width="33.42578125" style="1" customWidth="1"/>
    <col min="5884" max="5884" width="22" style="1" customWidth="1"/>
    <col min="5885" max="5885" width="21" style="1" customWidth="1"/>
    <col min="5886" max="5886" width="7.42578125" style="1" customWidth="1"/>
    <col min="5887" max="5887" width="7.5703125" style="1" customWidth="1"/>
    <col min="5888" max="5888" width="7.140625" style="1" customWidth="1"/>
    <col min="5889" max="5889" width="17.42578125" style="1" customWidth="1"/>
    <col min="5890" max="5890" width="22.85546875" style="1" customWidth="1"/>
    <col min="5891" max="5891" width="18.140625" style="1" customWidth="1"/>
    <col min="5892" max="5892" width="15.7109375" style="1" customWidth="1"/>
    <col min="5893" max="5893" width="15.28515625" style="1" customWidth="1"/>
    <col min="5894" max="5894" width="16.28515625" style="1" customWidth="1"/>
    <col min="5895" max="5895" width="16.85546875" style="1" customWidth="1"/>
    <col min="5896" max="5896" width="16.5703125" style="1" customWidth="1"/>
    <col min="5897" max="5897" width="15.85546875" style="1" customWidth="1"/>
    <col min="5898" max="5898" width="15.42578125" style="1" customWidth="1"/>
    <col min="5899" max="5899" width="18.140625" style="1" customWidth="1"/>
    <col min="5900" max="5900" width="12.85546875" style="1" customWidth="1"/>
    <col min="5901" max="5901" width="12.7109375" style="1" bestFit="1" customWidth="1"/>
    <col min="5902" max="5902" width="16.85546875" style="1" customWidth="1"/>
    <col min="5903" max="6136" width="9.140625" style="1"/>
    <col min="6137" max="6137" width="21" style="1" customWidth="1"/>
    <col min="6138" max="6138" width="37.85546875" style="1" customWidth="1"/>
    <col min="6139" max="6139" width="33.42578125" style="1" customWidth="1"/>
    <col min="6140" max="6140" width="22" style="1" customWidth="1"/>
    <col min="6141" max="6141" width="21" style="1" customWidth="1"/>
    <col min="6142" max="6142" width="7.42578125" style="1" customWidth="1"/>
    <col min="6143" max="6143" width="7.5703125" style="1" customWidth="1"/>
    <col min="6144" max="6144" width="7.140625" style="1" customWidth="1"/>
    <col min="6145" max="6145" width="17.42578125" style="1" customWidth="1"/>
    <col min="6146" max="6146" width="22.85546875" style="1" customWidth="1"/>
    <col min="6147" max="6147" width="18.140625" style="1" customWidth="1"/>
    <col min="6148" max="6148" width="15.7109375" style="1" customWidth="1"/>
    <col min="6149" max="6149" width="15.28515625" style="1" customWidth="1"/>
    <col min="6150" max="6150" width="16.28515625" style="1" customWidth="1"/>
    <col min="6151" max="6151" width="16.85546875" style="1" customWidth="1"/>
    <col min="6152" max="6152" width="16.5703125" style="1" customWidth="1"/>
    <col min="6153" max="6153" width="15.85546875" style="1" customWidth="1"/>
    <col min="6154" max="6154" width="15.42578125" style="1" customWidth="1"/>
    <col min="6155" max="6155" width="18.140625" style="1" customWidth="1"/>
    <col min="6156" max="6156" width="12.85546875" style="1" customWidth="1"/>
    <col min="6157" max="6157" width="12.7109375" style="1" bestFit="1" customWidth="1"/>
    <col min="6158" max="6158" width="16.85546875" style="1" customWidth="1"/>
    <col min="6159" max="6392" width="9.140625" style="1"/>
    <col min="6393" max="6393" width="21" style="1" customWidth="1"/>
    <col min="6394" max="6394" width="37.85546875" style="1" customWidth="1"/>
    <col min="6395" max="6395" width="33.42578125" style="1" customWidth="1"/>
    <col min="6396" max="6396" width="22" style="1" customWidth="1"/>
    <col min="6397" max="6397" width="21" style="1" customWidth="1"/>
    <col min="6398" max="6398" width="7.42578125" style="1" customWidth="1"/>
    <col min="6399" max="6399" width="7.5703125" style="1" customWidth="1"/>
    <col min="6400" max="6400" width="7.140625" style="1" customWidth="1"/>
    <col min="6401" max="6401" width="17.42578125" style="1" customWidth="1"/>
    <col min="6402" max="6402" width="22.85546875" style="1" customWidth="1"/>
    <col min="6403" max="6403" width="18.140625" style="1" customWidth="1"/>
    <col min="6404" max="6404" width="15.7109375" style="1" customWidth="1"/>
    <col min="6405" max="6405" width="15.28515625" style="1" customWidth="1"/>
    <col min="6406" max="6406" width="16.28515625" style="1" customWidth="1"/>
    <col min="6407" max="6407" width="16.85546875" style="1" customWidth="1"/>
    <col min="6408" max="6408" width="16.5703125" style="1" customWidth="1"/>
    <col min="6409" max="6409" width="15.85546875" style="1" customWidth="1"/>
    <col min="6410" max="6410" width="15.42578125" style="1" customWidth="1"/>
    <col min="6411" max="6411" width="18.140625" style="1" customWidth="1"/>
    <col min="6412" max="6412" width="12.85546875" style="1" customWidth="1"/>
    <col min="6413" max="6413" width="12.7109375" style="1" bestFit="1" customWidth="1"/>
    <col min="6414" max="6414" width="16.85546875" style="1" customWidth="1"/>
    <col min="6415" max="6648" width="9.140625" style="1"/>
    <col min="6649" max="6649" width="21" style="1" customWidth="1"/>
    <col min="6650" max="6650" width="37.85546875" style="1" customWidth="1"/>
    <col min="6651" max="6651" width="33.42578125" style="1" customWidth="1"/>
    <col min="6652" max="6652" width="22" style="1" customWidth="1"/>
    <col min="6653" max="6653" width="21" style="1" customWidth="1"/>
    <col min="6654" max="6654" width="7.42578125" style="1" customWidth="1"/>
    <col min="6655" max="6655" width="7.5703125" style="1" customWidth="1"/>
    <col min="6656" max="6656" width="7.140625" style="1" customWidth="1"/>
    <col min="6657" max="6657" width="17.42578125" style="1" customWidth="1"/>
    <col min="6658" max="6658" width="22.85546875" style="1" customWidth="1"/>
    <col min="6659" max="6659" width="18.140625" style="1" customWidth="1"/>
    <col min="6660" max="6660" width="15.7109375" style="1" customWidth="1"/>
    <col min="6661" max="6661" width="15.28515625" style="1" customWidth="1"/>
    <col min="6662" max="6662" width="16.28515625" style="1" customWidth="1"/>
    <col min="6663" max="6663" width="16.85546875" style="1" customWidth="1"/>
    <col min="6664" max="6664" width="16.5703125" style="1" customWidth="1"/>
    <col min="6665" max="6665" width="15.85546875" style="1" customWidth="1"/>
    <col min="6666" max="6666" width="15.42578125" style="1" customWidth="1"/>
    <col min="6667" max="6667" width="18.140625" style="1" customWidth="1"/>
    <col min="6668" max="6668" width="12.85546875" style="1" customWidth="1"/>
    <col min="6669" max="6669" width="12.7109375" style="1" bestFit="1" customWidth="1"/>
    <col min="6670" max="6670" width="16.85546875" style="1" customWidth="1"/>
    <col min="6671" max="6904" width="9.140625" style="1"/>
    <col min="6905" max="6905" width="21" style="1" customWidth="1"/>
    <col min="6906" max="6906" width="37.85546875" style="1" customWidth="1"/>
    <col min="6907" max="6907" width="33.42578125" style="1" customWidth="1"/>
    <col min="6908" max="6908" width="22" style="1" customWidth="1"/>
    <col min="6909" max="6909" width="21" style="1" customWidth="1"/>
    <col min="6910" max="6910" width="7.42578125" style="1" customWidth="1"/>
    <col min="6911" max="6911" width="7.5703125" style="1" customWidth="1"/>
    <col min="6912" max="6912" width="7.140625" style="1" customWidth="1"/>
    <col min="6913" max="6913" width="17.42578125" style="1" customWidth="1"/>
    <col min="6914" max="6914" width="22.85546875" style="1" customWidth="1"/>
    <col min="6915" max="6915" width="18.140625" style="1" customWidth="1"/>
    <col min="6916" max="6916" width="15.7109375" style="1" customWidth="1"/>
    <col min="6917" max="6917" width="15.28515625" style="1" customWidth="1"/>
    <col min="6918" max="6918" width="16.28515625" style="1" customWidth="1"/>
    <col min="6919" max="6919" width="16.85546875" style="1" customWidth="1"/>
    <col min="6920" max="6920" width="16.5703125" style="1" customWidth="1"/>
    <col min="6921" max="6921" width="15.85546875" style="1" customWidth="1"/>
    <col min="6922" max="6922" width="15.42578125" style="1" customWidth="1"/>
    <col min="6923" max="6923" width="18.140625" style="1" customWidth="1"/>
    <col min="6924" max="6924" width="12.85546875" style="1" customWidth="1"/>
    <col min="6925" max="6925" width="12.7109375" style="1" bestFit="1" customWidth="1"/>
    <col min="6926" max="6926" width="16.85546875" style="1" customWidth="1"/>
    <col min="6927" max="7160" width="9.140625" style="1"/>
    <col min="7161" max="7161" width="21" style="1" customWidth="1"/>
    <col min="7162" max="7162" width="37.85546875" style="1" customWidth="1"/>
    <col min="7163" max="7163" width="33.42578125" style="1" customWidth="1"/>
    <col min="7164" max="7164" width="22" style="1" customWidth="1"/>
    <col min="7165" max="7165" width="21" style="1" customWidth="1"/>
    <col min="7166" max="7166" width="7.42578125" style="1" customWidth="1"/>
    <col min="7167" max="7167" width="7.5703125" style="1" customWidth="1"/>
    <col min="7168" max="7168" width="7.140625" style="1" customWidth="1"/>
    <col min="7169" max="7169" width="17.42578125" style="1" customWidth="1"/>
    <col min="7170" max="7170" width="22.85546875" style="1" customWidth="1"/>
    <col min="7171" max="7171" width="18.140625" style="1" customWidth="1"/>
    <col min="7172" max="7172" width="15.7109375" style="1" customWidth="1"/>
    <col min="7173" max="7173" width="15.28515625" style="1" customWidth="1"/>
    <col min="7174" max="7174" width="16.28515625" style="1" customWidth="1"/>
    <col min="7175" max="7175" width="16.85546875" style="1" customWidth="1"/>
    <col min="7176" max="7176" width="16.5703125" style="1" customWidth="1"/>
    <col min="7177" max="7177" width="15.85546875" style="1" customWidth="1"/>
    <col min="7178" max="7178" width="15.42578125" style="1" customWidth="1"/>
    <col min="7179" max="7179" width="18.140625" style="1" customWidth="1"/>
    <col min="7180" max="7180" width="12.85546875" style="1" customWidth="1"/>
    <col min="7181" max="7181" width="12.7109375" style="1" bestFit="1" customWidth="1"/>
    <col min="7182" max="7182" width="16.85546875" style="1" customWidth="1"/>
    <col min="7183" max="7416" width="9.140625" style="1"/>
    <col min="7417" max="7417" width="21" style="1" customWidth="1"/>
    <col min="7418" max="7418" width="37.85546875" style="1" customWidth="1"/>
    <col min="7419" max="7419" width="33.42578125" style="1" customWidth="1"/>
    <col min="7420" max="7420" width="22" style="1" customWidth="1"/>
    <col min="7421" max="7421" width="21" style="1" customWidth="1"/>
    <col min="7422" max="7422" width="7.42578125" style="1" customWidth="1"/>
    <col min="7423" max="7423" width="7.5703125" style="1" customWidth="1"/>
    <col min="7424" max="7424" width="7.140625" style="1" customWidth="1"/>
    <col min="7425" max="7425" width="17.42578125" style="1" customWidth="1"/>
    <col min="7426" max="7426" width="22.85546875" style="1" customWidth="1"/>
    <col min="7427" max="7427" width="18.140625" style="1" customWidth="1"/>
    <col min="7428" max="7428" width="15.7109375" style="1" customWidth="1"/>
    <col min="7429" max="7429" width="15.28515625" style="1" customWidth="1"/>
    <col min="7430" max="7430" width="16.28515625" style="1" customWidth="1"/>
    <col min="7431" max="7431" width="16.85546875" style="1" customWidth="1"/>
    <col min="7432" max="7432" width="16.5703125" style="1" customWidth="1"/>
    <col min="7433" max="7433" width="15.85546875" style="1" customWidth="1"/>
    <col min="7434" max="7434" width="15.42578125" style="1" customWidth="1"/>
    <col min="7435" max="7435" width="18.140625" style="1" customWidth="1"/>
    <col min="7436" max="7436" width="12.85546875" style="1" customWidth="1"/>
    <col min="7437" max="7437" width="12.7109375" style="1" bestFit="1" customWidth="1"/>
    <col min="7438" max="7438" width="16.85546875" style="1" customWidth="1"/>
    <col min="7439" max="7672" width="9.140625" style="1"/>
    <col min="7673" max="7673" width="21" style="1" customWidth="1"/>
    <col min="7674" max="7674" width="37.85546875" style="1" customWidth="1"/>
    <col min="7675" max="7675" width="33.42578125" style="1" customWidth="1"/>
    <col min="7676" max="7676" width="22" style="1" customWidth="1"/>
    <col min="7677" max="7677" width="21" style="1" customWidth="1"/>
    <col min="7678" max="7678" width="7.42578125" style="1" customWidth="1"/>
    <col min="7679" max="7679" width="7.5703125" style="1" customWidth="1"/>
    <col min="7680" max="7680" width="7.140625" style="1" customWidth="1"/>
    <col min="7681" max="7681" width="17.42578125" style="1" customWidth="1"/>
    <col min="7682" max="7682" width="22.85546875" style="1" customWidth="1"/>
    <col min="7683" max="7683" width="18.140625" style="1" customWidth="1"/>
    <col min="7684" max="7684" width="15.7109375" style="1" customWidth="1"/>
    <col min="7685" max="7685" width="15.28515625" style="1" customWidth="1"/>
    <col min="7686" max="7686" width="16.28515625" style="1" customWidth="1"/>
    <col min="7687" max="7687" width="16.85546875" style="1" customWidth="1"/>
    <col min="7688" max="7688" width="16.5703125" style="1" customWidth="1"/>
    <col min="7689" max="7689" width="15.85546875" style="1" customWidth="1"/>
    <col min="7690" max="7690" width="15.42578125" style="1" customWidth="1"/>
    <col min="7691" max="7691" width="18.140625" style="1" customWidth="1"/>
    <col min="7692" max="7692" width="12.85546875" style="1" customWidth="1"/>
    <col min="7693" max="7693" width="12.7109375" style="1" bestFit="1" customWidth="1"/>
    <col min="7694" max="7694" width="16.85546875" style="1" customWidth="1"/>
    <col min="7695" max="7928" width="9.140625" style="1"/>
    <col min="7929" max="7929" width="21" style="1" customWidth="1"/>
    <col min="7930" max="7930" width="37.85546875" style="1" customWidth="1"/>
    <col min="7931" max="7931" width="33.42578125" style="1" customWidth="1"/>
    <col min="7932" max="7932" width="22" style="1" customWidth="1"/>
    <col min="7933" max="7933" width="21" style="1" customWidth="1"/>
    <col min="7934" max="7934" width="7.42578125" style="1" customWidth="1"/>
    <col min="7935" max="7935" width="7.5703125" style="1" customWidth="1"/>
    <col min="7936" max="7936" width="7.140625" style="1" customWidth="1"/>
    <col min="7937" max="7937" width="17.42578125" style="1" customWidth="1"/>
    <col min="7938" max="7938" width="22.85546875" style="1" customWidth="1"/>
    <col min="7939" max="7939" width="18.140625" style="1" customWidth="1"/>
    <col min="7940" max="7940" width="15.7109375" style="1" customWidth="1"/>
    <col min="7941" max="7941" width="15.28515625" style="1" customWidth="1"/>
    <col min="7942" max="7942" width="16.28515625" style="1" customWidth="1"/>
    <col min="7943" max="7943" width="16.85546875" style="1" customWidth="1"/>
    <col min="7944" max="7944" width="16.5703125" style="1" customWidth="1"/>
    <col min="7945" max="7945" width="15.85546875" style="1" customWidth="1"/>
    <col min="7946" max="7946" width="15.42578125" style="1" customWidth="1"/>
    <col min="7947" max="7947" width="18.140625" style="1" customWidth="1"/>
    <col min="7948" max="7948" width="12.85546875" style="1" customWidth="1"/>
    <col min="7949" max="7949" width="12.7109375" style="1" bestFit="1" customWidth="1"/>
    <col min="7950" max="7950" width="16.85546875" style="1" customWidth="1"/>
    <col min="7951" max="8184" width="9.140625" style="1"/>
    <col min="8185" max="8185" width="21" style="1" customWidth="1"/>
    <col min="8186" max="8186" width="37.85546875" style="1" customWidth="1"/>
    <col min="8187" max="8187" width="33.42578125" style="1" customWidth="1"/>
    <col min="8188" max="8188" width="22" style="1" customWidth="1"/>
    <col min="8189" max="8189" width="21" style="1" customWidth="1"/>
    <col min="8190" max="8190" width="7.42578125" style="1" customWidth="1"/>
    <col min="8191" max="8191" width="7.5703125" style="1" customWidth="1"/>
    <col min="8192" max="8192" width="7.140625" style="1" customWidth="1"/>
    <col min="8193" max="8193" width="17.42578125" style="1" customWidth="1"/>
    <col min="8194" max="8194" width="22.85546875" style="1" customWidth="1"/>
    <col min="8195" max="8195" width="18.140625" style="1" customWidth="1"/>
    <col min="8196" max="8196" width="15.7109375" style="1" customWidth="1"/>
    <col min="8197" max="8197" width="15.28515625" style="1" customWidth="1"/>
    <col min="8198" max="8198" width="16.28515625" style="1" customWidth="1"/>
    <col min="8199" max="8199" width="16.85546875" style="1" customWidth="1"/>
    <col min="8200" max="8200" width="16.5703125" style="1" customWidth="1"/>
    <col min="8201" max="8201" width="15.85546875" style="1" customWidth="1"/>
    <col min="8202" max="8202" width="15.42578125" style="1" customWidth="1"/>
    <col min="8203" max="8203" width="18.140625" style="1" customWidth="1"/>
    <col min="8204" max="8204" width="12.85546875" style="1" customWidth="1"/>
    <col min="8205" max="8205" width="12.7109375" style="1" bestFit="1" customWidth="1"/>
    <col min="8206" max="8206" width="16.85546875" style="1" customWidth="1"/>
    <col min="8207" max="8440" width="9.140625" style="1"/>
    <col min="8441" max="8441" width="21" style="1" customWidth="1"/>
    <col min="8442" max="8442" width="37.85546875" style="1" customWidth="1"/>
    <col min="8443" max="8443" width="33.42578125" style="1" customWidth="1"/>
    <col min="8444" max="8444" width="22" style="1" customWidth="1"/>
    <col min="8445" max="8445" width="21" style="1" customWidth="1"/>
    <col min="8446" max="8446" width="7.42578125" style="1" customWidth="1"/>
    <col min="8447" max="8447" width="7.5703125" style="1" customWidth="1"/>
    <col min="8448" max="8448" width="7.140625" style="1" customWidth="1"/>
    <col min="8449" max="8449" width="17.42578125" style="1" customWidth="1"/>
    <col min="8450" max="8450" width="22.85546875" style="1" customWidth="1"/>
    <col min="8451" max="8451" width="18.140625" style="1" customWidth="1"/>
    <col min="8452" max="8452" width="15.7109375" style="1" customWidth="1"/>
    <col min="8453" max="8453" width="15.28515625" style="1" customWidth="1"/>
    <col min="8454" max="8454" width="16.28515625" style="1" customWidth="1"/>
    <col min="8455" max="8455" width="16.85546875" style="1" customWidth="1"/>
    <col min="8456" max="8456" width="16.5703125" style="1" customWidth="1"/>
    <col min="8457" max="8457" width="15.85546875" style="1" customWidth="1"/>
    <col min="8458" max="8458" width="15.42578125" style="1" customWidth="1"/>
    <col min="8459" max="8459" width="18.140625" style="1" customWidth="1"/>
    <col min="8460" max="8460" width="12.85546875" style="1" customWidth="1"/>
    <col min="8461" max="8461" width="12.7109375" style="1" bestFit="1" customWidth="1"/>
    <col min="8462" max="8462" width="16.85546875" style="1" customWidth="1"/>
    <col min="8463" max="8696" width="9.140625" style="1"/>
    <col min="8697" max="8697" width="21" style="1" customWidth="1"/>
    <col min="8698" max="8698" width="37.85546875" style="1" customWidth="1"/>
    <col min="8699" max="8699" width="33.42578125" style="1" customWidth="1"/>
    <col min="8700" max="8700" width="22" style="1" customWidth="1"/>
    <col min="8701" max="8701" width="21" style="1" customWidth="1"/>
    <col min="8702" max="8702" width="7.42578125" style="1" customWidth="1"/>
    <col min="8703" max="8703" width="7.5703125" style="1" customWidth="1"/>
    <col min="8704" max="8704" width="7.140625" style="1" customWidth="1"/>
    <col min="8705" max="8705" width="17.42578125" style="1" customWidth="1"/>
    <col min="8706" max="8706" width="22.85546875" style="1" customWidth="1"/>
    <col min="8707" max="8707" width="18.140625" style="1" customWidth="1"/>
    <col min="8708" max="8708" width="15.7109375" style="1" customWidth="1"/>
    <col min="8709" max="8709" width="15.28515625" style="1" customWidth="1"/>
    <col min="8710" max="8710" width="16.28515625" style="1" customWidth="1"/>
    <col min="8711" max="8711" width="16.85546875" style="1" customWidth="1"/>
    <col min="8712" max="8712" width="16.5703125" style="1" customWidth="1"/>
    <col min="8713" max="8713" width="15.85546875" style="1" customWidth="1"/>
    <col min="8714" max="8714" width="15.42578125" style="1" customWidth="1"/>
    <col min="8715" max="8715" width="18.140625" style="1" customWidth="1"/>
    <col min="8716" max="8716" width="12.85546875" style="1" customWidth="1"/>
    <col min="8717" max="8717" width="12.7109375" style="1" bestFit="1" customWidth="1"/>
    <col min="8718" max="8718" width="16.85546875" style="1" customWidth="1"/>
    <col min="8719" max="8952" width="9.140625" style="1"/>
    <col min="8953" max="8953" width="21" style="1" customWidth="1"/>
    <col min="8954" max="8954" width="37.85546875" style="1" customWidth="1"/>
    <col min="8955" max="8955" width="33.42578125" style="1" customWidth="1"/>
    <col min="8956" max="8956" width="22" style="1" customWidth="1"/>
    <col min="8957" max="8957" width="21" style="1" customWidth="1"/>
    <col min="8958" max="8958" width="7.42578125" style="1" customWidth="1"/>
    <col min="8959" max="8959" width="7.5703125" style="1" customWidth="1"/>
    <col min="8960" max="8960" width="7.140625" style="1" customWidth="1"/>
    <col min="8961" max="8961" width="17.42578125" style="1" customWidth="1"/>
    <col min="8962" max="8962" width="22.85546875" style="1" customWidth="1"/>
    <col min="8963" max="8963" width="18.140625" style="1" customWidth="1"/>
    <col min="8964" max="8964" width="15.7109375" style="1" customWidth="1"/>
    <col min="8965" max="8965" width="15.28515625" style="1" customWidth="1"/>
    <col min="8966" max="8966" width="16.28515625" style="1" customWidth="1"/>
    <col min="8967" max="8967" width="16.85546875" style="1" customWidth="1"/>
    <col min="8968" max="8968" width="16.5703125" style="1" customWidth="1"/>
    <col min="8969" max="8969" width="15.85546875" style="1" customWidth="1"/>
    <col min="8970" max="8970" width="15.42578125" style="1" customWidth="1"/>
    <col min="8971" max="8971" width="18.140625" style="1" customWidth="1"/>
    <col min="8972" max="8972" width="12.85546875" style="1" customWidth="1"/>
    <col min="8973" max="8973" width="12.7109375" style="1" bestFit="1" customWidth="1"/>
    <col min="8974" max="8974" width="16.85546875" style="1" customWidth="1"/>
    <col min="8975" max="9208" width="9.140625" style="1"/>
    <col min="9209" max="9209" width="21" style="1" customWidth="1"/>
    <col min="9210" max="9210" width="37.85546875" style="1" customWidth="1"/>
    <col min="9211" max="9211" width="33.42578125" style="1" customWidth="1"/>
    <col min="9212" max="9212" width="22" style="1" customWidth="1"/>
    <col min="9213" max="9213" width="21" style="1" customWidth="1"/>
    <col min="9214" max="9214" width="7.42578125" style="1" customWidth="1"/>
    <col min="9215" max="9215" width="7.5703125" style="1" customWidth="1"/>
    <col min="9216" max="9216" width="7.140625" style="1" customWidth="1"/>
    <col min="9217" max="9217" width="17.42578125" style="1" customWidth="1"/>
    <col min="9218" max="9218" width="22.85546875" style="1" customWidth="1"/>
    <col min="9219" max="9219" width="18.140625" style="1" customWidth="1"/>
    <col min="9220" max="9220" width="15.7109375" style="1" customWidth="1"/>
    <col min="9221" max="9221" width="15.28515625" style="1" customWidth="1"/>
    <col min="9222" max="9222" width="16.28515625" style="1" customWidth="1"/>
    <col min="9223" max="9223" width="16.85546875" style="1" customWidth="1"/>
    <col min="9224" max="9224" width="16.5703125" style="1" customWidth="1"/>
    <col min="9225" max="9225" width="15.85546875" style="1" customWidth="1"/>
    <col min="9226" max="9226" width="15.42578125" style="1" customWidth="1"/>
    <col min="9227" max="9227" width="18.140625" style="1" customWidth="1"/>
    <col min="9228" max="9228" width="12.85546875" style="1" customWidth="1"/>
    <col min="9229" max="9229" width="12.7109375" style="1" bestFit="1" customWidth="1"/>
    <col min="9230" max="9230" width="16.85546875" style="1" customWidth="1"/>
    <col min="9231" max="9464" width="9.140625" style="1"/>
    <col min="9465" max="9465" width="21" style="1" customWidth="1"/>
    <col min="9466" max="9466" width="37.85546875" style="1" customWidth="1"/>
    <col min="9467" max="9467" width="33.42578125" style="1" customWidth="1"/>
    <col min="9468" max="9468" width="22" style="1" customWidth="1"/>
    <col min="9469" max="9469" width="21" style="1" customWidth="1"/>
    <col min="9470" max="9470" width="7.42578125" style="1" customWidth="1"/>
    <col min="9471" max="9471" width="7.5703125" style="1" customWidth="1"/>
    <col min="9472" max="9472" width="7.140625" style="1" customWidth="1"/>
    <col min="9473" max="9473" width="17.42578125" style="1" customWidth="1"/>
    <col min="9474" max="9474" width="22.85546875" style="1" customWidth="1"/>
    <col min="9475" max="9475" width="18.140625" style="1" customWidth="1"/>
    <col min="9476" max="9476" width="15.7109375" style="1" customWidth="1"/>
    <col min="9477" max="9477" width="15.28515625" style="1" customWidth="1"/>
    <col min="9478" max="9478" width="16.28515625" style="1" customWidth="1"/>
    <col min="9479" max="9479" width="16.85546875" style="1" customWidth="1"/>
    <col min="9480" max="9480" width="16.5703125" style="1" customWidth="1"/>
    <col min="9481" max="9481" width="15.85546875" style="1" customWidth="1"/>
    <col min="9482" max="9482" width="15.42578125" style="1" customWidth="1"/>
    <col min="9483" max="9483" width="18.140625" style="1" customWidth="1"/>
    <col min="9484" max="9484" width="12.85546875" style="1" customWidth="1"/>
    <col min="9485" max="9485" width="12.7109375" style="1" bestFit="1" customWidth="1"/>
    <col min="9486" max="9486" width="16.85546875" style="1" customWidth="1"/>
    <col min="9487" max="9720" width="9.140625" style="1"/>
    <col min="9721" max="9721" width="21" style="1" customWidth="1"/>
    <col min="9722" max="9722" width="37.85546875" style="1" customWidth="1"/>
    <col min="9723" max="9723" width="33.42578125" style="1" customWidth="1"/>
    <col min="9724" max="9724" width="22" style="1" customWidth="1"/>
    <col min="9725" max="9725" width="21" style="1" customWidth="1"/>
    <col min="9726" max="9726" width="7.42578125" style="1" customWidth="1"/>
    <col min="9727" max="9727" width="7.5703125" style="1" customWidth="1"/>
    <col min="9728" max="9728" width="7.140625" style="1" customWidth="1"/>
    <col min="9729" max="9729" width="17.42578125" style="1" customWidth="1"/>
    <col min="9730" max="9730" width="22.85546875" style="1" customWidth="1"/>
    <col min="9731" max="9731" width="18.140625" style="1" customWidth="1"/>
    <col min="9732" max="9732" width="15.7109375" style="1" customWidth="1"/>
    <col min="9733" max="9733" width="15.28515625" style="1" customWidth="1"/>
    <col min="9734" max="9734" width="16.28515625" style="1" customWidth="1"/>
    <col min="9735" max="9735" width="16.85546875" style="1" customWidth="1"/>
    <col min="9736" max="9736" width="16.5703125" style="1" customWidth="1"/>
    <col min="9737" max="9737" width="15.85546875" style="1" customWidth="1"/>
    <col min="9738" max="9738" width="15.42578125" style="1" customWidth="1"/>
    <col min="9739" max="9739" width="18.140625" style="1" customWidth="1"/>
    <col min="9740" max="9740" width="12.85546875" style="1" customWidth="1"/>
    <col min="9741" max="9741" width="12.7109375" style="1" bestFit="1" customWidth="1"/>
    <col min="9742" max="9742" width="16.85546875" style="1" customWidth="1"/>
    <col min="9743" max="9976" width="9.140625" style="1"/>
    <col min="9977" max="9977" width="21" style="1" customWidth="1"/>
    <col min="9978" max="9978" width="37.85546875" style="1" customWidth="1"/>
    <col min="9979" max="9979" width="33.42578125" style="1" customWidth="1"/>
    <col min="9980" max="9980" width="22" style="1" customWidth="1"/>
    <col min="9981" max="9981" width="21" style="1" customWidth="1"/>
    <col min="9982" max="9982" width="7.42578125" style="1" customWidth="1"/>
    <col min="9983" max="9983" width="7.5703125" style="1" customWidth="1"/>
    <col min="9984" max="9984" width="7.140625" style="1" customWidth="1"/>
    <col min="9985" max="9985" width="17.42578125" style="1" customWidth="1"/>
    <col min="9986" max="9986" width="22.85546875" style="1" customWidth="1"/>
    <col min="9987" max="9987" width="18.140625" style="1" customWidth="1"/>
    <col min="9988" max="9988" width="15.7109375" style="1" customWidth="1"/>
    <col min="9989" max="9989" width="15.28515625" style="1" customWidth="1"/>
    <col min="9990" max="9990" width="16.28515625" style="1" customWidth="1"/>
    <col min="9991" max="9991" width="16.85546875" style="1" customWidth="1"/>
    <col min="9992" max="9992" width="16.5703125" style="1" customWidth="1"/>
    <col min="9993" max="9993" width="15.85546875" style="1" customWidth="1"/>
    <col min="9994" max="9994" width="15.42578125" style="1" customWidth="1"/>
    <col min="9995" max="9995" width="18.140625" style="1" customWidth="1"/>
    <col min="9996" max="9996" width="12.85546875" style="1" customWidth="1"/>
    <col min="9997" max="9997" width="12.7109375" style="1" bestFit="1" customWidth="1"/>
    <col min="9998" max="9998" width="16.85546875" style="1" customWidth="1"/>
    <col min="9999" max="10232" width="9.140625" style="1"/>
    <col min="10233" max="10233" width="21" style="1" customWidth="1"/>
    <col min="10234" max="10234" width="37.85546875" style="1" customWidth="1"/>
    <col min="10235" max="10235" width="33.42578125" style="1" customWidth="1"/>
    <col min="10236" max="10236" width="22" style="1" customWidth="1"/>
    <col min="10237" max="10237" width="21" style="1" customWidth="1"/>
    <col min="10238" max="10238" width="7.42578125" style="1" customWidth="1"/>
    <col min="10239" max="10239" width="7.5703125" style="1" customWidth="1"/>
    <col min="10240" max="10240" width="7.140625" style="1" customWidth="1"/>
    <col min="10241" max="10241" width="17.42578125" style="1" customWidth="1"/>
    <col min="10242" max="10242" width="22.85546875" style="1" customWidth="1"/>
    <col min="10243" max="10243" width="18.140625" style="1" customWidth="1"/>
    <col min="10244" max="10244" width="15.7109375" style="1" customWidth="1"/>
    <col min="10245" max="10245" width="15.28515625" style="1" customWidth="1"/>
    <col min="10246" max="10246" width="16.28515625" style="1" customWidth="1"/>
    <col min="10247" max="10247" width="16.85546875" style="1" customWidth="1"/>
    <col min="10248" max="10248" width="16.5703125" style="1" customWidth="1"/>
    <col min="10249" max="10249" width="15.85546875" style="1" customWidth="1"/>
    <col min="10250" max="10250" width="15.42578125" style="1" customWidth="1"/>
    <col min="10251" max="10251" width="18.140625" style="1" customWidth="1"/>
    <col min="10252" max="10252" width="12.85546875" style="1" customWidth="1"/>
    <col min="10253" max="10253" width="12.7109375" style="1" bestFit="1" customWidth="1"/>
    <col min="10254" max="10254" width="16.85546875" style="1" customWidth="1"/>
    <col min="10255" max="10488" width="9.140625" style="1"/>
    <col min="10489" max="10489" width="21" style="1" customWidth="1"/>
    <col min="10490" max="10490" width="37.85546875" style="1" customWidth="1"/>
    <col min="10491" max="10491" width="33.42578125" style="1" customWidth="1"/>
    <col min="10492" max="10492" width="22" style="1" customWidth="1"/>
    <col min="10493" max="10493" width="21" style="1" customWidth="1"/>
    <col min="10494" max="10494" width="7.42578125" style="1" customWidth="1"/>
    <col min="10495" max="10495" width="7.5703125" style="1" customWidth="1"/>
    <col min="10496" max="10496" width="7.140625" style="1" customWidth="1"/>
    <col min="10497" max="10497" width="17.42578125" style="1" customWidth="1"/>
    <col min="10498" max="10498" width="22.85546875" style="1" customWidth="1"/>
    <col min="10499" max="10499" width="18.140625" style="1" customWidth="1"/>
    <col min="10500" max="10500" width="15.7109375" style="1" customWidth="1"/>
    <col min="10501" max="10501" width="15.28515625" style="1" customWidth="1"/>
    <col min="10502" max="10502" width="16.28515625" style="1" customWidth="1"/>
    <col min="10503" max="10503" width="16.85546875" style="1" customWidth="1"/>
    <col min="10504" max="10504" width="16.5703125" style="1" customWidth="1"/>
    <col min="10505" max="10505" width="15.85546875" style="1" customWidth="1"/>
    <col min="10506" max="10506" width="15.42578125" style="1" customWidth="1"/>
    <col min="10507" max="10507" width="18.140625" style="1" customWidth="1"/>
    <col min="10508" max="10508" width="12.85546875" style="1" customWidth="1"/>
    <col min="10509" max="10509" width="12.7109375" style="1" bestFit="1" customWidth="1"/>
    <col min="10510" max="10510" width="16.85546875" style="1" customWidth="1"/>
    <col min="10511" max="10744" width="9.140625" style="1"/>
    <col min="10745" max="10745" width="21" style="1" customWidth="1"/>
    <col min="10746" max="10746" width="37.85546875" style="1" customWidth="1"/>
    <col min="10747" max="10747" width="33.42578125" style="1" customWidth="1"/>
    <col min="10748" max="10748" width="22" style="1" customWidth="1"/>
    <col min="10749" max="10749" width="21" style="1" customWidth="1"/>
    <col min="10750" max="10750" width="7.42578125" style="1" customWidth="1"/>
    <col min="10751" max="10751" width="7.5703125" style="1" customWidth="1"/>
    <col min="10752" max="10752" width="7.140625" style="1" customWidth="1"/>
    <col min="10753" max="10753" width="17.42578125" style="1" customWidth="1"/>
    <col min="10754" max="10754" width="22.85546875" style="1" customWidth="1"/>
    <col min="10755" max="10755" width="18.140625" style="1" customWidth="1"/>
    <col min="10756" max="10756" width="15.7109375" style="1" customWidth="1"/>
    <col min="10757" max="10757" width="15.28515625" style="1" customWidth="1"/>
    <col min="10758" max="10758" width="16.28515625" style="1" customWidth="1"/>
    <col min="10759" max="10759" width="16.85546875" style="1" customWidth="1"/>
    <col min="10760" max="10760" width="16.5703125" style="1" customWidth="1"/>
    <col min="10761" max="10761" width="15.85546875" style="1" customWidth="1"/>
    <col min="10762" max="10762" width="15.42578125" style="1" customWidth="1"/>
    <col min="10763" max="10763" width="18.140625" style="1" customWidth="1"/>
    <col min="10764" max="10764" width="12.85546875" style="1" customWidth="1"/>
    <col min="10765" max="10765" width="12.7109375" style="1" bestFit="1" customWidth="1"/>
    <col min="10766" max="10766" width="16.85546875" style="1" customWidth="1"/>
    <col min="10767" max="11000" width="9.140625" style="1"/>
    <col min="11001" max="11001" width="21" style="1" customWidth="1"/>
    <col min="11002" max="11002" width="37.85546875" style="1" customWidth="1"/>
    <col min="11003" max="11003" width="33.42578125" style="1" customWidth="1"/>
    <col min="11004" max="11004" width="22" style="1" customWidth="1"/>
    <col min="11005" max="11005" width="21" style="1" customWidth="1"/>
    <col min="11006" max="11006" width="7.42578125" style="1" customWidth="1"/>
    <col min="11007" max="11007" width="7.5703125" style="1" customWidth="1"/>
    <col min="11008" max="11008" width="7.140625" style="1" customWidth="1"/>
    <col min="11009" max="11009" width="17.42578125" style="1" customWidth="1"/>
    <col min="11010" max="11010" width="22.85546875" style="1" customWidth="1"/>
    <col min="11011" max="11011" width="18.140625" style="1" customWidth="1"/>
    <col min="11012" max="11012" width="15.7109375" style="1" customWidth="1"/>
    <col min="11013" max="11013" width="15.28515625" style="1" customWidth="1"/>
    <col min="11014" max="11014" width="16.28515625" style="1" customWidth="1"/>
    <col min="11015" max="11015" width="16.85546875" style="1" customWidth="1"/>
    <col min="11016" max="11016" width="16.5703125" style="1" customWidth="1"/>
    <col min="11017" max="11017" width="15.85546875" style="1" customWidth="1"/>
    <col min="11018" max="11018" width="15.42578125" style="1" customWidth="1"/>
    <col min="11019" max="11019" width="18.140625" style="1" customWidth="1"/>
    <col min="11020" max="11020" width="12.85546875" style="1" customWidth="1"/>
    <col min="11021" max="11021" width="12.7109375" style="1" bestFit="1" customWidth="1"/>
    <col min="11022" max="11022" width="16.85546875" style="1" customWidth="1"/>
    <col min="11023" max="11256" width="9.140625" style="1"/>
    <col min="11257" max="11257" width="21" style="1" customWidth="1"/>
    <col min="11258" max="11258" width="37.85546875" style="1" customWidth="1"/>
    <col min="11259" max="11259" width="33.42578125" style="1" customWidth="1"/>
    <col min="11260" max="11260" width="22" style="1" customWidth="1"/>
    <col min="11261" max="11261" width="21" style="1" customWidth="1"/>
    <col min="11262" max="11262" width="7.42578125" style="1" customWidth="1"/>
    <col min="11263" max="11263" width="7.5703125" style="1" customWidth="1"/>
    <col min="11264" max="11264" width="7.140625" style="1" customWidth="1"/>
    <col min="11265" max="11265" width="17.42578125" style="1" customWidth="1"/>
    <col min="11266" max="11266" width="22.85546875" style="1" customWidth="1"/>
    <col min="11267" max="11267" width="18.140625" style="1" customWidth="1"/>
    <col min="11268" max="11268" width="15.7109375" style="1" customWidth="1"/>
    <col min="11269" max="11269" width="15.28515625" style="1" customWidth="1"/>
    <col min="11270" max="11270" width="16.28515625" style="1" customWidth="1"/>
    <col min="11271" max="11271" width="16.85546875" style="1" customWidth="1"/>
    <col min="11272" max="11272" width="16.5703125" style="1" customWidth="1"/>
    <col min="11273" max="11273" width="15.85546875" style="1" customWidth="1"/>
    <col min="11274" max="11274" width="15.42578125" style="1" customWidth="1"/>
    <col min="11275" max="11275" width="18.140625" style="1" customWidth="1"/>
    <col min="11276" max="11276" width="12.85546875" style="1" customWidth="1"/>
    <col min="11277" max="11277" width="12.7109375" style="1" bestFit="1" customWidth="1"/>
    <col min="11278" max="11278" width="16.85546875" style="1" customWidth="1"/>
    <col min="11279" max="11512" width="9.140625" style="1"/>
    <col min="11513" max="11513" width="21" style="1" customWidth="1"/>
    <col min="11514" max="11514" width="37.85546875" style="1" customWidth="1"/>
    <col min="11515" max="11515" width="33.42578125" style="1" customWidth="1"/>
    <col min="11516" max="11516" width="22" style="1" customWidth="1"/>
    <col min="11517" max="11517" width="21" style="1" customWidth="1"/>
    <col min="11518" max="11518" width="7.42578125" style="1" customWidth="1"/>
    <col min="11519" max="11519" width="7.5703125" style="1" customWidth="1"/>
    <col min="11520" max="11520" width="7.140625" style="1" customWidth="1"/>
    <col min="11521" max="11521" width="17.42578125" style="1" customWidth="1"/>
    <col min="11522" max="11522" width="22.85546875" style="1" customWidth="1"/>
    <col min="11523" max="11523" width="18.140625" style="1" customWidth="1"/>
    <col min="11524" max="11524" width="15.7109375" style="1" customWidth="1"/>
    <col min="11525" max="11525" width="15.28515625" style="1" customWidth="1"/>
    <col min="11526" max="11526" width="16.28515625" style="1" customWidth="1"/>
    <col min="11527" max="11527" width="16.85546875" style="1" customWidth="1"/>
    <col min="11528" max="11528" width="16.5703125" style="1" customWidth="1"/>
    <col min="11529" max="11529" width="15.85546875" style="1" customWidth="1"/>
    <col min="11530" max="11530" width="15.42578125" style="1" customWidth="1"/>
    <col min="11531" max="11531" width="18.140625" style="1" customWidth="1"/>
    <col min="11532" max="11532" width="12.85546875" style="1" customWidth="1"/>
    <col min="11533" max="11533" width="12.7109375" style="1" bestFit="1" customWidth="1"/>
    <col min="11534" max="11534" width="16.85546875" style="1" customWidth="1"/>
    <col min="11535" max="11768" width="9.140625" style="1"/>
    <col min="11769" max="11769" width="21" style="1" customWidth="1"/>
    <col min="11770" max="11770" width="37.85546875" style="1" customWidth="1"/>
    <col min="11771" max="11771" width="33.42578125" style="1" customWidth="1"/>
    <col min="11772" max="11772" width="22" style="1" customWidth="1"/>
    <col min="11773" max="11773" width="21" style="1" customWidth="1"/>
    <col min="11774" max="11774" width="7.42578125" style="1" customWidth="1"/>
    <col min="11775" max="11775" width="7.5703125" style="1" customWidth="1"/>
    <col min="11776" max="11776" width="7.140625" style="1" customWidth="1"/>
    <col min="11777" max="11777" width="17.42578125" style="1" customWidth="1"/>
    <col min="11778" max="11778" width="22.85546875" style="1" customWidth="1"/>
    <col min="11779" max="11779" width="18.140625" style="1" customWidth="1"/>
    <col min="11780" max="11780" width="15.7109375" style="1" customWidth="1"/>
    <col min="11781" max="11781" width="15.28515625" style="1" customWidth="1"/>
    <col min="11782" max="11782" width="16.28515625" style="1" customWidth="1"/>
    <col min="11783" max="11783" width="16.85546875" style="1" customWidth="1"/>
    <col min="11784" max="11784" width="16.5703125" style="1" customWidth="1"/>
    <col min="11785" max="11785" width="15.85546875" style="1" customWidth="1"/>
    <col min="11786" max="11786" width="15.42578125" style="1" customWidth="1"/>
    <col min="11787" max="11787" width="18.140625" style="1" customWidth="1"/>
    <col min="11788" max="11788" width="12.85546875" style="1" customWidth="1"/>
    <col min="11789" max="11789" width="12.7109375" style="1" bestFit="1" customWidth="1"/>
    <col min="11790" max="11790" width="16.85546875" style="1" customWidth="1"/>
    <col min="11791" max="12024" width="9.140625" style="1"/>
    <col min="12025" max="12025" width="21" style="1" customWidth="1"/>
    <col min="12026" max="12026" width="37.85546875" style="1" customWidth="1"/>
    <col min="12027" max="12027" width="33.42578125" style="1" customWidth="1"/>
    <col min="12028" max="12028" width="22" style="1" customWidth="1"/>
    <col min="12029" max="12029" width="21" style="1" customWidth="1"/>
    <col min="12030" max="12030" width="7.42578125" style="1" customWidth="1"/>
    <col min="12031" max="12031" width="7.5703125" style="1" customWidth="1"/>
    <col min="12032" max="12032" width="7.140625" style="1" customWidth="1"/>
    <col min="12033" max="12033" width="17.42578125" style="1" customWidth="1"/>
    <col min="12034" max="12034" width="22.85546875" style="1" customWidth="1"/>
    <col min="12035" max="12035" width="18.140625" style="1" customWidth="1"/>
    <col min="12036" max="12036" width="15.7109375" style="1" customWidth="1"/>
    <col min="12037" max="12037" width="15.28515625" style="1" customWidth="1"/>
    <col min="12038" max="12038" width="16.28515625" style="1" customWidth="1"/>
    <col min="12039" max="12039" width="16.85546875" style="1" customWidth="1"/>
    <col min="12040" max="12040" width="16.5703125" style="1" customWidth="1"/>
    <col min="12041" max="12041" width="15.85546875" style="1" customWidth="1"/>
    <col min="12042" max="12042" width="15.42578125" style="1" customWidth="1"/>
    <col min="12043" max="12043" width="18.140625" style="1" customWidth="1"/>
    <col min="12044" max="12044" width="12.85546875" style="1" customWidth="1"/>
    <col min="12045" max="12045" width="12.7109375" style="1" bestFit="1" customWidth="1"/>
    <col min="12046" max="12046" width="16.85546875" style="1" customWidth="1"/>
    <col min="12047" max="12280" width="9.140625" style="1"/>
    <col min="12281" max="12281" width="21" style="1" customWidth="1"/>
    <col min="12282" max="12282" width="37.85546875" style="1" customWidth="1"/>
    <col min="12283" max="12283" width="33.42578125" style="1" customWidth="1"/>
    <col min="12284" max="12284" width="22" style="1" customWidth="1"/>
    <col min="12285" max="12285" width="21" style="1" customWidth="1"/>
    <col min="12286" max="12286" width="7.42578125" style="1" customWidth="1"/>
    <col min="12287" max="12287" width="7.5703125" style="1" customWidth="1"/>
    <col min="12288" max="12288" width="7.140625" style="1" customWidth="1"/>
    <col min="12289" max="12289" width="17.42578125" style="1" customWidth="1"/>
    <col min="12290" max="12290" width="22.85546875" style="1" customWidth="1"/>
    <col min="12291" max="12291" width="18.140625" style="1" customWidth="1"/>
    <col min="12292" max="12292" width="15.7109375" style="1" customWidth="1"/>
    <col min="12293" max="12293" width="15.28515625" style="1" customWidth="1"/>
    <col min="12294" max="12294" width="16.28515625" style="1" customWidth="1"/>
    <col min="12295" max="12295" width="16.85546875" style="1" customWidth="1"/>
    <col min="12296" max="12296" width="16.5703125" style="1" customWidth="1"/>
    <col min="12297" max="12297" width="15.85546875" style="1" customWidth="1"/>
    <col min="12298" max="12298" width="15.42578125" style="1" customWidth="1"/>
    <col min="12299" max="12299" width="18.140625" style="1" customWidth="1"/>
    <col min="12300" max="12300" width="12.85546875" style="1" customWidth="1"/>
    <col min="12301" max="12301" width="12.7109375" style="1" bestFit="1" customWidth="1"/>
    <col min="12302" max="12302" width="16.85546875" style="1" customWidth="1"/>
    <col min="12303" max="12536" width="9.140625" style="1"/>
    <col min="12537" max="12537" width="21" style="1" customWidth="1"/>
    <col min="12538" max="12538" width="37.85546875" style="1" customWidth="1"/>
    <col min="12539" max="12539" width="33.42578125" style="1" customWidth="1"/>
    <col min="12540" max="12540" width="22" style="1" customWidth="1"/>
    <col min="12541" max="12541" width="21" style="1" customWidth="1"/>
    <col min="12542" max="12542" width="7.42578125" style="1" customWidth="1"/>
    <col min="12543" max="12543" width="7.5703125" style="1" customWidth="1"/>
    <col min="12544" max="12544" width="7.140625" style="1" customWidth="1"/>
    <col min="12545" max="12545" width="17.42578125" style="1" customWidth="1"/>
    <col min="12546" max="12546" width="22.85546875" style="1" customWidth="1"/>
    <col min="12547" max="12547" width="18.140625" style="1" customWidth="1"/>
    <col min="12548" max="12548" width="15.7109375" style="1" customWidth="1"/>
    <col min="12549" max="12549" width="15.28515625" style="1" customWidth="1"/>
    <col min="12550" max="12550" width="16.28515625" style="1" customWidth="1"/>
    <col min="12551" max="12551" width="16.85546875" style="1" customWidth="1"/>
    <col min="12552" max="12552" width="16.5703125" style="1" customWidth="1"/>
    <col min="12553" max="12553" width="15.85546875" style="1" customWidth="1"/>
    <col min="12554" max="12554" width="15.42578125" style="1" customWidth="1"/>
    <col min="12555" max="12555" width="18.140625" style="1" customWidth="1"/>
    <col min="12556" max="12556" width="12.85546875" style="1" customWidth="1"/>
    <col min="12557" max="12557" width="12.7109375" style="1" bestFit="1" customWidth="1"/>
    <col min="12558" max="12558" width="16.85546875" style="1" customWidth="1"/>
    <col min="12559" max="12792" width="9.140625" style="1"/>
    <col min="12793" max="12793" width="21" style="1" customWidth="1"/>
    <col min="12794" max="12794" width="37.85546875" style="1" customWidth="1"/>
    <col min="12795" max="12795" width="33.42578125" style="1" customWidth="1"/>
    <col min="12796" max="12796" width="22" style="1" customWidth="1"/>
    <col min="12797" max="12797" width="21" style="1" customWidth="1"/>
    <col min="12798" max="12798" width="7.42578125" style="1" customWidth="1"/>
    <col min="12799" max="12799" width="7.5703125" style="1" customWidth="1"/>
    <col min="12800" max="12800" width="7.140625" style="1" customWidth="1"/>
    <col min="12801" max="12801" width="17.42578125" style="1" customWidth="1"/>
    <col min="12802" max="12802" width="22.85546875" style="1" customWidth="1"/>
    <col min="12803" max="12803" width="18.140625" style="1" customWidth="1"/>
    <col min="12804" max="12804" width="15.7109375" style="1" customWidth="1"/>
    <col min="12805" max="12805" width="15.28515625" style="1" customWidth="1"/>
    <col min="12806" max="12806" width="16.28515625" style="1" customWidth="1"/>
    <col min="12807" max="12807" width="16.85546875" style="1" customWidth="1"/>
    <col min="12808" max="12808" width="16.5703125" style="1" customWidth="1"/>
    <col min="12809" max="12809" width="15.85546875" style="1" customWidth="1"/>
    <col min="12810" max="12810" width="15.42578125" style="1" customWidth="1"/>
    <col min="12811" max="12811" width="18.140625" style="1" customWidth="1"/>
    <col min="12812" max="12812" width="12.85546875" style="1" customWidth="1"/>
    <col min="12813" max="12813" width="12.7109375" style="1" bestFit="1" customWidth="1"/>
    <col min="12814" max="12814" width="16.85546875" style="1" customWidth="1"/>
    <col min="12815" max="13048" width="9.140625" style="1"/>
    <col min="13049" max="13049" width="21" style="1" customWidth="1"/>
    <col min="13050" max="13050" width="37.85546875" style="1" customWidth="1"/>
    <col min="13051" max="13051" width="33.42578125" style="1" customWidth="1"/>
    <col min="13052" max="13052" width="22" style="1" customWidth="1"/>
    <col min="13053" max="13053" width="21" style="1" customWidth="1"/>
    <col min="13054" max="13054" width="7.42578125" style="1" customWidth="1"/>
    <col min="13055" max="13055" width="7.5703125" style="1" customWidth="1"/>
    <col min="13056" max="13056" width="7.140625" style="1" customWidth="1"/>
    <col min="13057" max="13057" width="17.42578125" style="1" customWidth="1"/>
    <col min="13058" max="13058" width="22.85546875" style="1" customWidth="1"/>
    <col min="13059" max="13059" width="18.140625" style="1" customWidth="1"/>
    <col min="13060" max="13060" width="15.7109375" style="1" customWidth="1"/>
    <col min="13061" max="13061" width="15.28515625" style="1" customWidth="1"/>
    <col min="13062" max="13062" width="16.28515625" style="1" customWidth="1"/>
    <col min="13063" max="13063" width="16.85546875" style="1" customWidth="1"/>
    <col min="13064" max="13064" width="16.5703125" style="1" customWidth="1"/>
    <col min="13065" max="13065" width="15.85546875" style="1" customWidth="1"/>
    <col min="13066" max="13066" width="15.42578125" style="1" customWidth="1"/>
    <col min="13067" max="13067" width="18.140625" style="1" customWidth="1"/>
    <col min="13068" max="13068" width="12.85546875" style="1" customWidth="1"/>
    <col min="13069" max="13069" width="12.7109375" style="1" bestFit="1" customWidth="1"/>
    <col min="13070" max="13070" width="16.85546875" style="1" customWidth="1"/>
    <col min="13071" max="13304" width="9.140625" style="1"/>
    <col min="13305" max="13305" width="21" style="1" customWidth="1"/>
    <col min="13306" max="13306" width="37.85546875" style="1" customWidth="1"/>
    <col min="13307" max="13307" width="33.42578125" style="1" customWidth="1"/>
    <col min="13308" max="13308" width="22" style="1" customWidth="1"/>
    <col min="13309" max="13309" width="21" style="1" customWidth="1"/>
    <col min="13310" max="13310" width="7.42578125" style="1" customWidth="1"/>
    <col min="13311" max="13311" width="7.5703125" style="1" customWidth="1"/>
    <col min="13312" max="13312" width="7.140625" style="1" customWidth="1"/>
    <col min="13313" max="13313" width="17.42578125" style="1" customWidth="1"/>
    <col min="13314" max="13314" width="22.85546875" style="1" customWidth="1"/>
    <col min="13315" max="13315" width="18.140625" style="1" customWidth="1"/>
    <col min="13316" max="13316" width="15.7109375" style="1" customWidth="1"/>
    <col min="13317" max="13317" width="15.28515625" style="1" customWidth="1"/>
    <col min="13318" max="13318" width="16.28515625" style="1" customWidth="1"/>
    <col min="13319" max="13319" width="16.85546875" style="1" customWidth="1"/>
    <col min="13320" max="13320" width="16.5703125" style="1" customWidth="1"/>
    <col min="13321" max="13321" width="15.85546875" style="1" customWidth="1"/>
    <col min="13322" max="13322" width="15.42578125" style="1" customWidth="1"/>
    <col min="13323" max="13323" width="18.140625" style="1" customWidth="1"/>
    <col min="13324" max="13324" width="12.85546875" style="1" customWidth="1"/>
    <col min="13325" max="13325" width="12.7109375" style="1" bestFit="1" customWidth="1"/>
    <col min="13326" max="13326" width="16.85546875" style="1" customWidth="1"/>
    <col min="13327" max="13560" width="9.140625" style="1"/>
    <col min="13561" max="13561" width="21" style="1" customWidth="1"/>
    <col min="13562" max="13562" width="37.85546875" style="1" customWidth="1"/>
    <col min="13563" max="13563" width="33.42578125" style="1" customWidth="1"/>
    <col min="13564" max="13564" width="22" style="1" customWidth="1"/>
    <col min="13565" max="13565" width="21" style="1" customWidth="1"/>
    <col min="13566" max="13566" width="7.42578125" style="1" customWidth="1"/>
    <col min="13567" max="13567" width="7.5703125" style="1" customWidth="1"/>
    <col min="13568" max="13568" width="7.140625" style="1" customWidth="1"/>
    <col min="13569" max="13569" width="17.42578125" style="1" customWidth="1"/>
    <col min="13570" max="13570" width="22.85546875" style="1" customWidth="1"/>
    <col min="13571" max="13571" width="18.140625" style="1" customWidth="1"/>
    <col min="13572" max="13572" width="15.7109375" style="1" customWidth="1"/>
    <col min="13573" max="13573" width="15.28515625" style="1" customWidth="1"/>
    <col min="13574" max="13574" width="16.28515625" style="1" customWidth="1"/>
    <col min="13575" max="13575" width="16.85546875" style="1" customWidth="1"/>
    <col min="13576" max="13576" width="16.5703125" style="1" customWidth="1"/>
    <col min="13577" max="13577" width="15.85546875" style="1" customWidth="1"/>
    <col min="13578" max="13578" width="15.42578125" style="1" customWidth="1"/>
    <col min="13579" max="13579" width="18.140625" style="1" customWidth="1"/>
    <col min="13580" max="13580" width="12.85546875" style="1" customWidth="1"/>
    <col min="13581" max="13581" width="12.7109375" style="1" bestFit="1" customWidth="1"/>
    <col min="13582" max="13582" width="16.85546875" style="1" customWidth="1"/>
    <col min="13583" max="13816" width="9.140625" style="1"/>
    <col min="13817" max="13817" width="21" style="1" customWidth="1"/>
    <col min="13818" max="13818" width="37.85546875" style="1" customWidth="1"/>
    <col min="13819" max="13819" width="33.42578125" style="1" customWidth="1"/>
    <col min="13820" max="13820" width="22" style="1" customWidth="1"/>
    <col min="13821" max="13821" width="21" style="1" customWidth="1"/>
    <col min="13822" max="13822" width="7.42578125" style="1" customWidth="1"/>
    <col min="13823" max="13823" width="7.5703125" style="1" customWidth="1"/>
    <col min="13824" max="13824" width="7.140625" style="1" customWidth="1"/>
    <col min="13825" max="13825" width="17.42578125" style="1" customWidth="1"/>
    <col min="13826" max="13826" width="22.85546875" style="1" customWidth="1"/>
    <col min="13827" max="13827" width="18.140625" style="1" customWidth="1"/>
    <col min="13828" max="13828" width="15.7109375" style="1" customWidth="1"/>
    <col min="13829" max="13829" width="15.28515625" style="1" customWidth="1"/>
    <col min="13830" max="13830" width="16.28515625" style="1" customWidth="1"/>
    <col min="13831" max="13831" width="16.85546875" style="1" customWidth="1"/>
    <col min="13832" max="13832" width="16.5703125" style="1" customWidth="1"/>
    <col min="13833" max="13833" width="15.85546875" style="1" customWidth="1"/>
    <col min="13834" max="13834" width="15.42578125" style="1" customWidth="1"/>
    <col min="13835" max="13835" width="18.140625" style="1" customWidth="1"/>
    <col min="13836" max="13836" width="12.85546875" style="1" customWidth="1"/>
    <col min="13837" max="13837" width="12.7109375" style="1" bestFit="1" customWidth="1"/>
    <col min="13838" max="13838" width="16.85546875" style="1" customWidth="1"/>
    <col min="13839" max="14072" width="9.140625" style="1"/>
    <col min="14073" max="14073" width="21" style="1" customWidth="1"/>
    <col min="14074" max="14074" width="37.85546875" style="1" customWidth="1"/>
    <col min="14075" max="14075" width="33.42578125" style="1" customWidth="1"/>
    <col min="14076" max="14076" width="22" style="1" customWidth="1"/>
    <col min="14077" max="14077" width="21" style="1" customWidth="1"/>
    <col min="14078" max="14078" width="7.42578125" style="1" customWidth="1"/>
    <col min="14079" max="14079" width="7.5703125" style="1" customWidth="1"/>
    <col min="14080" max="14080" width="7.140625" style="1" customWidth="1"/>
    <col min="14081" max="14081" width="17.42578125" style="1" customWidth="1"/>
    <col min="14082" max="14082" width="22.85546875" style="1" customWidth="1"/>
    <col min="14083" max="14083" width="18.140625" style="1" customWidth="1"/>
    <col min="14084" max="14084" width="15.7109375" style="1" customWidth="1"/>
    <col min="14085" max="14085" width="15.28515625" style="1" customWidth="1"/>
    <col min="14086" max="14086" width="16.28515625" style="1" customWidth="1"/>
    <col min="14087" max="14087" width="16.85546875" style="1" customWidth="1"/>
    <col min="14088" max="14088" width="16.5703125" style="1" customWidth="1"/>
    <col min="14089" max="14089" width="15.85546875" style="1" customWidth="1"/>
    <col min="14090" max="14090" width="15.42578125" style="1" customWidth="1"/>
    <col min="14091" max="14091" width="18.140625" style="1" customWidth="1"/>
    <col min="14092" max="14092" width="12.85546875" style="1" customWidth="1"/>
    <col min="14093" max="14093" width="12.7109375" style="1" bestFit="1" customWidth="1"/>
    <col min="14094" max="14094" width="16.85546875" style="1" customWidth="1"/>
    <col min="14095" max="14328" width="9.140625" style="1"/>
    <col min="14329" max="14329" width="21" style="1" customWidth="1"/>
    <col min="14330" max="14330" width="37.85546875" style="1" customWidth="1"/>
    <col min="14331" max="14331" width="33.42578125" style="1" customWidth="1"/>
    <col min="14332" max="14332" width="22" style="1" customWidth="1"/>
    <col min="14333" max="14333" width="21" style="1" customWidth="1"/>
    <col min="14334" max="14334" width="7.42578125" style="1" customWidth="1"/>
    <col min="14335" max="14335" width="7.5703125" style="1" customWidth="1"/>
    <col min="14336" max="14336" width="7.140625" style="1" customWidth="1"/>
    <col min="14337" max="14337" width="17.42578125" style="1" customWidth="1"/>
    <col min="14338" max="14338" width="22.85546875" style="1" customWidth="1"/>
    <col min="14339" max="14339" width="18.140625" style="1" customWidth="1"/>
    <col min="14340" max="14340" width="15.7109375" style="1" customWidth="1"/>
    <col min="14341" max="14341" width="15.28515625" style="1" customWidth="1"/>
    <col min="14342" max="14342" width="16.28515625" style="1" customWidth="1"/>
    <col min="14343" max="14343" width="16.85546875" style="1" customWidth="1"/>
    <col min="14344" max="14344" width="16.5703125" style="1" customWidth="1"/>
    <col min="14345" max="14345" width="15.85546875" style="1" customWidth="1"/>
    <col min="14346" max="14346" width="15.42578125" style="1" customWidth="1"/>
    <col min="14347" max="14347" width="18.140625" style="1" customWidth="1"/>
    <col min="14348" max="14348" width="12.85546875" style="1" customWidth="1"/>
    <col min="14349" max="14349" width="12.7109375" style="1" bestFit="1" customWidth="1"/>
    <col min="14350" max="14350" width="16.85546875" style="1" customWidth="1"/>
    <col min="14351" max="14584" width="9.140625" style="1"/>
    <col min="14585" max="14585" width="21" style="1" customWidth="1"/>
    <col min="14586" max="14586" width="37.85546875" style="1" customWidth="1"/>
    <col min="14587" max="14587" width="33.42578125" style="1" customWidth="1"/>
    <col min="14588" max="14588" width="22" style="1" customWidth="1"/>
    <col min="14589" max="14589" width="21" style="1" customWidth="1"/>
    <col min="14590" max="14590" width="7.42578125" style="1" customWidth="1"/>
    <col min="14591" max="14591" width="7.5703125" style="1" customWidth="1"/>
    <col min="14592" max="14592" width="7.140625" style="1" customWidth="1"/>
    <col min="14593" max="14593" width="17.42578125" style="1" customWidth="1"/>
    <col min="14594" max="14594" width="22.85546875" style="1" customWidth="1"/>
    <col min="14595" max="14595" width="18.140625" style="1" customWidth="1"/>
    <col min="14596" max="14596" width="15.7109375" style="1" customWidth="1"/>
    <col min="14597" max="14597" width="15.28515625" style="1" customWidth="1"/>
    <col min="14598" max="14598" width="16.28515625" style="1" customWidth="1"/>
    <col min="14599" max="14599" width="16.85546875" style="1" customWidth="1"/>
    <col min="14600" max="14600" width="16.5703125" style="1" customWidth="1"/>
    <col min="14601" max="14601" width="15.85546875" style="1" customWidth="1"/>
    <col min="14602" max="14602" width="15.42578125" style="1" customWidth="1"/>
    <col min="14603" max="14603" width="18.140625" style="1" customWidth="1"/>
    <col min="14604" max="14604" width="12.85546875" style="1" customWidth="1"/>
    <col min="14605" max="14605" width="12.7109375" style="1" bestFit="1" customWidth="1"/>
    <col min="14606" max="14606" width="16.85546875" style="1" customWidth="1"/>
    <col min="14607" max="14840" width="9.140625" style="1"/>
    <col min="14841" max="14841" width="21" style="1" customWidth="1"/>
    <col min="14842" max="14842" width="37.85546875" style="1" customWidth="1"/>
    <col min="14843" max="14843" width="33.42578125" style="1" customWidth="1"/>
    <col min="14844" max="14844" width="22" style="1" customWidth="1"/>
    <col min="14845" max="14845" width="21" style="1" customWidth="1"/>
    <col min="14846" max="14846" width="7.42578125" style="1" customWidth="1"/>
    <col min="14847" max="14847" width="7.5703125" style="1" customWidth="1"/>
    <col min="14848" max="14848" width="7.140625" style="1" customWidth="1"/>
    <col min="14849" max="14849" width="17.42578125" style="1" customWidth="1"/>
    <col min="14850" max="14850" width="22.85546875" style="1" customWidth="1"/>
    <col min="14851" max="14851" width="18.140625" style="1" customWidth="1"/>
    <col min="14852" max="14852" width="15.7109375" style="1" customWidth="1"/>
    <col min="14853" max="14853" width="15.28515625" style="1" customWidth="1"/>
    <col min="14854" max="14854" width="16.28515625" style="1" customWidth="1"/>
    <col min="14855" max="14855" width="16.85546875" style="1" customWidth="1"/>
    <col min="14856" max="14856" width="16.5703125" style="1" customWidth="1"/>
    <col min="14857" max="14857" width="15.85546875" style="1" customWidth="1"/>
    <col min="14858" max="14858" width="15.42578125" style="1" customWidth="1"/>
    <col min="14859" max="14859" width="18.140625" style="1" customWidth="1"/>
    <col min="14860" max="14860" width="12.85546875" style="1" customWidth="1"/>
    <col min="14861" max="14861" width="12.7109375" style="1" bestFit="1" customWidth="1"/>
    <col min="14862" max="14862" width="16.85546875" style="1" customWidth="1"/>
    <col min="14863" max="15096" width="9.140625" style="1"/>
    <col min="15097" max="15097" width="21" style="1" customWidth="1"/>
    <col min="15098" max="15098" width="37.85546875" style="1" customWidth="1"/>
    <col min="15099" max="15099" width="33.42578125" style="1" customWidth="1"/>
    <col min="15100" max="15100" width="22" style="1" customWidth="1"/>
    <col min="15101" max="15101" width="21" style="1" customWidth="1"/>
    <col min="15102" max="15102" width="7.42578125" style="1" customWidth="1"/>
    <col min="15103" max="15103" width="7.5703125" style="1" customWidth="1"/>
    <col min="15104" max="15104" width="7.140625" style="1" customWidth="1"/>
    <col min="15105" max="15105" width="17.42578125" style="1" customWidth="1"/>
    <col min="15106" max="15106" width="22.85546875" style="1" customWidth="1"/>
    <col min="15107" max="15107" width="18.140625" style="1" customWidth="1"/>
    <col min="15108" max="15108" width="15.7109375" style="1" customWidth="1"/>
    <col min="15109" max="15109" width="15.28515625" style="1" customWidth="1"/>
    <col min="15110" max="15110" width="16.28515625" style="1" customWidth="1"/>
    <col min="15111" max="15111" width="16.85546875" style="1" customWidth="1"/>
    <col min="15112" max="15112" width="16.5703125" style="1" customWidth="1"/>
    <col min="15113" max="15113" width="15.85546875" style="1" customWidth="1"/>
    <col min="15114" max="15114" width="15.42578125" style="1" customWidth="1"/>
    <col min="15115" max="15115" width="18.140625" style="1" customWidth="1"/>
    <col min="15116" max="15116" width="12.85546875" style="1" customWidth="1"/>
    <col min="15117" max="15117" width="12.7109375" style="1" bestFit="1" customWidth="1"/>
    <col min="15118" max="15118" width="16.85546875" style="1" customWidth="1"/>
    <col min="15119" max="15352" width="9.140625" style="1"/>
    <col min="15353" max="15353" width="21" style="1" customWidth="1"/>
    <col min="15354" max="15354" width="37.85546875" style="1" customWidth="1"/>
    <col min="15355" max="15355" width="33.42578125" style="1" customWidth="1"/>
    <col min="15356" max="15356" width="22" style="1" customWidth="1"/>
    <col min="15357" max="15357" width="21" style="1" customWidth="1"/>
    <col min="15358" max="15358" width="7.42578125" style="1" customWidth="1"/>
    <col min="15359" max="15359" width="7.5703125" style="1" customWidth="1"/>
    <col min="15360" max="15360" width="7.140625" style="1" customWidth="1"/>
    <col min="15361" max="15361" width="17.42578125" style="1" customWidth="1"/>
    <col min="15362" max="15362" width="22.85546875" style="1" customWidth="1"/>
    <col min="15363" max="15363" width="18.140625" style="1" customWidth="1"/>
    <col min="15364" max="15364" width="15.7109375" style="1" customWidth="1"/>
    <col min="15365" max="15365" width="15.28515625" style="1" customWidth="1"/>
    <col min="15366" max="15366" width="16.28515625" style="1" customWidth="1"/>
    <col min="15367" max="15367" width="16.85546875" style="1" customWidth="1"/>
    <col min="15368" max="15368" width="16.5703125" style="1" customWidth="1"/>
    <col min="15369" max="15369" width="15.85546875" style="1" customWidth="1"/>
    <col min="15370" max="15370" width="15.42578125" style="1" customWidth="1"/>
    <col min="15371" max="15371" width="18.140625" style="1" customWidth="1"/>
    <col min="15372" max="15372" width="12.85546875" style="1" customWidth="1"/>
    <col min="15373" max="15373" width="12.7109375" style="1" bestFit="1" customWidth="1"/>
    <col min="15374" max="15374" width="16.85546875" style="1" customWidth="1"/>
    <col min="15375" max="15608" width="9.140625" style="1"/>
    <col min="15609" max="15609" width="21" style="1" customWidth="1"/>
    <col min="15610" max="15610" width="37.85546875" style="1" customWidth="1"/>
    <col min="15611" max="15611" width="33.42578125" style="1" customWidth="1"/>
    <col min="15612" max="15612" width="22" style="1" customWidth="1"/>
    <col min="15613" max="15613" width="21" style="1" customWidth="1"/>
    <col min="15614" max="15614" width="7.42578125" style="1" customWidth="1"/>
    <col min="15615" max="15615" width="7.5703125" style="1" customWidth="1"/>
    <col min="15616" max="15616" width="7.140625" style="1" customWidth="1"/>
    <col min="15617" max="15617" width="17.42578125" style="1" customWidth="1"/>
    <col min="15618" max="15618" width="22.85546875" style="1" customWidth="1"/>
    <col min="15619" max="15619" width="18.140625" style="1" customWidth="1"/>
    <col min="15620" max="15620" width="15.7109375" style="1" customWidth="1"/>
    <col min="15621" max="15621" width="15.28515625" style="1" customWidth="1"/>
    <col min="15622" max="15622" width="16.28515625" style="1" customWidth="1"/>
    <col min="15623" max="15623" width="16.85546875" style="1" customWidth="1"/>
    <col min="15624" max="15624" width="16.5703125" style="1" customWidth="1"/>
    <col min="15625" max="15625" width="15.85546875" style="1" customWidth="1"/>
    <col min="15626" max="15626" width="15.42578125" style="1" customWidth="1"/>
    <col min="15627" max="15627" width="18.140625" style="1" customWidth="1"/>
    <col min="15628" max="15628" width="12.85546875" style="1" customWidth="1"/>
    <col min="15629" max="15629" width="12.7109375" style="1" bestFit="1" customWidth="1"/>
    <col min="15630" max="15630" width="16.85546875" style="1" customWidth="1"/>
    <col min="15631" max="15864" width="9.140625" style="1"/>
    <col min="15865" max="15865" width="21" style="1" customWidth="1"/>
    <col min="15866" max="15866" width="37.85546875" style="1" customWidth="1"/>
    <col min="15867" max="15867" width="33.42578125" style="1" customWidth="1"/>
    <col min="15868" max="15868" width="22" style="1" customWidth="1"/>
    <col min="15869" max="15869" width="21" style="1" customWidth="1"/>
    <col min="15870" max="15870" width="7.42578125" style="1" customWidth="1"/>
    <col min="15871" max="15871" width="7.5703125" style="1" customWidth="1"/>
    <col min="15872" max="15872" width="7.140625" style="1" customWidth="1"/>
    <col min="15873" max="15873" width="17.42578125" style="1" customWidth="1"/>
    <col min="15874" max="15874" width="22.85546875" style="1" customWidth="1"/>
    <col min="15875" max="15875" width="18.140625" style="1" customWidth="1"/>
    <col min="15876" max="15876" width="15.7109375" style="1" customWidth="1"/>
    <col min="15877" max="15877" width="15.28515625" style="1" customWidth="1"/>
    <col min="15878" max="15878" width="16.28515625" style="1" customWidth="1"/>
    <col min="15879" max="15879" width="16.85546875" style="1" customWidth="1"/>
    <col min="15880" max="15880" width="16.5703125" style="1" customWidth="1"/>
    <col min="15881" max="15881" width="15.85546875" style="1" customWidth="1"/>
    <col min="15882" max="15882" width="15.42578125" style="1" customWidth="1"/>
    <col min="15883" max="15883" width="18.140625" style="1" customWidth="1"/>
    <col min="15884" max="15884" width="12.85546875" style="1" customWidth="1"/>
    <col min="15885" max="15885" width="12.7109375" style="1" bestFit="1" customWidth="1"/>
    <col min="15886" max="15886" width="16.85546875" style="1" customWidth="1"/>
    <col min="15887" max="16120" width="9.140625" style="1"/>
    <col min="16121" max="16121" width="21" style="1" customWidth="1"/>
    <col min="16122" max="16122" width="37.85546875" style="1" customWidth="1"/>
    <col min="16123" max="16123" width="33.42578125" style="1" customWidth="1"/>
    <col min="16124" max="16124" width="22" style="1" customWidth="1"/>
    <col min="16125" max="16125" width="21" style="1" customWidth="1"/>
    <col min="16126" max="16126" width="7.42578125" style="1" customWidth="1"/>
    <col min="16127" max="16127" width="7.5703125" style="1" customWidth="1"/>
    <col min="16128" max="16128" width="7.140625" style="1" customWidth="1"/>
    <col min="16129" max="16129" width="17.42578125" style="1" customWidth="1"/>
    <col min="16130" max="16130" width="22.85546875" style="1" customWidth="1"/>
    <col min="16131" max="16131" width="18.140625" style="1" customWidth="1"/>
    <col min="16132" max="16132" width="15.7109375" style="1" customWidth="1"/>
    <col min="16133" max="16133" width="15.28515625" style="1" customWidth="1"/>
    <col min="16134" max="16134" width="16.28515625" style="1" customWidth="1"/>
    <col min="16135" max="16135" width="16.85546875" style="1" customWidth="1"/>
    <col min="16136" max="16136" width="16.5703125" style="1" customWidth="1"/>
    <col min="16137" max="16137" width="15.85546875" style="1" customWidth="1"/>
    <col min="16138" max="16138" width="15.42578125" style="1" customWidth="1"/>
    <col min="16139" max="16139" width="18.140625" style="1" customWidth="1"/>
    <col min="16140" max="16140" width="12.85546875" style="1" customWidth="1"/>
    <col min="16141" max="16141" width="12.7109375" style="1" bestFit="1" customWidth="1"/>
    <col min="16142" max="16142" width="16.85546875" style="1" customWidth="1"/>
    <col min="16143" max="16384" width="9.140625" style="1"/>
  </cols>
  <sheetData>
    <row r="1" spans="1:66" ht="33.75" customHeight="1" thickBot="1" x14ac:dyDescent="0.3">
      <c r="J1" s="714" t="s">
        <v>1571</v>
      </c>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5"/>
      <c r="AW1" s="715"/>
      <c r="AX1" s="715"/>
      <c r="AY1" s="716"/>
      <c r="AZ1" s="462" t="s">
        <v>1572</v>
      </c>
    </row>
    <row r="2" spans="1:66" s="9" customFormat="1" ht="64.5" customHeight="1" x14ac:dyDescent="0.25">
      <c r="A2" s="625" t="s">
        <v>577</v>
      </c>
      <c r="B2" s="625"/>
      <c r="C2" s="625"/>
      <c r="D2" s="625"/>
      <c r="E2" s="625"/>
      <c r="F2" s="625"/>
      <c r="G2" s="625"/>
      <c r="H2" s="625"/>
      <c r="I2" s="625"/>
      <c r="J2" s="685" t="s">
        <v>680</v>
      </c>
      <c r="K2" s="685"/>
      <c r="L2" s="685"/>
      <c r="M2" s="685"/>
      <c r="N2" s="685"/>
      <c r="O2" s="685"/>
      <c r="P2" s="685"/>
      <c r="Q2" s="602">
        <v>2017</v>
      </c>
      <c r="R2" s="602"/>
      <c r="S2" s="602"/>
      <c r="T2" s="602"/>
      <c r="U2" s="602">
        <v>2018</v>
      </c>
      <c r="V2" s="602"/>
      <c r="W2" s="602"/>
      <c r="X2" s="602"/>
      <c r="Y2" s="602">
        <v>2019</v>
      </c>
      <c r="Z2" s="602"/>
      <c r="AA2" s="602"/>
      <c r="AB2" s="602"/>
      <c r="AC2" s="705" t="s">
        <v>1359</v>
      </c>
      <c r="AD2" s="705"/>
      <c r="AE2" s="705"/>
      <c r="AF2" s="705"/>
      <c r="AG2" s="705"/>
      <c r="AH2" s="705"/>
      <c r="AI2" s="602">
        <v>2020</v>
      </c>
      <c r="AJ2" s="602"/>
      <c r="AK2" s="602"/>
      <c r="AL2" s="602"/>
      <c r="AM2" s="602"/>
      <c r="AN2" s="602">
        <v>2021</v>
      </c>
      <c r="AO2" s="602"/>
      <c r="AP2" s="602"/>
      <c r="AQ2" s="602"/>
      <c r="AR2" s="602"/>
      <c r="AS2" s="586" t="s">
        <v>1678</v>
      </c>
      <c r="AT2" s="586"/>
      <c r="AU2" s="586"/>
      <c r="AV2" s="586"/>
      <c r="AW2" s="586"/>
      <c r="AX2" s="586"/>
      <c r="AY2" s="586"/>
      <c r="AZ2" s="588" t="s">
        <v>1315</v>
      </c>
      <c r="BA2" s="93"/>
      <c r="BB2" s="93"/>
      <c r="BC2" s="93"/>
      <c r="BD2" s="93"/>
      <c r="BE2" s="93"/>
      <c r="BF2" s="93"/>
      <c r="BG2" s="93"/>
      <c r="BH2" s="93"/>
      <c r="BI2" s="93"/>
      <c r="BJ2" s="93"/>
      <c r="BK2" s="93"/>
      <c r="BL2" s="93"/>
      <c r="BM2" s="93"/>
      <c r="BN2" s="94"/>
    </row>
    <row r="3" spans="1:66" s="9" customFormat="1" ht="14.45" customHeight="1" x14ac:dyDescent="0.25">
      <c r="A3" s="625"/>
      <c r="B3" s="625"/>
      <c r="C3" s="625"/>
      <c r="D3" s="625"/>
      <c r="E3" s="625"/>
      <c r="F3" s="625"/>
      <c r="G3" s="625"/>
      <c r="H3" s="625"/>
      <c r="I3" s="625"/>
      <c r="J3" s="667" t="s">
        <v>776</v>
      </c>
      <c r="K3" s="667"/>
      <c r="L3" s="667"/>
      <c r="M3" s="667" t="s">
        <v>775</v>
      </c>
      <c r="N3" s="667"/>
      <c r="O3" s="667"/>
      <c r="P3" s="667" t="s">
        <v>1321</v>
      </c>
      <c r="Q3" s="603"/>
      <c r="R3" s="603"/>
      <c r="S3" s="603"/>
      <c r="T3" s="603"/>
      <c r="U3" s="603"/>
      <c r="V3" s="603"/>
      <c r="W3" s="603"/>
      <c r="X3" s="603"/>
      <c r="Y3" s="603"/>
      <c r="Z3" s="603"/>
      <c r="AA3" s="603"/>
      <c r="AB3" s="603"/>
      <c r="AC3" s="706" t="s">
        <v>1360</v>
      </c>
      <c r="AD3" s="706" t="s">
        <v>1361</v>
      </c>
      <c r="AE3" s="706" t="s">
        <v>1362</v>
      </c>
      <c r="AF3" s="706" t="s">
        <v>1363</v>
      </c>
      <c r="AG3" s="706" t="s">
        <v>1364</v>
      </c>
      <c r="AH3" s="706" t="s">
        <v>1365</v>
      </c>
      <c r="AI3" s="603"/>
      <c r="AJ3" s="603"/>
      <c r="AK3" s="603"/>
      <c r="AL3" s="603"/>
      <c r="AM3" s="603"/>
      <c r="AN3" s="603"/>
      <c r="AO3" s="603"/>
      <c r="AP3" s="603"/>
      <c r="AQ3" s="603"/>
      <c r="AR3" s="603"/>
      <c r="AS3" s="587"/>
      <c r="AT3" s="587"/>
      <c r="AU3" s="587"/>
      <c r="AV3" s="587"/>
      <c r="AW3" s="587"/>
      <c r="AX3" s="587"/>
      <c r="AY3" s="587"/>
      <c r="AZ3" s="589"/>
      <c r="BA3" s="95"/>
      <c r="BB3" s="95"/>
      <c r="BC3" s="95"/>
      <c r="BD3" s="95"/>
      <c r="BE3" s="95"/>
      <c r="BF3" s="95"/>
      <c r="BG3" s="95"/>
      <c r="BH3" s="95"/>
      <c r="BI3" s="95"/>
      <c r="BJ3" s="95"/>
      <c r="BK3" s="95"/>
      <c r="BL3" s="95"/>
      <c r="BM3" s="95"/>
      <c r="BN3" s="96"/>
    </row>
    <row r="4" spans="1:66" s="22" customFormat="1" ht="59.25" customHeight="1" x14ac:dyDescent="0.25">
      <c r="A4" s="21" t="s">
        <v>456</v>
      </c>
      <c r="B4" s="21" t="s">
        <v>455</v>
      </c>
      <c r="C4" s="21" t="s">
        <v>504</v>
      </c>
      <c r="D4" s="21" t="s">
        <v>505</v>
      </c>
      <c r="E4" s="21" t="s">
        <v>1540</v>
      </c>
      <c r="F4" s="21">
        <v>2024</v>
      </c>
      <c r="G4" s="21" t="s">
        <v>506</v>
      </c>
      <c r="H4" s="21" t="s">
        <v>507</v>
      </c>
      <c r="I4" s="21" t="s">
        <v>508</v>
      </c>
      <c r="J4" s="293" t="s">
        <v>509</v>
      </c>
      <c r="K4" s="188" t="s">
        <v>510</v>
      </c>
      <c r="L4" s="293" t="s">
        <v>511</v>
      </c>
      <c r="M4" s="188" t="s">
        <v>509</v>
      </c>
      <c r="N4" s="188" t="s">
        <v>510</v>
      </c>
      <c r="O4" s="188" t="s">
        <v>511</v>
      </c>
      <c r="P4" s="667"/>
      <c r="Q4" s="97" t="s">
        <v>509</v>
      </c>
      <c r="R4" s="97" t="s">
        <v>510</v>
      </c>
      <c r="S4" s="303" t="s">
        <v>511</v>
      </c>
      <c r="T4" s="154" t="s">
        <v>1321</v>
      </c>
      <c r="U4" s="97" t="s">
        <v>509</v>
      </c>
      <c r="V4" s="97" t="s">
        <v>510</v>
      </c>
      <c r="W4" s="97" t="s">
        <v>511</v>
      </c>
      <c r="X4" s="154" t="s">
        <v>1321</v>
      </c>
      <c r="Y4" s="97" t="s">
        <v>509</v>
      </c>
      <c r="Z4" s="97" t="s">
        <v>510</v>
      </c>
      <c r="AA4" s="97" t="s">
        <v>511</v>
      </c>
      <c r="AB4" s="154" t="s">
        <v>1321</v>
      </c>
      <c r="AC4" s="707"/>
      <c r="AD4" s="707"/>
      <c r="AE4" s="707"/>
      <c r="AF4" s="707"/>
      <c r="AG4" s="707"/>
      <c r="AH4" s="707"/>
      <c r="AI4" s="97" t="s">
        <v>509</v>
      </c>
      <c r="AJ4" s="97" t="s">
        <v>510</v>
      </c>
      <c r="AK4" s="97" t="s">
        <v>511</v>
      </c>
      <c r="AL4" s="188" t="s">
        <v>1067</v>
      </c>
      <c r="AM4" s="154" t="s">
        <v>1321</v>
      </c>
      <c r="AN4" s="97" t="s">
        <v>509</v>
      </c>
      <c r="AO4" s="97" t="s">
        <v>510</v>
      </c>
      <c r="AP4" s="97" t="s">
        <v>511</v>
      </c>
      <c r="AQ4" s="188" t="s">
        <v>1067</v>
      </c>
      <c r="AR4" s="154" t="s">
        <v>1321</v>
      </c>
      <c r="AS4" s="154" t="s">
        <v>1316</v>
      </c>
      <c r="AT4" s="367" t="s">
        <v>1317</v>
      </c>
      <c r="AU4" s="154" t="s">
        <v>1318</v>
      </c>
      <c r="AV4" s="154" t="s">
        <v>1319</v>
      </c>
      <c r="AW4" s="154" t="s">
        <v>1067</v>
      </c>
      <c r="AX4" s="154" t="s">
        <v>1320</v>
      </c>
      <c r="AY4" s="324" t="s">
        <v>1321</v>
      </c>
      <c r="AZ4" s="589"/>
    </row>
    <row r="5" spans="1:66" s="2" customFormat="1" ht="342.6" customHeight="1" x14ac:dyDescent="0.25">
      <c r="A5" s="628" t="s">
        <v>454</v>
      </c>
      <c r="B5" s="628" t="s">
        <v>453</v>
      </c>
      <c r="C5" s="636" t="s">
        <v>1542</v>
      </c>
      <c r="D5" s="638" t="s">
        <v>1541</v>
      </c>
      <c r="E5" s="583">
        <v>1</v>
      </c>
      <c r="F5" s="630">
        <v>1</v>
      </c>
      <c r="G5" s="638" t="s">
        <v>1543</v>
      </c>
      <c r="H5" s="261" t="s">
        <v>1544</v>
      </c>
      <c r="I5" s="638" t="s">
        <v>430</v>
      </c>
      <c r="J5" s="668">
        <v>70</v>
      </c>
      <c r="K5" s="670">
        <v>100</v>
      </c>
      <c r="L5" s="672">
        <v>100</v>
      </c>
      <c r="M5" s="674">
        <v>213072500</v>
      </c>
      <c r="N5" s="635">
        <v>133783739</v>
      </c>
      <c r="O5" s="622">
        <v>0.63</v>
      </c>
      <c r="P5" s="746" t="s">
        <v>1546</v>
      </c>
      <c r="Q5" s="630">
        <v>1</v>
      </c>
      <c r="R5" s="742">
        <v>1</v>
      </c>
      <c r="S5" s="744">
        <v>100</v>
      </c>
      <c r="T5" s="160" t="s">
        <v>1547</v>
      </c>
      <c r="U5" s="630">
        <v>1</v>
      </c>
      <c r="V5" s="742">
        <v>1</v>
      </c>
      <c r="W5" s="740">
        <v>1</v>
      </c>
      <c r="X5" s="167" t="s">
        <v>629</v>
      </c>
      <c r="Y5" s="604">
        <v>1</v>
      </c>
      <c r="Z5" s="604">
        <v>1</v>
      </c>
      <c r="AA5" s="606">
        <v>95</v>
      </c>
      <c r="AB5" s="98" t="s">
        <v>781</v>
      </c>
      <c r="AC5" s="122"/>
      <c r="AD5" s="122"/>
      <c r="AE5" s="122"/>
      <c r="AF5" s="122"/>
      <c r="AG5" s="122"/>
      <c r="AH5" s="122"/>
      <c r="AI5" s="604">
        <v>1</v>
      </c>
      <c r="AJ5" s="738">
        <v>1</v>
      </c>
      <c r="AK5" s="736">
        <v>95</v>
      </c>
      <c r="AL5" s="74" t="s">
        <v>1068</v>
      </c>
      <c r="AM5" s="98" t="s">
        <v>924</v>
      </c>
      <c r="AN5" s="583">
        <v>1</v>
      </c>
      <c r="AO5" s="734">
        <v>11</v>
      </c>
      <c r="AP5" s="732">
        <v>95</v>
      </c>
      <c r="AQ5" s="208" t="s">
        <v>1156</v>
      </c>
      <c r="AR5" s="208" t="s">
        <v>1174</v>
      </c>
      <c r="AS5" s="583">
        <v>1</v>
      </c>
      <c r="AT5" s="730">
        <v>1</v>
      </c>
      <c r="AU5" s="551">
        <v>100</v>
      </c>
      <c r="AV5" s="638" t="s">
        <v>1339</v>
      </c>
      <c r="AW5" s="719" t="s">
        <v>1628</v>
      </c>
      <c r="AX5" s="721">
        <v>100</v>
      </c>
      <c r="AY5" s="482" t="s">
        <v>1724</v>
      </c>
      <c r="AZ5" s="717">
        <v>100</v>
      </c>
    </row>
    <row r="6" spans="1:66" s="2" customFormat="1" ht="178.5" customHeight="1" x14ac:dyDescent="0.25">
      <c r="A6" s="628"/>
      <c r="B6" s="628"/>
      <c r="C6" s="637"/>
      <c r="D6" s="639"/>
      <c r="E6" s="584"/>
      <c r="F6" s="631"/>
      <c r="G6" s="639"/>
      <c r="H6" s="261" t="s">
        <v>1545</v>
      </c>
      <c r="I6" s="639"/>
      <c r="J6" s="669"/>
      <c r="K6" s="671"/>
      <c r="L6" s="673"/>
      <c r="M6" s="674"/>
      <c r="N6" s="635"/>
      <c r="O6" s="622"/>
      <c r="P6" s="747"/>
      <c r="Q6" s="631"/>
      <c r="R6" s="743"/>
      <c r="S6" s="745"/>
      <c r="T6" s="160" t="s">
        <v>534</v>
      </c>
      <c r="U6" s="631"/>
      <c r="V6" s="743"/>
      <c r="W6" s="741"/>
      <c r="X6" s="167" t="s">
        <v>630</v>
      </c>
      <c r="Y6" s="605"/>
      <c r="Z6" s="605"/>
      <c r="AA6" s="607"/>
      <c r="AB6" s="98" t="s">
        <v>782</v>
      </c>
      <c r="AC6" s="122"/>
      <c r="AD6" s="122"/>
      <c r="AE6" s="122"/>
      <c r="AF6" s="122"/>
      <c r="AG6" s="122"/>
      <c r="AH6" s="122"/>
      <c r="AI6" s="605"/>
      <c r="AJ6" s="739"/>
      <c r="AK6" s="737"/>
      <c r="AL6" s="74" t="s">
        <v>1069</v>
      </c>
      <c r="AM6" s="98" t="s">
        <v>925</v>
      </c>
      <c r="AN6" s="584"/>
      <c r="AO6" s="735"/>
      <c r="AP6" s="733"/>
      <c r="AQ6" s="208" t="s">
        <v>1157</v>
      </c>
      <c r="AR6" s="270" t="s">
        <v>1599</v>
      </c>
      <c r="AS6" s="584"/>
      <c r="AT6" s="731"/>
      <c r="AU6" s="552"/>
      <c r="AV6" s="639"/>
      <c r="AW6" s="720"/>
      <c r="AX6" s="722"/>
      <c r="AY6" s="328" t="s">
        <v>1681</v>
      </c>
      <c r="AZ6" s="718"/>
    </row>
    <row r="7" spans="1:66" s="2" customFormat="1" ht="132" customHeight="1" x14ac:dyDescent="0.25">
      <c r="A7" s="628"/>
      <c r="B7" s="628"/>
      <c r="C7" s="629" t="s">
        <v>1550</v>
      </c>
      <c r="D7" s="496" t="s">
        <v>452</v>
      </c>
      <c r="E7" s="243">
        <v>1</v>
      </c>
      <c r="F7" s="161">
        <v>1</v>
      </c>
      <c r="G7" s="161" t="s">
        <v>451</v>
      </c>
      <c r="H7" s="161" t="s">
        <v>450</v>
      </c>
      <c r="I7" s="161" t="s">
        <v>438</v>
      </c>
      <c r="J7" s="402">
        <v>0.1</v>
      </c>
      <c r="K7" s="51">
        <v>0.1</v>
      </c>
      <c r="L7" s="294">
        <f>K7/J7*100</f>
        <v>100</v>
      </c>
      <c r="M7" s="674"/>
      <c r="N7" s="635"/>
      <c r="O7" s="622"/>
      <c r="P7" s="190" t="s">
        <v>1551</v>
      </c>
      <c r="Q7" s="171">
        <v>0.9</v>
      </c>
      <c r="R7" s="175">
        <v>0.5</v>
      </c>
      <c r="S7" s="304">
        <f>R7/Q7</f>
        <v>0.55555555555555558</v>
      </c>
      <c r="T7" s="160" t="s">
        <v>544</v>
      </c>
      <c r="U7" s="171">
        <v>0.9</v>
      </c>
      <c r="V7" s="175">
        <v>0.5</v>
      </c>
      <c r="W7" s="157">
        <f>V7/U7</f>
        <v>0.55555555555555558</v>
      </c>
      <c r="X7" s="167"/>
      <c r="Y7" s="164">
        <v>1</v>
      </c>
      <c r="Z7" s="162">
        <v>1</v>
      </c>
      <c r="AA7" s="153">
        <v>100</v>
      </c>
      <c r="AB7" s="99" t="s">
        <v>783</v>
      </c>
      <c r="AC7" s="123" t="s">
        <v>1366</v>
      </c>
      <c r="AD7" s="123" t="s">
        <v>1367</v>
      </c>
      <c r="AE7" s="124">
        <v>4103052</v>
      </c>
      <c r="AF7" s="125" t="s">
        <v>1368</v>
      </c>
      <c r="AG7" s="125" t="s">
        <v>1369</v>
      </c>
      <c r="AH7" s="124">
        <v>1</v>
      </c>
      <c r="AI7" s="164">
        <v>1</v>
      </c>
      <c r="AJ7" s="155">
        <v>1</v>
      </c>
      <c r="AK7" s="156">
        <v>85</v>
      </c>
      <c r="AL7" s="74" t="s">
        <v>1070</v>
      </c>
      <c r="AM7" s="98" t="s">
        <v>926</v>
      </c>
      <c r="AN7" s="201">
        <v>1</v>
      </c>
      <c r="AO7" s="86">
        <v>7.4999999999999997E-3</v>
      </c>
      <c r="AP7" s="206">
        <v>75</v>
      </c>
      <c r="AQ7" s="208" t="s">
        <v>1157</v>
      </c>
      <c r="AR7" s="208" t="s">
        <v>1175</v>
      </c>
      <c r="AS7" s="376">
        <v>1</v>
      </c>
      <c r="AT7" s="369">
        <v>1</v>
      </c>
      <c r="AU7" s="150">
        <v>100</v>
      </c>
      <c r="AV7" s="174"/>
      <c r="AW7" s="286"/>
      <c r="AX7" s="174">
        <v>100</v>
      </c>
      <c r="AY7" s="330" t="s">
        <v>1694</v>
      </c>
      <c r="AZ7" s="429">
        <v>100</v>
      </c>
    </row>
    <row r="8" spans="1:66" s="2" customFormat="1" ht="133.5" customHeight="1" x14ac:dyDescent="0.25">
      <c r="A8" s="628"/>
      <c r="B8" s="628"/>
      <c r="C8" s="618"/>
      <c r="D8" s="322" t="s">
        <v>1548</v>
      </c>
      <c r="E8" s="243">
        <v>1</v>
      </c>
      <c r="F8" s="161">
        <v>1</v>
      </c>
      <c r="G8" s="161" t="s">
        <v>449</v>
      </c>
      <c r="H8" s="261" t="s">
        <v>1549</v>
      </c>
      <c r="I8" s="161" t="s">
        <v>448</v>
      </c>
      <c r="J8" s="402">
        <v>7.36</v>
      </c>
      <c r="K8" s="182">
        <v>0</v>
      </c>
      <c r="L8" s="295">
        <f>K8/J8*1</f>
        <v>0</v>
      </c>
      <c r="M8" s="674"/>
      <c r="N8" s="635"/>
      <c r="O8" s="622"/>
      <c r="P8" s="100" t="s">
        <v>681</v>
      </c>
      <c r="Q8" s="161">
        <v>1</v>
      </c>
      <c r="R8" s="11">
        <v>0.5</v>
      </c>
      <c r="S8" s="304">
        <f>R8/Q8</f>
        <v>0.5</v>
      </c>
      <c r="T8" s="160" t="s">
        <v>545</v>
      </c>
      <c r="U8" s="161">
        <v>1</v>
      </c>
      <c r="V8" s="11">
        <v>0.5</v>
      </c>
      <c r="W8" s="157">
        <v>0.3</v>
      </c>
      <c r="X8" s="167"/>
      <c r="Y8" s="164">
        <v>1</v>
      </c>
      <c r="Z8" s="162">
        <v>1</v>
      </c>
      <c r="AA8" s="153">
        <v>60</v>
      </c>
      <c r="AB8" s="101" t="s">
        <v>784</v>
      </c>
      <c r="AC8" s="123" t="s">
        <v>1366</v>
      </c>
      <c r="AD8" s="123" t="s">
        <v>1370</v>
      </c>
      <c r="AE8" s="126" t="s">
        <v>1371</v>
      </c>
      <c r="AF8" s="123" t="s">
        <v>1372</v>
      </c>
      <c r="AG8" s="123" t="s">
        <v>1373</v>
      </c>
      <c r="AH8" s="127">
        <v>100</v>
      </c>
      <c r="AI8" s="164">
        <v>1</v>
      </c>
      <c r="AJ8" s="155">
        <v>1</v>
      </c>
      <c r="AK8" s="156">
        <v>62</v>
      </c>
      <c r="AL8" s="74" t="s">
        <v>1071</v>
      </c>
      <c r="AM8" s="102" t="s">
        <v>927</v>
      </c>
      <c r="AN8" s="201">
        <v>1</v>
      </c>
      <c r="AO8" s="205">
        <v>0</v>
      </c>
      <c r="AP8" s="206">
        <v>0</v>
      </c>
      <c r="AQ8" s="208"/>
      <c r="AR8" s="89"/>
      <c r="AS8" s="376">
        <v>1</v>
      </c>
      <c r="AT8" s="323">
        <v>0</v>
      </c>
      <c r="AU8" s="150">
        <v>0</v>
      </c>
      <c r="AV8" s="174"/>
      <c r="AW8" s="152"/>
      <c r="AX8" s="174"/>
      <c r="AY8" s="499" t="s">
        <v>1766</v>
      </c>
      <c r="AZ8" s="429">
        <v>24</v>
      </c>
    </row>
    <row r="9" spans="1:66" s="2" customFormat="1" ht="329.25" customHeight="1" x14ac:dyDescent="0.25">
      <c r="A9" s="628"/>
      <c r="B9" s="628"/>
      <c r="C9" s="177" t="s">
        <v>447</v>
      </c>
      <c r="D9" s="496" t="s">
        <v>446</v>
      </c>
      <c r="E9" s="244">
        <v>0.6</v>
      </c>
      <c r="F9" s="171">
        <v>0.7</v>
      </c>
      <c r="G9" s="171" t="s">
        <v>445</v>
      </c>
      <c r="H9" s="161" t="s">
        <v>444</v>
      </c>
      <c r="I9" s="171" t="s">
        <v>443</v>
      </c>
      <c r="J9" s="402">
        <v>0.08</v>
      </c>
      <c r="K9" s="52">
        <v>0.08</v>
      </c>
      <c r="L9" s="294">
        <f>K9/J9*100</f>
        <v>100</v>
      </c>
      <c r="M9" s="674"/>
      <c r="N9" s="635"/>
      <c r="O9" s="622"/>
      <c r="P9" s="100" t="s">
        <v>682</v>
      </c>
      <c r="Q9" s="178">
        <v>0.16</v>
      </c>
      <c r="R9" s="166">
        <v>0.16</v>
      </c>
      <c r="S9" s="305">
        <f t="shared" ref="S9:S10" si="0">R9/Q9*1</f>
        <v>1</v>
      </c>
      <c r="T9" s="179" t="s">
        <v>457</v>
      </c>
      <c r="U9" s="178">
        <v>0.24</v>
      </c>
      <c r="V9" s="166">
        <v>0.16</v>
      </c>
      <c r="W9" s="157">
        <v>0.5</v>
      </c>
      <c r="X9" s="167"/>
      <c r="Y9" s="163">
        <v>0.35</v>
      </c>
      <c r="Z9" s="170">
        <v>0.35</v>
      </c>
      <c r="AA9" s="153">
        <v>92</v>
      </c>
      <c r="AB9" s="99" t="s">
        <v>785</v>
      </c>
      <c r="AC9" s="123" t="s">
        <v>1366</v>
      </c>
      <c r="AD9" s="123" t="s">
        <v>1374</v>
      </c>
      <c r="AE9" s="124" t="s">
        <v>1375</v>
      </c>
      <c r="AF9" s="125" t="s">
        <v>1376</v>
      </c>
      <c r="AG9" s="125" t="s">
        <v>1377</v>
      </c>
      <c r="AH9" s="124">
        <v>1</v>
      </c>
      <c r="AI9" s="163">
        <v>0.45</v>
      </c>
      <c r="AJ9" s="196">
        <v>0.45</v>
      </c>
      <c r="AK9" s="156">
        <v>100</v>
      </c>
      <c r="AL9" s="74"/>
      <c r="AM9" s="143" t="s">
        <v>928</v>
      </c>
      <c r="AN9" s="200">
        <v>0.45</v>
      </c>
      <c r="AO9" s="205">
        <v>0.55000000000000004</v>
      </c>
      <c r="AP9" s="206">
        <v>100</v>
      </c>
      <c r="AQ9" s="208"/>
      <c r="AR9" s="208" t="s">
        <v>1176</v>
      </c>
      <c r="AS9" s="200">
        <v>0.6</v>
      </c>
      <c r="AT9" s="364">
        <v>0.6</v>
      </c>
      <c r="AU9" s="150">
        <v>100</v>
      </c>
      <c r="AV9" s="174"/>
      <c r="AW9" s="144" t="s">
        <v>1326</v>
      </c>
      <c r="AX9" s="174"/>
      <c r="AY9" s="388" t="s">
        <v>1699</v>
      </c>
      <c r="AZ9" s="429">
        <v>100</v>
      </c>
    </row>
    <row r="10" spans="1:66" s="2" customFormat="1" ht="136.15" customHeight="1" x14ac:dyDescent="0.25">
      <c r="A10" s="628"/>
      <c r="B10" s="628"/>
      <c r="C10" s="618" t="s">
        <v>442</v>
      </c>
      <c r="D10" s="496" t="s">
        <v>441</v>
      </c>
      <c r="E10" s="243">
        <v>1</v>
      </c>
      <c r="F10" s="161">
        <v>1</v>
      </c>
      <c r="G10" s="161" t="s">
        <v>440</v>
      </c>
      <c r="H10" s="161" t="s">
        <v>439</v>
      </c>
      <c r="I10" s="161" t="s">
        <v>438</v>
      </c>
      <c r="J10" s="402">
        <v>1</v>
      </c>
      <c r="K10" s="182">
        <v>1</v>
      </c>
      <c r="L10" s="294">
        <f>K10/J10*100</f>
        <v>100</v>
      </c>
      <c r="M10" s="674"/>
      <c r="N10" s="635"/>
      <c r="O10" s="622"/>
      <c r="P10" s="190" t="s">
        <v>683</v>
      </c>
      <c r="Q10" s="161">
        <v>1</v>
      </c>
      <c r="R10" s="158">
        <v>1</v>
      </c>
      <c r="S10" s="411">
        <f t="shared" si="0"/>
        <v>1</v>
      </c>
      <c r="T10" s="179" t="s">
        <v>458</v>
      </c>
      <c r="U10" s="161">
        <v>1</v>
      </c>
      <c r="V10" s="158">
        <v>1</v>
      </c>
      <c r="W10" s="157">
        <v>0.95</v>
      </c>
      <c r="X10" s="167"/>
      <c r="Y10" s="169">
        <v>1</v>
      </c>
      <c r="Z10" s="162">
        <v>1</v>
      </c>
      <c r="AA10" s="71">
        <v>85</v>
      </c>
      <c r="AB10" s="99" t="s">
        <v>786</v>
      </c>
      <c r="AC10" s="123" t="s">
        <v>1366</v>
      </c>
      <c r="AD10" s="123" t="s">
        <v>1374</v>
      </c>
      <c r="AE10" s="124" t="s">
        <v>1375</v>
      </c>
      <c r="AF10" s="125" t="s">
        <v>1376</v>
      </c>
      <c r="AG10" s="125" t="s">
        <v>1377</v>
      </c>
      <c r="AH10" s="124">
        <v>1</v>
      </c>
      <c r="AI10" s="169">
        <v>1</v>
      </c>
      <c r="AJ10" s="155">
        <v>1</v>
      </c>
      <c r="AK10" s="73">
        <v>95</v>
      </c>
      <c r="AL10" s="74" t="s">
        <v>1072</v>
      </c>
      <c r="AM10" s="98" t="s">
        <v>929</v>
      </c>
      <c r="AN10" s="201">
        <v>1</v>
      </c>
      <c r="AO10" s="86">
        <v>9.4999999999999998E-3</v>
      </c>
      <c r="AP10" s="87">
        <v>95</v>
      </c>
      <c r="AQ10" s="208"/>
      <c r="AR10" s="208" t="s">
        <v>1177</v>
      </c>
      <c r="AS10" s="201">
        <v>1</v>
      </c>
      <c r="AT10" s="323">
        <v>1</v>
      </c>
      <c r="AU10" s="114">
        <v>100</v>
      </c>
      <c r="AV10" s="174"/>
      <c r="AW10" s="286" t="s">
        <v>1327</v>
      </c>
      <c r="AX10" s="174"/>
      <c r="AY10" s="328" t="s">
        <v>1663</v>
      </c>
      <c r="AZ10" s="429">
        <v>100</v>
      </c>
    </row>
    <row r="11" spans="1:66" s="2" customFormat="1" ht="125.45" customHeight="1" x14ac:dyDescent="0.25">
      <c r="A11" s="628"/>
      <c r="B11" s="628"/>
      <c r="C11" s="618"/>
      <c r="D11" s="496" t="s">
        <v>1552</v>
      </c>
      <c r="E11" s="243">
        <v>1</v>
      </c>
      <c r="F11" s="161">
        <v>1</v>
      </c>
      <c r="G11" s="161" t="s">
        <v>437</v>
      </c>
      <c r="H11" s="161" t="s">
        <v>436</v>
      </c>
      <c r="I11" s="161" t="s">
        <v>435</v>
      </c>
      <c r="J11" s="402">
        <v>1</v>
      </c>
      <c r="K11" s="182">
        <v>1</v>
      </c>
      <c r="L11" s="294">
        <f>K11/J11*100</f>
        <v>100</v>
      </c>
      <c r="M11" s="674"/>
      <c r="N11" s="635"/>
      <c r="O11" s="622"/>
      <c r="P11" s="190" t="s">
        <v>684</v>
      </c>
      <c r="Q11" s="161">
        <v>1</v>
      </c>
      <c r="R11" s="158">
        <v>1</v>
      </c>
      <c r="S11" s="411">
        <v>1</v>
      </c>
      <c r="T11" s="179" t="s">
        <v>1557</v>
      </c>
      <c r="U11" s="161">
        <v>1</v>
      </c>
      <c r="V11" s="158">
        <v>1</v>
      </c>
      <c r="W11" s="157">
        <v>0.95</v>
      </c>
      <c r="X11" s="167"/>
      <c r="Y11" s="169">
        <v>1</v>
      </c>
      <c r="Z11" s="162">
        <v>1</v>
      </c>
      <c r="AA11" s="71">
        <v>75</v>
      </c>
      <c r="AB11" s="99" t="s">
        <v>787</v>
      </c>
      <c r="AC11" s="123" t="s">
        <v>1366</v>
      </c>
      <c r="AD11" s="123" t="s">
        <v>1374</v>
      </c>
      <c r="AE11" s="124" t="s">
        <v>1375</v>
      </c>
      <c r="AF11" s="125" t="s">
        <v>1376</v>
      </c>
      <c r="AG11" s="125" t="s">
        <v>1377</v>
      </c>
      <c r="AH11" s="124">
        <v>1</v>
      </c>
      <c r="AI11" s="169">
        <v>1</v>
      </c>
      <c r="AJ11" s="155">
        <v>1</v>
      </c>
      <c r="AK11" s="73">
        <v>85</v>
      </c>
      <c r="AL11" s="74"/>
      <c r="AM11" s="98" t="s">
        <v>930</v>
      </c>
      <c r="AN11" s="201">
        <v>1</v>
      </c>
      <c r="AO11" s="86">
        <v>9.4999999999999998E-3</v>
      </c>
      <c r="AP11" s="87">
        <v>95</v>
      </c>
      <c r="AQ11" s="208"/>
      <c r="AR11" s="208" t="s">
        <v>1178</v>
      </c>
      <c r="AS11" s="201">
        <v>1</v>
      </c>
      <c r="AT11" s="332">
        <v>1</v>
      </c>
      <c r="AU11" s="114">
        <v>100</v>
      </c>
      <c r="AV11" s="174"/>
      <c r="AW11" s="286" t="s">
        <v>1629</v>
      </c>
      <c r="AX11" s="174"/>
      <c r="AY11" s="328" t="s">
        <v>1661</v>
      </c>
      <c r="AZ11" s="429">
        <v>100</v>
      </c>
    </row>
    <row r="12" spans="1:66" s="2" customFormat="1" ht="75.75" customHeight="1" x14ac:dyDescent="0.25">
      <c r="A12" s="628"/>
      <c r="B12" s="628" t="s">
        <v>434</v>
      </c>
      <c r="C12" s="618" t="s">
        <v>433</v>
      </c>
      <c r="D12" s="642" t="s">
        <v>1553</v>
      </c>
      <c r="E12" s="581">
        <v>80</v>
      </c>
      <c r="F12" s="550">
        <v>100</v>
      </c>
      <c r="G12" s="550" t="s">
        <v>432</v>
      </c>
      <c r="H12" s="161" t="s">
        <v>431</v>
      </c>
      <c r="I12" s="550" t="s">
        <v>430</v>
      </c>
      <c r="J12" s="632">
        <v>20</v>
      </c>
      <c r="K12" s="633">
        <v>0</v>
      </c>
      <c r="L12" s="675">
        <v>0</v>
      </c>
      <c r="M12" s="635">
        <v>10000000</v>
      </c>
      <c r="N12" s="635">
        <v>10000000</v>
      </c>
      <c r="O12" s="622">
        <f>M12/N12</f>
        <v>1</v>
      </c>
      <c r="P12" s="678" t="s">
        <v>1556</v>
      </c>
      <c r="Q12" s="599">
        <v>0.3</v>
      </c>
      <c r="R12" s="597">
        <v>0.3</v>
      </c>
      <c r="S12" s="626">
        <f>R12/Q12</f>
        <v>1</v>
      </c>
      <c r="T12" s="598" t="s">
        <v>1558</v>
      </c>
      <c r="U12" s="599">
        <v>0.4</v>
      </c>
      <c r="V12" s="597">
        <v>0</v>
      </c>
      <c r="W12" s="617">
        <v>0</v>
      </c>
      <c r="X12" s="167" t="s">
        <v>631</v>
      </c>
      <c r="Y12" s="592">
        <v>50</v>
      </c>
      <c r="Z12" s="601">
        <v>0</v>
      </c>
      <c r="AA12" s="582">
        <v>0</v>
      </c>
      <c r="AB12" s="99" t="s">
        <v>788</v>
      </c>
      <c r="AC12" s="128" t="s">
        <v>1366</v>
      </c>
      <c r="AD12" s="123" t="s">
        <v>1378</v>
      </c>
      <c r="AE12" s="124" t="s">
        <v>1375</v>
      </c>
      <c r="AF12" s="123" t="s">
        <v>1379</v>
      </c>
      <c r="AG12" s="123" t="s">
        <v>1380</v>
      </c>
      <c r="AH12" s="127">
        <v>60</v>
      </c>
      <c r="AI12" s="592">
        <v>60</v>
      </c>
      <c r="AJ12" s="590">
        <v>0</v>
      </c>
      <c r="AK12" s="591">
        <v>60</v>
      </c>
      <c r="AL12" s="74"/>
      <c r="AM12" s="98" t="s">
        <v>931</v>
      </c>
      <c r="AN12" s="563">
        <v>55</v>
      </c>
      <c r="AO12" s="699">
        <v>0</v>
      </c>
      <c r="AP12" s="701">
        <v>0</v>
      </c>
      <c r="AQ12" s="208"/>
      <c r="AR12" s="208" t="s">
        <v>1179</v>
      </c>
      <c r="AS12" s="581">
        <v>80</v>
      </c>
      <c r="AT12" s="570">
        <v>0</v>
      </c>
      <c r="AU12" s="553">
        <v>0</v>
      </c>
      <c r="AV12" s="535"/>
      <c r="AW12" s="542"/>
      <c r="AX12" s="535"/>
      <c r="AY12" s="540" t="s">
        <v>1693</v>
      </c>
      <c r="AZ12" s="717">
        <v>0</v>
      </c>
    </row>
    <row r="13" spans="1:66" s="2" customFormat="1" ht="133.5" customHeight="1" x14ac:dyDescent="0.25">
      <c r="A13" s="628"/>
      <c r="B13" s="628"/>
      <c r="C13" s="618"/>
      <c r="D13" s="550"/>
      <c r="E13" s="581"/>
      <c r="F13" s="550"/>
      <c r="G13" s="550"/>
      <c r="H13" s="261" t="s">
        <v>1555</v>
      </c>
      <c r="I13" s="550"/>
      <c r="J13" s="632"/>
      <c r="K13" s="633"/>
      <c r="L13" s="647"/>
      <c r="M13" s="635"/>
      <c r="N13" s="635"/>
      <c r="O13" s="622"/>
      <c r="P13" s="678"/>
      <c r="Q13" s="599"/>
      <c r="R13" s="597"/>
      <c r="S13" s="626"/>
      <c r="T13" s="598"/>
      <c r="U13" s="599"/>
      <c r="V13" s="597"/>
      <c r="W13" s="618"/>
      <c r="X13" s="167" t="s">
        <v>632</v>
      </c>
      <c r="Y13" s="592"/>
      <c r="Z13" s="601"/>
      <c r="AA13" s="582"/>
      <c r="AB13" s="99" t="s">
        <v>789</v>
      </c>
      <c r="AC13" s="122"/>
      <c r="AD13" s="122"/>
      <c r="AE13" s="122"/>
      <c r="AF13" s="122"/>
      <c r="AG13" s="122"/>
      <c r="AH13" s="122"/>
      <c r="AI13" s="592"/>
      <c r="AJ13" s="590"/>
      <c r="AK13" s="591"/>
      <c r="AL13" s="74"/>
      <c r="AM13" s="98" t="s">
        <v>932</v>
      </c>
      <c r="AN13" s="563"/>
      <c r="AO13" s="699"/>
      <c r="AP13" s="701"/>
      <c r="AQ13" s="208"/>
      <c r="AR13" s="208" t="s">
        <v>1180</v>
      </c>
      <c r="AS13" s="581"/>
      <c r="AT13" s="566"/>
      <c r="AU13" s="553"/>
      <c r="AV13" s="535"/>
      <c r="AW13" s="543"/>
      <c r="AX13" s="535"/>
      <c r="AY13" s="541"/>
      <c r="AZ13" s="718"/>
    </row>
    <row r="14" spans="1:66" s="2" customFormat="1" ht="78.75" customHeight="1" x14ac:dyDescent="0.25">
      <c r="A14" s="628"/>
      <c r="B14" s="628"/>
      <c r="C14" s="618"/>
      <c r="D14" s="642" t="s">
        <v>1554</v>
      </c>
      <c r="E14" s="557">
        <v>0.46</v>
      </c>
      <c r="F14" s="171"/>
      <c r="G14" s="599" t="s">
        <v>429</v>
      </c>
      <c r="H14" s="161" t="s">
        <v>428</v>
      </c>
      <c r="I14" s="599" t="s">
        <v>427</v>
      </c>
      <c r="J14" s="656">
        <v>0.08</v>
      </c>
      <c r="K14" s="633">
        <v>0</v>
      </c>
      <c r="L14" s="675">
        <v>0</v>
      </c>
      <c r="M14" s="635"/>
      <c r="N14" s="635"/>
      <c r="O14" s="622"/>
      <c r="P14" s="679" t="s">
        <v>685</v>
      </c>
      <c r="Q14" s="599">
        <v>0.08</v>
      </c>
      <c r="R14" s="597">
        <v>0.08</v>
      </c>
      <c r="S14" s="627">
        <f>R14/Q14*1</f>
        <v>1</v>
      </c>
      <c r="T14" s="598" t="s">
        <v>575</v>
      </c>
      <c r="U14" s="599">
        <v>0.06</v>
      </c>
      <c r="V14" s="597">
        <v>0.06</v>
      </c>
      <c r="W14" s="594">
        <v>0.75</v>
      </c>
      <c r="X14" s="167" t="s">
        <v>633</v>
      </c>
      <c r="Y14" s="593">
        <v>0.6</v>
      </c>
      <c r="Z14" s="613">
        <v>0.28000000000000003</v>
      </c>
      <c r="AA14" s="582">
        <v>75</v>
      </c>
      <c r="AB14" s="99" t="s">
        <v>790</v>
      </c>
      <c r="AC14" s="123" t="s">
        <v>1366</v>
      </c>
      <c r="AD14" s="123" t="s">
        <v>1381</v>
      </c>
      <c r="AE14" s="129">
        <v>2201050</v>
      </c>
      <c r="AF14" s="123" t="s">
        <v>1382</v>
      </c>
      <c r="AG14" s="123" t="s">
        <v>1383</v>
      </c>
      <c r="AH14" s="130">
        <v>33000</v>
      </c>
      <c r="AI14" s="593">
        <v>0.6</v>
      </c>
      <c r="AJ14" s="691">
        <v>0.34</v>
      </c>
      <c r="AK14" s="591">
        <v>70</v>
      </c>
      <c r="AL14" s="74"/>
      <c r="AM14" s="98" t="s">
        <v>933</v>
      </c>
      <c r="AN14" s="564">
        <v>0.5</v>
      </c>
      <c r="AO14" s="700">
        <v>0.8</v>
      </c>
      <c r="AP14" s="701">
        <v>80</v>
      </c>
      <c r="AQ14" s="208"/>
      <c r="AR14" s="208" t="s">
        <v>1181</v>
      </c>
      <c r="AS14" s="557">
        <v>0.46</v>
      </c>
      <c r="AT14" s="571">
        <v>0.55000000000000004</v>
      </c>
      <c r="AU14" s="553">
        <v>92</v>
      </c>
      <c r="AV14" s="723" t="s">
        <v>1353</v>
      </c>
      <c r="AW14" s="321" t="s">
        <v>1655</v>
      </c>
      <c r="AX14" s="535">
        <v>89</v>
      </c>
      <c r="AY14" s="560" t="s">
        <v>1685</v>
      </c>
      <c r="AZ14" s="717">
        <v>73</v>
      </c>
    </row>
    <row r="15" spans="1:66" s="2" customFormat="1" ht="313.5" x14ac:dyDescent="0.25">
      <c r="A15" s="628"/>
      <c r="B15" s="628"/>
      <c r="C15" s="618"/>
      <c r="D15" s="550"/>
      <c r="E15" s="557"/>
      <c r="F15" s="171">
        <v>0.6</v>
      </c>
      <c r="G15" s="599"/>
      <c r="H15" s="161" t="s">
        <v>426</v>
      </c>
      <c r="I15" s="599"/>
      <c r="J15" s="656"/>
      <c r="K15" s="633"/>
      <c r="L15" s="647"/>
      <c r="M15" s="635"/>
      <c r="N15" s="635"/>
      <c r="O15" s="622"/>
      <c r="P15" s="679"/>
      <c r="Q15" s="599"/>
      <c r="R15" s="597"/>
      <c r="S15" s="627"/>
      <c r="T15" s="598"/>
      <c r="U15" s="599"/>
      <c r="V15" s="597"/>
      <c r="W15" s="595"/>
      <c r="X15" s="167" t="s">
        <v>596</v>
      </c>
      <c r="Y15" s="593"/>
      <c r="Z15" s="613"/>
      <c r="AA15" s="582"/>
      <c r="AB15" s="99" t="s">
        <v>791</v>
      </c>
      <c r="AC15" s="123" t="s">
        <v>1366</v>
      </c>
      <c r="AD15" s="123" t="s">
        <v>1384</v>
      </c>
      <c r="AE15" s="127">
        <v>2302003</v>
      </c>
      <c r="AF15" s="123" t="s">
        <v>1385</v>
      </c>
      <c r="AG15" s="123" t="s">
        <v>1386</v>
      </c>
      <c r="AH15" s="127">
        <v>8</v>
      </c>
      <c r="AI15" s="593"/>
      <c r="AJ15" s="691"/>
      <c r="AK15" s="591"/>
      <c r="AL15" s="74"/>
      <c r="AM15" s="98" t="s">
        <v>934</v>
      </c>
      <c r="AN15" s="564"/>
      <c r="AO15" s="700"/>
      <c r="AP15" s="701"/>
      <c r="AQ15" s="708"/>
      <c r="AR15" s="709" t="s">
        <v>1601</v>
      </c>
      <c r="AS15" s="557"/>
      <c r="AT15" s="571"/>
      <c r="AU15" s="553"/>
      <c r="AV15" s="724"/>
      <c r="AW15" s="567" t="s">
        <v>1535</v>
      </c>
      <c r="AX15" s="535"/>
      <c r="AY15" s="560"/>
      <c r="AZ15" s="725"/>
    </row>
    <row r="16" spans="1:66" s="2" customFormat="1" ht="200.25" customHeight="1" x14ac:dyDescent="0.25">
      <c r="A16" s="628"/>
      <c r="B16" s="628"/>
      <c r="C16" s="618"/>
      <c r="D16" s="550"/>
      <c r="E16" s="557"/>
      <c r="F16" s="171"/>
      <c r="G16" s="599"/>
      <c r="H16" s="161" t="s">
        <v>426</v>
      </c>
      <c r="I16" s="599"/>
      <c r="J16" s="656"/>
      <c r="K16" s="633"/>
      <c r="L16" s="647"/>
      <c r="M16" s="635"/>
      <c r="N16" s="635"/>
      <c r="O16" s="622"/>
      <c r="P16" s="679"/>
      <c r="Q16" s="599"/>
      <c r="R16" s="597"/>
      <c r="S16" s="627"/>
      <c r="T16" s="598"/>
      <c r="U16" s="599"/>
      <c r="V16" s="597"/>
      <c r="W16" s="595"/>
      <c r="X16" s="167" t="s">
        <v>634</v>
      </c>
      <c r="Y16" s="593"/>
      <c r="Z16" s="613"/>
      <c r="AA16" s="582"/>
      <c r="AB16" s="99" t="s">
        <v>792</v>
      </c>
      <c r="AC16" s="122"/>
      <c r="AD16" s="122"/>
      <c r="AE16" s="122"/>
      <c r="AF16" s="122"/>
      <c r="AG16" s="122"/>
      <c r="AH16" s="122"/>
      <c r="AI16" s="593"/>
      <c r="AJ16" s="691"/>
      <c r="AK16" s="591"/>
      <c r="AL16" s="74" t="s">
        <v>1073</v>
      </c>
      <c r="AM16" s="98" t="s">
        <v>935</v>
      </c>
      <c r="AN16" s="564"/>
      <c r="AO16" s="700"/>
      <c r="AP16" s="701"/>
      <c r="AQ16" s="708"/>
      <c r="AR16" s="708"/>
      <c r="AS16" s="557"/>
      <c r="AT16" s="571"/>
      <c r="AU16" s="553"/>
      <c r="AV16" s="724"/>
      <c r="AW16" s="568"/>
      <c r="AX16" s="535"/>
      <c r="AY16" s="560"/>
      <c r="AZ16" s="718"/>
    </row>
    <row r="17" spans="1:59" s="2" customFormat="1" ht="140.25" customHeight="1" x14ac:dyDescent="0.25">
      <c r="A17" s="628"/>
      <c r="B17" s="628"/>
      <c r="C17" s="618"/>
      <c r="D17" s="496" t="s">
        <v>546</v>
      </c>
      <c r="E17" s="243" t="s">
        <v>358</v>
      </c>
      <c r="F17" s="161">
        <v>1</v>
      </c>
      <c r="G17" s="161" t="s">
        <v>424</v>
      </c>
      <c r="H17" s="161" t="s">
        <v>547</v>
      </c>
      <c r="I17" s="161" t="s">
        <v>421</v>
      </c>
      <c r="J17" s="402">
        <v>0.2</v>
      </c>
      <c r="K17" s="182">
        <v>0</v>
      </c>
      <c r="L17" s="296">
        <f>K17/J17*100</f>
        <v>0</v>
      </c>
      <c r="M17" s="635"/>
      <c r="N17" s="635"/>
      <c r="O17" s="622"/>
      <c r="P17" s="190" t="s">
        <v>686</v>
      </c>
      <c r="Q17" s="174">
        <v>0.3</v>
      </c>
      <c r="R17" s="13">
        <v>0.2</v>
      </c>
      <c r="S17" s="306">
        <f>R17/Q17</f>
        <v>0.66666666666666674</v>
      </c>
      <c r="T17" s="160" t="s">
        <v>523</v>
      </c>
      <c r="U17" s="174">
        <v>4</v>
      </c>
      <c r="V17" s="13">
        <v>0.2</v>
      </c>
      <c r="W17" s="176">
        <v>0.9</v>
      </c>
      <c r="X17" s="167" t="s">
        <v>635</v>
      </c>
      <c r="Y17" s="164">
        <v>0.5</v>
      </c>
      <c r="Z17" s="162" t="s">
        <v>75</v>
      </c>
      <c r="AA17" s="153">
        <v>100</v>
      </c>
      <c r="AB17" s="99" t="s">
        <v>793</v>
      </c>
      <c r="AC17" s="123" t="s">
        <v>1366</v>
      </c>
      <c r="AD17" s="123" t="s">
        <v>1387</v>
      </c>
      <c r="AE17" s="126" t="s">
        <v>1388</v>
      </c>
      <c r="AF17" s="123" t="s">
        <v>1389</v>
      </c>
      <c r="AG17" s="123" t="s">
        <v>1390</v>
      </c>
      <c r="AH17" s="127">
        <v>20</v>
      </c>
      <c r="AI17" s="164">
        <v>0.6</v>
      </c>
      <c r="AJ17" s="155" t="s">
        <v>1107</v>
      </c>
      <c r="AK17" s="156">
        <v>100</v>
      </c>
      <c r="AL17" s="74" t="s">
        <v>1074</v>
      </c>
      <c r="AM17" s="98" t="s">
        <v>936</v>
      </c>
      <c r="AN17" s="201">
        <v>1</v>
      </c>
      <c r="AO17" s="86">
        <v>7.0000000000000001E-3</v>
      </c>
      <c r="AP17" s="206">
        <v>100</v>
      </c>
      <c r="AQ17" s="208"/>
      <c r="AR17" s="208" t="s">
        <v>1182</v>
      </c>
      <c r="AS17" s="201" t="s">
        <v>358</v>
      </c>
      <c r="AT17" s="513" t="s">
        <v>1767</v>
      </c>
      <c r="AU17" s="150">
        <v>80</v>
      </c>
      <c r="AV17" s="174"/>
      <c r="AW17" s="377" t="s">
        <v>1631</v>
      </c>
      <c r="AX17" s="174"/>
      <c r="AY17" s="499" t="s">
        <v>1686</v>
      </c>
      <c r="AZ17" s="429">
        <v>80</v>
      </c>
    </row>
    <row r="18" spans="1:59" s="2" customFormat="1" ht="142.5" customHeight="1" x14ac:dyDescent="0.25">
      <c r="A18" s="628"/>
      <c r="B18" s="628"/>
      <c r="C18" s="618"/>
      <c r="D18" s="642" t="s">
        <v>1559</v>
      </c>
      <c r="E18" s="563">
        <v>12</v>
      </c>
      <c r="F18" s="550">
        <v>12</v>
      </c>
      <c r="G18" s="550" t="s">
        <v>423</v>
      </c>
      <c r="H18" s="161" t="s">
        <v>422</v>
      </c>
      <c r="I18" s="550" t="s">
        <v>421</v>
      </c>
      <c r="J18" s="632">
        <v>5</v>
      </c>
      <c r="K18" s="633">
        <v>1</v>
      </c>
      <c r="L18" s="646">
        <f>K18/J18*100</f>
        <v>20</v>
      </c>
      <c r="M18" s="635"/>
      <c r="N18" s="635"/>
      <c r="O18" s="622"/>
      <c r="P18" s="678" t="s">
        <v>687</v>
      </c>
      <c r="Q18" s="535">
        <v>8</v>
      </c>
      <c r="R18" s="616">
        <v>7</v>
      </c>
      <c r="S18" s="640">
        <f>R18/Q18</f>
        <v>0.875</v>
      </c>
      <c r="T18" s="598" t="s">
        <v>1561</v>
      </c>
      <c r="U18" s="535">
        <v>10</v>
      </c>
      <c r="V18" s="616">
        <v>7</v>
      </c>
      <c r="W18" s="594">
        <v>1</v>
      </c>
      <c r="X18" s="391" t="s">
        <v>597</v>
      </c>
      <c r="Y18" s="592">
        <v>12</v>
      </c>
      <c r="Z18" s="601">
        <v>12</v>
      </c>
      <c r="AA18" s="582">
        <v>100</v>
      </c>
      <c r="AB18" s="99" t="s">
        <v>794</v>
      </c>
      <c r="AC18" s="123" t="s">
        <v>1366</v>
      </c>
      <c r="AD18" s="123" t="s">
        <v>1384</v>
      </c>
      <c r="AE18" s="127">
        <v>2302033</v>
      </c>
      <c r="AF18" s="123" t="s">
        <v>1391</v>
      </c>
      <c r="AG18" s="123" t="s">
        <v>1392</v>
      </c>
      <c r="AH18" s="127">
        <v>100</v>
      </c>
      <c r="AI18" s="592">
        <v>12</v>
      </c>
      <c r="AJ18" s="590">
        <v>3</v>
      </c>
      <c r="AK18" s="591">
        <v>20</v>
      </c>
      <c r="AL18" s="74"/>
      <c r="AM18" s="98" t="s">
        <v>937</v>
      </c>
      <c r="AN18" s="563">
        <v>12</v>
      </c>
      <c r="AO18" s="699" t="s">
        <v>1115</v>
      </c>
      <c r="AP18" s="701">
        <v>60</v>
      </c>
      <c r="AQ18" s="208"/>
      <c r="AR18" s="208" t="s">
        <v>1183</v>
      </c>
      <c r="AS18" s="563">
        <v>12</v>
      </c>
      <c r="AT18" s="575">
        <v>7</v>
      </c>
      <c r="AU18" s="553">
        <v>60</v>
      </c>
      <c r="AV18" s="724" t="s">
        <v>1354</v>
      </c>
      <c r="AW18" s="152" t="s">
        <v>1328</v>
      </c>
      <c r="AX18" s="174"/>
      <c r="AY18" s="544" t="s">
        <v>1687</v>
      </c>
      <c r="AZ18" s="717">
        <v>65</v>
      </c>
    </row>
    <row r="19" spans="1:59" s="2" customFormat="1" ht="409.5" x14ac:dyDescent="0.25">
      <c r="A19" s="628"/>
      <c r="B19" s="628"/>
      <c r="C19" s="618"/>
      <c r="D19" s="550"/>
      <c r="E19" s="563"/>
      <c r="F19" s="550"/>
      <c r="G19" s="550"/>
      <c r="H19" s="261" t="s">
        <v>1560</v>
      </c>
      <c r="I19" s="550"/>
      <c r="J19" s="632"/>
      <c r="K19" s="633"/>
      <c r="L19" s="647"/>
      <c r="M19" s="635"/>
      <c r="N19" s="635"/>
      <c r="O19" s="622"/>
      <c r="P19" s="678"/>
      <c r="Q19" s="535"/>
      <c r="R19" s="616"/>
      <c r="S19" s="640"/>
      <c r="T19" s="598"/>
      <c r="U19" s="535"/>
      <c r="V19" s="616"/>
      <c r="W19" s="595"/>
      <c r="X19" s="167" t="s">
        <v>636</v>
      </c>
      <c r="Y19" s="592"/>
      <c r="Z19" s="601"/>
      <c r="AA19" s="582"/>
      <c r="AB19" s="387" t="s">
        <v>795</v>
      </c>
      <c r="AC19" s="128" t="s">
        <v>1366</v>
      </c>
      <c r="AD19" s="123" t="s">
        <v>1393</v>
      </c>
      <c r="AE19" s="127">
        <v>2301030</v>
      </c>
      <c r="AF19" s="123" t="s">
        <v>1394</v>
      </c>
      <c r="AG19" s="123" t="s">
        <v>1395</v>
      </c>
      <c r="AH19" s="127">
        <v>17000</v>
      </c>
      <c r="AI19" s="592"/>
      <c r="AJ19" s="590"/>
      <c r="AK19" s="591"/>
      <c r="AL19" s="74" t="s">
        <v>1075</v>
      </c>
      <c r="AM19" s="387" t="s">
        <v>938</v>
      </c>
      <c r="AN19" s="563"/>
      <c r="AO19" s="699"/>
      <c r="AP19" s="701"/>
      <c r="AQ19" s="208"/>
      <c r="AR19" s="389" t="s">
        <v>1184</v>
      </c>
      <c r="AS19" s="563"/>
      <c r="AT19" s="566"/>
      <c r="AU19" s="553"/>
      <c r="AV19" s="724"/>
      <c r="AW19" s="152" t="s">
        <v>1329</v>
      </c>
      <c r="AX19" s="174"/>
      <c r="AY19" s="704"/>
      <c r="AZ19" s="718"/>
    </row>
    <row r="20" spans="1:59" s="2" customFormat="1" ht="224.25" customHeight="1" x14ac:dyDescent="0.25">
      <c r="A20" s="628"/>
      <c r="B20" s="628"/>
      <c r="C20" s="618"/>
      <c r="D20" s="528" t="s">
        <v>420</v>
      </c>
      <c r="E20" s="244">
        <v>0.5</v>
      </c>
      <c r="F20" s="171">
        <v>0.6</v>
      </c>
      <c r="G20" s="263" t="s">
        <v>419</v>
      </c>
      <c r="H20" s="262" t="s">
        <v>418</v>
      </c>
      <c r="I20" s="263" t="s">
        <v>414</v>
      </c>
      <c r="J20" s="402">
        <v>0.04</v>
      </c>
      <c r="K20" s="52">
        <v>0.04</v>
      </c>
      <c r="L20" s="294">
        <f t="shared" ref="L20:L25" si="1">K20/J20*100</f>
        <v>100</v>
      </c>
      <c r="M20" s="635"/>
      <c r="N20" s="635"/>
      <c r="O20" s="622"/>
      <c r="P20" s="190" t="s">
        <v>688</v>
      </c>
      <c r="Q20" s="171">
        <v>0.1</v>
      </c>
      <c r="R20" s="14">
        <v>0.05</v>
      </c>
      <c r="S20" s="307">
        <f>R20/Q20</f>
        <v>0.5</v>
      </c>
      <c r="T20" s="160" t="s">
        <v>1562</v>
      </c>
      <c r="U20" s="171">
        <v>0.2</v>
      </c>
      <c r="V20" s="14">
        <v>0.05</v>
      </c>
      <c r="W20" s="157">
        <v>0.2</v>
      </c>
      <c r="X20" s="510" t="s">
        <v>637</v>
      </c>
      <c r="Y20" s="163">
        <v>0.3</v>
      </c>
      <c r="Z20" s="170">
        <v>0.3</v>
      </c>
      <c r="AA20" s="153">
        <v>100</v>
      </c>
      <c r="AB20" s="508" t="s">
        <v>796</v>
      </c>
      <c r="AC20" s="122"/>
      <c r="AD20" s="122"/>
      <c r="AE20" s="122"/>
      <c r="AF20" s="122"/>
      <c r="AG20" s="122"/>
      <c r="AH20" s="122"/>
      <c r="AI20" s="163">
        <v>0.35</v>
      </c>
      <c r="AJ20" s="196">
        <v>0.35</v>
      </c>
      <c r="AK20" s="413">
        <v>1</v>
      </c>
      <c r="AL20" s="74" t="s">
        <v>1076</v>
      </c>
      <c r="AM20" s="508" t="s">
        <v>939</v>
      </c>
      <c r="AN20" s="200">
        <v>0.35</v>
      </c>
      <c r="AO20" s="205">
        <v>0.4</v>
      </c>
      <c r="AP20" s="206">
        <v>0</v>
      </c>
      <c r="AQ20" s="208" t="s">
        <v>1158</v>
      </c>
      <c r="AR20" s="512" t="s">
        <v>1775</v>
      </c>
      <c r="AS20" s="200">
        <v>0.5</v>
      </c>
      <c r="AT20" s="364">
        <v>0.05</v>
      </c>
      <c r="AU20" s="150">
        <v>10</v>
      </c>
      <c r="AV20" s="174"/>
      <c r="AW20" s="286" t="s">
        <v>1630</v>
      </c>
      <c r="AX20" s="174"/>
      <c r="AY20" s="506" t="s">
        <v>1776</v>
      </c>
      <c r="AZ20" s="429">
        <v>45</v>
      </c>
      <c r="BC20" s="522"/>
      <c r="BG20" s="523"/>
    </row>
    <row r="21" spans="1:59" s="2" customFormat="1" ht="114.75" customHeight="1" x14ac:dyDescent="0.25">
      <c r="A21" s="628"/>
      <c r="B21" s="628"/>
      <c r="C21" s="618"/>
      <c r="D21" s="272" t="s">
        <v>417</v>
      </c>
      <c r="E21" s="244">
        <v>0.65</v>
      </c>
      <c r="F21" s="171">
        <v>0.8</v>
      </c>
      <c r="G21" s="171" t="s">
        <v>416</v>
      </c>
      <c r="H21" s="161" t="s">
        <v>415</v>
      </c>
      <c r="I21" s="171" t="s">
        <v>414</v>
      </c>
      <c r="J21" s="402">
        <v>0.05</v>
      </c>
      <c r="K21" s="182">
        <v>0</v>
      </c>
      <c r="L21" s="295">
        <f t="shared" si="1"/>
        <v>0</v>
      </c>
      <c r="M21" s="635"/>
      <c r="N21" s="635"/>
      <c r="O21" s="622"/>
      <c r="P21" s="190" t="s">
        <v>689</v>
      </c>
      <c r="Q21" s="171">
        <v>0.05</v>
      </c>
      <c r="R21" s="175">
        <v>0.05</v>
      </c>
      <c r="S21" s="414">
        <v>1</v>
      </c>
      <c r="T21" s="160" t="s">
        <v>1563</v>
      </c>
      <c r="U21" s="171">
        <v>0.2</v>
      </c>
      <c r="V21" s="175">
        <v>0.2</v>
      </c>
      <c r="W21" s="157">
        <v>1</v>
      </c>
      <c r="X21" s="167" t="s">
        <v>638</v>
      </c>
      <c r="Y21" s="163">
        <v>0.4</v>
      </c>
      <c r="Z21" s="170">
        <v>0.4</v>
      </c>
      <c r="AA21" s="415">
        <v>1</v>
      </c>
      <c r="AB21" s="99" t="s">
        <v>797</v>
      </c>
      <c r="AC21" s="122"/>
      <c r="AD21" s="122"/>
      <c r="AE21" s="122"/>
      <c r="AF21" s="122"/>
      <c r="AG21" s="122"/>
      <c r="AH21" s="122"/>
      <c r="AI21" s="163">
        <v>0.45</v>
      </c>
      <c r="AJ21" s="196">
        <v>0.45</v>
      </c>
      <c r="AK21" s="413">
        <v>1</v>
      </c>
      <c r="AL21" s="74"/>
      <c r="AM21" s="98" t="s">
        <v>940</v>
      </c>
      <c r="AN21" s="200">
        <v>0.45</v>
      </c>
      <c r="AO21" s="205">
        <v>0.55000000000000004</v>
      </c>
      <c r="AP21" s="390">
        <v>1</v>
      </c>
      <c r="AQ21" s="208"/>
      <c r="AR21" s="208" t="s">
        <v>1185</v>
      </c>
      <c r="AS21" s="200">
        <v>0.65</v>
      </c>
      <c r="AT21" s="364">
        <v>0.4</v>
      </c>
      <c r="AU21" s="150">
        <v>53</v>
      </c>
      <c r="AV21" s="174"/>
      <c r="AW21" s="410" t="s">
        <v>1700</v>
      </c>
      <c r="AX21" s="174"/>
      <c r="AY21" s="288" t="s">
        <v>1664</v>
      </c>
      <c r="AZ21" s="429">
        <v>56</v>
      </c>
    </row>
    <row r="22" spans="1:59" s="445" customFormat="1" ht="126" customHeight="1" x14ac:dyDescent="0.25">
      <c r="A22" s="628"/>
      <c r="B22" s="628"/>
      <c r="C22" s="618"/>
      <c r="D22" s="442" t="s">
        <v>413</v>
      </c>
      <c r="E22" s="376">
        <v>30</v>
      </c>
      <c r="F22" s="430">
        <v>30</v>
      </c>
      <c r="G22" s="430" t="s">
        <v>412</v>
      </c>
      <c r="H22" s="430" t="s">
        <v>411</v>
      </c>
      <c r="I22" s="599" t="s">
        <v>410</v>
      </c>
      <c r="J22" s="54">
        <v>2</v>
      </c>
      <c r="K22" s="431">
        <v>0</v>
      </c>
      <c r="L22" s="432">
        <f t="shared" si="1"/>
        <v>0</v>
      </c>
      <c r="M22" s="635"/>
      <c r="N22" s="635"/>
      <c r="O22" s="622"/>
      <c r="P22" s="433" t="s">
        <v>689</v>
      </c>
      <c r="Q22" s="428">
        <v>5</v>
      </c>
      <c r="R22" s="18">
        <v>9</v>
      </c>
      <c r="S22" s="414">
        <v>1</v>
      </c>
      <c r="T22" s="434" t="s">
        <v>563</v>
      </c>
      <c r="U22" s="428">
        <v>10</v>
      </c>
      <c r="V22" s="18">
        <v>5</v>
      </c>
      <c r="W22" s="397">
        <v>0.5</v>
      </c>
      <c r="X22" s="435" t="s">
        <v>639</v>
      </c>
      <c r="Y22" s="436">
        <v>15</v>
      </c>
      <c r="Z22" s="437">
        <v>3</v>
      </c>
      <c r="AA22" s="415">
        <v>0.2</v>
      </c>
      <c r="AB22" s="446" t="s">
        <v>1778</v>
      </c>
      <c r="AC22" s="438"/>
      <c r="AD22" s="438"/>
      <c r="AE22" s="438"/>
      <c r="AF22" s="438"/>
      <c r="AG22" s="438"/>
      <c r="AH22" s="438"/>
      <c r="AI22" s="436">
        <v>20</v>
      </c>
      <c r="AJ22" s="439">
        <v>2</v>
      </c>
      <c r="AK22" s="447">
        <v>0.1</v>
      </c>
      <c r="AL22" s="440"/>
      <c r="AM22" s="446" t="s">
        <v>941</v>
      </c>
      <c r="AN22" s="376">
        <v>20</v>
      </c>
      <c r="AO22" s="442" t="s">
        <v>1777</v>
      </c>
      <c r="AP22" s="409">
        <v>40</v>
      </c>
      <c r="AQ22" s="441" t="s">
        <v>1159</v>
      </c>
      <c r="AR22" s="443" t="s">
        <v>1186</v>
      </c>
      <c r="AS22" s="376">
        <v>30</v>
      </c>
      <c r="AT22" s="442">
        <v>3</v>
      </c>
      <c r="AU22" s="448">
        <v>0.1</v>
      </c>
      <c r="AV22" s="428"/>
      <c r="AW22" s="443" t="s">
        <v>1701</v>
      </c>
      <c r="AX22" s="428"/>
      <c r="AY22" s="444" t="s">
        <v>1779</v>
      </c>
      <c r="AZ22" s="429">
        <v>100</v>
      </c>
      <c r="BC22" s="524"/>
    </row>
    <row r="23" spans="1:59" s="461" customFormat="1" ht="139.5" customHeight="1" x14ac:dyDescent="0.25">
      <c r="A23" s="628"/>
      <c r="B23" s="628" t="s">
        <v>409</v>
      </c>
      <c r="C23" s="618" t="s">
        <v>408</v>
      </c>
      <c r="D23" s="494" t="s">
        <v>1564</v>
      </c>
      <c r="E23" s="393">
        <v>0.65</v>
      </c>
      <c r="F23" s="398">
        <v>0.8</v>
      </c>
      <c r="G23" s="398" t="s">
        <v>406</v>
      </c>
      <c r="H23" s="449" t="s">
        <v>407</v>
      </c>
      <c r="I23" s="599"/>
      <c r="J23" s="403">
        <v>0.08</v>
      </c>
      <c r="K23" s="52">
        <v>0.08</v>
      </c>
      <c r="L23" s="405">
        <f t="shared" si="1"/>
        <v>100</v>
      </c>
      <c r="M23" s="620">
        <v>27020000</v>
      </c>
      <c r="N23" s="620">
        <v>27020000</v>
      </c>
      <c r="O23" s="621">
        <f>N23/M23</f>
        <v>1</v>
      </c>
      <c r="P23" s="55" t="s">
        <v>690</v>
      </c>
      <c r="Q23" s="398">
        <v>0.1</v>
      </c>
      <c r="R23" s="450">
        <v>0.1</v>
      </c>
      <c r="S23" s="412">
        <f>R23/Q23</f>
        <v>1</v>
      </c>
      <c r="T23" s="451" t="s">
        <v>459</v>
      </c>
      <c r="U23" s="398">
        <v>0.2</v>
      </c>
      <c r="V23" s="450">
        <v>0.2</v>
      </c>
      <c r="W23" s="397">
        <v>1</v>
      </c>
      <c r="X23" s="452" t="s">
        <v>640</v>
      </c>
      <c r="Y23" s="396">
        <v>0.4</v>
      </c>
      <c r="Z23" s="399">
        <v>0.4</v>
      </c>
      <c r="AA23" s="453">
        <v>1</v>
      </c>
      <c r="AB23" s="454" t="s">
        <v>798</v>
      </c>
      <c r="AC23" s="455"/>
      <c r="AD23" s="455"/>
      <c r="AE23" s="455"/>
      <c r="AF23" s="455"/>
      <c r="AG23" s="455"/>
      <c r="AH23" s="455"/>
      <c r="AI23" s="396">
        <v>0.45</v>
      </c>
      <c r="AJ23" s="407">
        <v>0.45</v>
      </c>
      <c r="AK23" s="413">
        <v>1</v>
      </c>
      <c r="AL23" s="456" t="s">
        <v>1077</v>
      </c>
      <c r="AM23" s="457" t="s">
        <v>942</v>
      </c>
      <c r="AN23" s="393">
        <v>0.45</v>
      </c>
      <c r="AO23" s="408">
        <v>0.55000000000000004</v>
      </c>
      <c r="AP23" s="408">
        <v>1</v>
      </c>
      <c r="AQ23" s="458"/>
      <c r="AR23" s="459" t="s">
        <v>1187</v>
      </c>
      <c r="AS23" s="393">
        <v>0.65</v>
      </c>
      <c r="AT23" s="395">
        <v>0.65</v>
      </c>
      <c r="AU23" s="531">
        <v>100</v>
      </c>
      <c r="AV23" s="400"/>
      <c r="AW23" s="459" t="s">
        <v>1632</v>
      </c>
      <c r="AX23" s="400"/>
      <c r="AY23" s="460" t="s">
        <v>1747</v>
      </c>
      <c r="AZ23" s="429">
        <v>100</v>
      </c>
    </row>
    <row r="24" spans="1:59" s="2" customFormat="1" ht="222.6" customHeight="1" x14ac:dyDescent="0.25">
      <c r="A24" s="628"/>
      <c r="B24" s="628"/>
      <c r="C24" s="618"/>
      <c r="D24" s="496" t="s">
        <v>1565</v>
      </c>
      <c r="E24" s="244">
        <v>0.25</v>
      </c>
      <c r="F24" s="171">
        <v>0.3</v>
      </c>
      <c r="G24" s="171" t="s">
        <v>406</v>
      </c>
      <c r="H24" s="262" t="s">
        <v>405</v>
      </c>
      <c r="I24" s="599"/>
      <c r="J24" s="403">
        <v>0.02</v>
      </c>
      <c r="K24" s="182">
        <v>0</v>
      </c>
      <c r="L24" s="295">
        <f t="shared" si="1"/>
        <v>0</v>
      </c>
      <c r="M24" s="620"/>
      <c r="N24" s="620"/>
      <c r="O24" s="621"/>
      <c r="P24" s="53" t="s">
        <v>691</v>
      </c>
      <c r="Q24" s="171">
        <v>0.05</v>
      </c>
      <c r="R24" s="159">
        <v>0.05</v>
      </c>
      <c r="S24" s="465">
        <v>100</v>
      </c>
      <c r="T24" s="160" t="s">
        <v>1566</v>
      </c>
      <c r="U24" s="171">
        <v>0.1</v>
      </c>
      <c r="V24" s="159">
        <v>0.1</v>
      </c>
      <c r="W24" s="157">
        <v>0.8</v>
      </c>
      <c r="X24" s="167" t="s">
        <v>641</v>
      </c>
      <c r="Y24" s="163">
        <v>0.15</v>
      </c>
      <c r="Z24" s="170">
        <v>0.15</v>
      </c>
      <c r="AA24" s="153">
        <v>100</v>
      </c>
      <c r="AB24" s="99" t="s">
        <v>799</v>
      </c>
      <c r="AC24" s="122"/>
      <c r="AD24" s="122"/>
      <c r="AE24" s="122"/>
      <c r="AF24" s="122"/>
      <c r="AG24" s="122"/>
      <c r="AH24" s="122"/>
      <c r="AI24" s="163">
        <v>0.17</v>
      </c>
      <c r="AJ24" s="196">
        <v>0</v>
      </c>
      <c r="AK24" s="156">
        <v>0</v>
      </c>
      <c r="AL24" s="74"/>
      <c r="AM24" s="98" t="s">
        <v>943</v>
      </c>
      <c r="AN24" s="200">
        <v>0.17</v>
      </c>
      <c r="AO24" s="205">
        <v>0.2</v>
      </c>
      <c r="AP24" s="206">
        <v>100</v>
      </c>
      <c r="AQ24" s="208"/>
      <c r="AR24" s="208" t="s">
        <v>1188</v>
      </c>
      <c r="AS24" s="200">
        <v>0.25</v>
      </c>
      <c r="AT24" s="364">
        <v>0.25</v>
      </c>
      <c r="AU24" s="150">
        <v>100</v>
      </c>
      <c r="AV24" s="174"/>
      <c r="AW24" s="286" t="s">
        <v>1633</v>
      </c>
      <c r="AX24" s="174"/>
      <c r="AY24" s="288" t="s">
        <v>1748</v>
      </c>
      <c r="AZ24" s="429">
        <v>100</v>
      </c>
    </row>
    <row r="25" spans="1:59" s="2" customFormat="1" ht="48.75" customHeight="1" x14ac:dyDescent="0.25">
      <c r="A25" s="628" t="s">
        <v>404</v>
      </c>
      <c r="B25" s="628" t="s">
        <v>403</v>
      </c>
      <c r="C25" s="629" t="s">
        <v>402</v>
      </c>
      <c r="D25" s="550" t="s">
        <v>401</v>
      </c>
      <c r="E25" s="563">
        <v>0.7</v>
      </c>
      <c r="F25" s="550">
        <v>1</v>
      </c>
      <c r="G25" s="599" t="s">
        <v>400</v>
      </c>
      <c r="H25" s="185" t="s">
        <v>399</v>
      </c>
      <c r="I25" s="599" t="s">
        <v>384</v>
      </c>
      <c r="J25" s="632">
        <v>1</v>
      </c>
      <c r="K25" s="633">
        <v>0.5</v>
      </c>
      <c r="L25" s="634">
        <f t="shared" si="1"/>
        <v>50</v>
      </c>
      <c r="M25" s="635"/>
      <c r="N25" s="281"/>
      <c r="O25" s="622"/>
      <c r="P25" s="680" t="s">
        <v>692</v>
      </c>
      <c r="Q25" s="535">
        <v>1</v>
      </c>
      <c r="R25" s="616">
        <v>1</v>
      </c>
      <c r="S25" s="600">
        <f>R25/Q25*1</f>
        <v>1</v>
      </c>
      <c r="T25" s="598" t="s">
        <v>1567</v>
      </c>
      <c r="U25" s="535">
        <v>1</v>
      </c>
      <c r="V25" s="616">
        <v>1</v>
      </c>
      <c r="W25" s="594">
        <v>0.75</v>
      </c>
      <c r="X25" s="167" t="s">
        <v>598</v>
      </c>
      <c r="Y25" s="592">
        <v>1</v>
      </c>
      <c r="Z25" s="601" t="s">
        <v>425</v>
      </c>
      <c r="AA25" s="582">
        <v>64</v>
      </c>
      <c r="AB25" s="99" t="s">
        <v>800</v>
      </c>
      <c r="AC25" s="122"/>
      <c r="AD25" s="122"/>
      <c r="AE25" s="122"/>
      <c r="AF25" s="122"/>
      <c r="AG25" s="122"/>
      <c r="AH25" s="122"/>
      <c r="AI25" s="592">
        <v>1</v>
      </c>
      <c r="AJ25" s="692" t="s">
        <v>75</v>
      </c>
      <c r="AK25" s="591">
        <v>65</v>
      </c>
      <c r="AL25" s="75"/>
      <c r="AM25" s="98" t="s">
        <v>944</v>
      </c>
      <c r="AN25" s="563" t="s">
        <v>75</v>
      </c>
      <c r="AO25" s="700" t="s">
        <v>1116</v>
      </c>
      <c r="AP25" s="701">
        <v>70</v>
      </c>
      <c r="AQ25" s="208"/>
      <c r="AR25" s="208" t="s">
        <v>1189</v>
      </c>
      <c r="AS25" s="563">
        <v>0.7</v>
      </c>
      <c r="AT25" s="566">
        <v>0.5</v>
      </c>
      <c r="AU25" s="553">
        <v>71</v>
      </c>
      <c r="AV25" s="535"/>
      <c r="AW25" s="284" t="s">
        <v>1608</v>
      </c>
      <c r="AX25" s="535"/>
      <c r="AY25" s="537" t="s">
        <v>1688</v>
      </c>
      <c r="AZ25" s="536">
        <v>71</v>
      </c>
    </row>
    <row r="26" spans="1:59" s="2" customFormat="1" ht="100.5" customHeight="1" x14ac:dyDescent="0.25">
      <c r="A26" s="628"/>
      <c r="B26" s="628"/>
      <c r="C26" s="618"/>
      <c r="D26" s="550"/>
      <c r="E26" s="563"/>
      <c r="F26" s="550"/>
      <c r="G26" s="599"/>
      <c r="H26" s="185" t="s">
        <v>398</v>
      </c>
      <c r="I26" s="599"/>
      <c r="J26" s="632"/>
      <c r="K26" s="633"/>
      <c r="L26" s="634"/>
      <c r="M26" s="635"/>
      <c r="O26" s="622"/>
      <c r="P26" s="680"/>
      <c r="Q26" s="535"/>
      <c r="R26" s="616"/>
      <c r="S26" s="600"/>
      <c r="T26" s="598"/>
      <c r="U26" s="535"/>
      <c r="V26" s="616"/>
      <c r="W26" s="595"/>
      <c r="X26" s="167"/>
      <c r="Y26" s="592"/>
      <c r="Z26" s="601"/>
      <c r="AA26" s="582"/>
      <c r="AB26" s="99" t="s">
        <v>801</v>
      </c>
      <c r="AC26" s="122"/>
      <c r="AD26" s="122"/>
      <c r="AE26" s="122"/>
      <c r="AF26" s="122"/>
      <c r="AG26" s="122"/>
      <c r="AH26" s="122"/>
      <c r="AI26" s="592"/>
      <c r="AJ26" s="692"/>
      <c r="AK26" s="591"/>
      <c r="AL26" s="74" t="s">
        <v>1078</v>
      </c>
      <c r="AM26" s="98" t="s">
        <v>945</v>
      </c>
      <c r="AN26" s="563"/>
      <c r="AO26" s="700"/>
      <c r="AP26" s="701"/>
      <c r="AQ26" s="208"/>
      <c r="AR26" s="208" t="s">
        <v>1190</v>
      </c>
      <c r="AS26" s="563"/>
      <c r="AT26" s="566"/>
      <c r="AU26" s="553"/>
      <c r="AV26" s="535"/>
      <c r="AW26" s="276" t="s">
        <v>1607</v>
      </c>
      <c r="AX26" s="535"/>
      <c r="AY26" s="539"/>
      <c r="AZ26" s="536"/>
    </row>
    <row r="27" spans="1:59" s="2" customFormat="1" ht="120" customHeight="1" x14ac:dyDescent="0.25">
      <c r="A27" s="628"/>
      <c r="B27" s="628"/>
      <c r="C27" s="618" t="s">
        <v>397</v>
      </c>
      <c r="D27" s="496" t="s">
        <v>396</v>
      </c>
      <c r="E27" s="243" t="s">
        <v>1322</v>
      </c>
      <c r="F27" s="161">
        <v>1</v>
      </c>
      <c r="G27" s="171" t="s">
        <v>395</v>
      </c>
      <c r="H27" s="161" t="s">
        <v>394</v>
      </c>
      <c r="I27" s="599" t="s">
        <v>384</v>
      </c>
      <c r="J27" s="402">
        <v>0.1</v>
      </c>
      <c r="K27" s="182">
        <v>0</v>
      </c>
      <c r="L27" s="295">
        <f>K27/J27*100</f>
        <v>0</v>
      </c>
      <c r="M27" s="635"/>
      <c r="N27" s="283"/>
      <c r="O27" s="622"/>
      <c r="P27" s="190" t="s">
        <v>689</v>
      </c>
      <c r="Q27" s="174">
        <v>0.2</v>
      </c>
      <c r="R27" s="173">
        <v>0.2</v>
      </c>
      <c r="S27" s="466">
        <v>100</v>
      </c>
      <c r="T27" s="160" t="s">
        <v>548</v>
      </c>
      <c r="U27" s="174">
        <v>0.3</v>
      </c>
      <c r="V27" s="173">
        <v>0.3</v>
      </c>
      <c r="W27" s="157">
        <v>1</v>
      </c>
      <c r="X27" s="167" t="s">
        <v>599</v>
      </c>
      <c r="Y27" s="164">
        <v>0.4</v>
      </c>
      <c r="Z27" s="162" t="s">
        <v>425</v>
      </c>
      <c r="AA27" s="153">
        <v>100</v>
      </c>
      <c r="AB27" s="101" t="s">
        <v>802</v>
      </c>
      <c r="AC27" s="131" t="s">
        <v>1366</v>
      </c>
      <c r="AD27" s="127" t="s">
        <v>1396</v>
      </c>
      <c r="AE27" s="124">
        <v>1202004</v>
      </c>
      <c r="AF27" s="124" t="s">
        <v>1397</v>
      </c>
      <c r="AG27" s="124" t="s">
        <v>1398</v>
      </c>
      <c r="AH27" s="127">
        <v>12</v>
      </c>
      <c r="AI27" s="164">
        <v>0.5</v>
      </c>
      <c r="AJ27" s="155" t="s">
        <v>75</v>
      </c>
      <c r="AK27" s="156">
        <v>100</v>
      </c>
      <c r="AL27" s="74" t="s">
        <v>1079</v>
      </c>
      <c r="AM27" s="102" t="s">
        <v>946</v>
      </c>
      <c r="AN27" s="201" t="s">
        <v>75</v>
      </c>
      <c r="AO27" s="205">
        <v>6.0000000000000001E-3</v>
      </c>
      <c r="AP27" s="206">
        <v>100</v>
      </c>
      <c r="AQ27" s="208"/>
      <c r="AR27" s="89" t="s">
        <v>1191</v>
      </c>
      <c r="AS27" s="201" t="s">
        <v>1322</v>
      </c>
      <c r="AT27" s="370">
        <v>0.7</v>
      </c>
      <c r="AU27" s="150">
        <v>100</v>
      </c>
      <c r="AV27" s="174"/>
      <c r="AW27" s="286" t="s">
        <v>1634</v>
      </c>
      <c r="AX27" s="174"/>
      <c r="AY27" s="328" t="s">
        <v>1683</v>
      </c>
      <c r="AZ27" s="429">
        <v>100</v>
      </c>
    </row>
    <row r="28" spans="1:59" s="2" customFormat="1" ht="75.75" customHeight="1" x14ac:dyDescent="0.25">
      <c r="A28" s="628"/>
      <c r="B28" s="628"/>
      <c r="C28" s="618"/>
      <c r="D28" s="496" t="s">
        <v>393</v>
      </c>
      <c r="E28" s="244">
        <v>0.8</v>
      </c>
      <c r="F28" s="171">
        <v>0.8</v>
      </c>
      <c r="G28" s="171" t="s">
        <v>392</v>
      </c>
      <c r="H28" s="161" t="s">
        <v>391</v>
      </c>
      <c r="I28" s="599"/>
      <c r="J28" s="402">
        <v>80</v>
      </c>
      <c r="K28" s="182">
        <v>80</v>
      </c>
      <c r="L28" s="294">
        <f>K28/J28*100</f>
        <v>100</v>
      </c>
      <c r="M28" s="180">
        <v>0</v>
      </c>
      <c r="N28" s="180">
        <v>0</v>
      </c>
      <c r="O28" s="290">
        <v>0</v>
      </c>
      <c r="P28" s="103" t="s">
        <v>693</v>
      </c>
      <c r="Q28" s="400">
        <v>0.8</v>
      </c>
      <c r="R28" s="173" t="s">
        <v>37</v>
      </c>
      <c r="S28" s="401">
        <v>0</v>
      </c>
      <c r="T28" s="179" t="s">
        <v>460</v>
      </c>
      <c r="U28" s="400">
        <v>0.8</v>
      </c>
      <c r="V28" s="173" t="s">
        <v>37</v>
      </c>
      <c r="W28" s="157">
        <v>0.75</v>
      </c>
      <c r="X28" s="167" t="s">
        <v>600</v>
      </c>
      <c r="Y28" s="163">
        <v>0.8</v>
      </c>
      <c r="Z28" s="170">
        <v>0</v>
      </c>
      <c r="AA28" s="153">
        <v>0</v>
      </c>
      <c r="AB28" s="101" t="s">
        <v>802</v>
      </c>
      <c r="AC28" s="122"/>
      <c r="AD28" s="122"/>
      <c r="AE28" s="122"/>
      <c r="AF28" s="122"/>
      <c r="AG28" s="122"/>
      <c r="AH28" s="122"/>
      <c r="AI28" s="163">
        <v>0.8</v>
      </c>
      <c r="AJ28" s="196">
        <v>0.1</v>
      </c>
      <c r="AK28" s="156">
        <v>20</v>
      </c>
      <c r="AL28" s="75"/>
      <c r="AM28" s="102" t="s">
        <v>947</v>
      </c>
      <c r="AN28" s="200">
        <v>0.8</v>
      </c>
      <c r="AO28" s="205">
        <v>0.8</v>
      </c>
      <c r="AP28" s="206">
        <v>10</v>
      </c>
      <c r="AQ28" s="88"/>
      <c r="AR28" s="208" t="s">
        <v>1192</v>
      </c>
      <c r="AS28" s="200">
        <v>0.8</v>
      </c>
      <c r="AT28" s="364">
        <v>0.1</v>
      </c>
      <c r="AU28" s="150">
        <v>10</v>
      </c>
      <c r="AV28" s="174"/>
      <c r="AW28" s="287" t="s">
        <v>1607</v>
      </c>
      <c r="AX28" s="174"/>
      <c r="AY28" s="328" t="s">
        <v>1665</v>
      </c>
      <c r="AZ28" s="429">
        <v>10</v>
      </c>
    </row>
    <row r="29" spans="1:59" s="2" customFormat="1" ht="92.25" customHeight="1" x14ac:dyDescent="0.25">
      <c r="A29" s="628"/>
      <c r="B29" s="628"/>
      <c r="C29" s="618"/>
      <c r="D29" s="528" t="s">
        <v>390</v>
      </c>
      <c r="E29" s="243">
        <v>1</v>
      </c>
      <c r="F29" s="161">
        <v>1</v>
      </c>
      <c r="G29" s="161" t="s">
        <v>390</v>
      </c>
      <c r="H29" s="161" t="s">
        <v>390</v>
      </c>
      <c r="I29" s="599"/>
      <c r="J29" s="402">
        <v>0.2</v>
      </c>
      <c r="K29" s="182">
        <v>0</v>
      </c>
      <c r="L29" s="295">
        <f>K29/J29*100</f>
        <v>0</v>
      </c>
      <c r="M29" s="635">
        <v>84972000</v>
      </c>
      <c r="N29" s="635">
        <v>33362000</v>
      </c>
      <c r="O29" s="622">
        <f>N29/M29</f>
        <v>0.39262345243138919</v>
      </c>
      <c r="P29" s="190" t="s">
        <v>689</v>
      </c>
      <c r="Q29" s="161">
        <v>0.5</v>
      </c>
      <c r="R29" s="173">
        <v>0.5</v>
      </c>
      <c r="S29" s="467">
        <f>R29/Q29</f>
        <v>1</v>
      </c>
      <c r="T29" s="160" t="s">
        <v>549</v>
      </c>
      <c r="U29" s="161">
        <v>0.8</v>
      </c>
      <c r="V29" s="173">
        <v>0.8</v>
      </c>
      <c r="W29" s="157">
        <v>1</v>
      </c>
      <c r="X29" s="167" t="s">
        <v>600</v>
      </c>
      <c r="Y29" s="164">
        <v>1</v>
      </c>
      <c r="Z29" s="162">
        <v>1</v>
      </c>
      <c r="AA29" s="153">
        <v>100</v>
      </c>
      <c r="AB29" s="392" t="s">
        <v>803</v>
      </c>
      <c r="AC29" s="131" t="s">
        <v>1366</v>
      </c>
      <c r="AD29" s="123" t="s">
        <v>1374</v>
      </c>
      <c r="AE29" s="124" t="s">
        <v>1375</v>
      </c>
      <c r="AF29" s="125" t="s">
        <v>1399</v>
      </c>
      <c r="AG29" s="125" t="s">
        <v>1400</v>
      </c>
      <c r="AH29" s="124">
        <v>1</v>
      </c>
      <c r="AI29" s="164">
        <v>1</v>
      </c>
      <c r="AJ29" s="155">
        <v>1</v>
      </c>
      <c r="AK29" s="156">
        <v>100</v>
      </c>
      <c r="AL29" s="74" t="s">
        <v>1080</v>
      </c>
      <c r="AM29" s="98" t="s">
        <v>948</v>
      </c>
      <c r="AN29" s="201">
        <v>1</v>
      </c>
      <c r="AO29" s="205">
        <v>0.01</v>
      </c>
      <c r="AP29" s="206">
        <v>100</v>
      </c>
      <c r="AQ29" s="208"/>
      <c r="AR29" s="208" t="s">
        <v>1193</v>
      </c>
      <c r="AS29" s="201">
        <v>1</v>
      </c>
      <c r="AT29" s="323">
        <v>1</v>
      </c>
      <c r="AU29" s="150">
        <v>100</v>
      </c>
      <c r="AV29" s="174"/>
      <c r="AW29" s="278" t="s">
        <v>1607</v>
      </c>
      <c r="AX29" s="174"/>
      <c r="AY29" s="499" t="s">
        <v>1768</v>
      </c>
      <c r="AZ29" s="429">
        <v>100</v>
      </c>
    </row>
    <row r="30" spans="1:59" s="2" customFormat="1" ht="112.9" customHeight="1" x14ac:dyDescent="0.25">
      <c r="A30" s="628"/>
      <c r="B30" s="246" t="s">
        <v>389</v>
      </c>
      <c r="C30" s="177" t="s">
        <v>388</v>
      </c>
      <c r="D30" s="528" t="s">
        <v>387</v>
      </c>
      <c r="E30" s="243">
        <v>1</v>
      </c>
      <c r="F30" s="161">
        <v>1</v>
      </c>
      <c r="G30" s="161" t="s">
        <v>386</v>
      </c>
      <c r="H30" s="161" t="s">
        <v>385</v>
      </c>
      <c r="I30" s="161" t="s">
        <v>384</v>
      </c>
      <c r="J30" s="402">
        <v>0.2</v>
      </c>
      <c r="K30" s="182">
        <v>0</v>
      </c>
      <c r="L30" s="295">
        <f>K30/J30*100</f>
        <v>0</v>
      </c>
      <c r="M30" s="635"/>
      <c r="N30" s="635"/>
      <c r="O30" s="622"/>
      <c r="P30" s="190" t="s">
        <v>689</v>
      </c>
      <c r="Q30" s="174">
        <v>0.5</v>
      </c>
      <c r="R30" s="173" t="s">
        <v>37</v>
      </c>
      <c r="S30" s="308">
        <v>0</v>
      </c>
      <c r="T30" s="160" t="s">
        <v>550</v>
      </c>
      <c r="U30" s="174">
        <v>0.8</v>
      </c>
      <c r="V30" s="173" t="s">
        <v>37</v>
      </c>
      <c r="W30" s="157">
        <v>0</v>
      </c>
      <c r="X30" s="167" t="s">
        <v>601</v>
      </c>
      <c r="Y30" s="164">
        <v>1</v>
      </c>
      <c r="Z30" s="162">
        <v>1</v>
      </c>
      <c r="AA30" s="153">
        <v>100</v>
      </c>
      <c r="AB30" s="99" t="s">
        <v>804</v>
      </c>
      <c r="AC30" s="131" t="s">
        <v>1366</v>
      </c>
      <c r="AD30" s="127" t="s">
        <v>1396</v>
      </c>
      <c r="AE30" s="124">
        <v>1202004</v>
      </c>
      <c r="AF30" s="124" t="s">
        <v>1397</v>
      </c>
      <c r="AG30" s="124" t="s">
        <v>1398</v>
      </c>
      <c r="AH30" s="127">
        <v>12</v>
      </c>
      <c r="AI30" s="164">
        <v>1</v>
      </c>
      <c r="AJ30" s="155">
        <v>1</v>
      </c>
      <c r="AK30" s="156">
        <v>100</v>
      </c>
      <c r="AL30" s="74" t="s">
        <v>1081</v>
      </c>
      <c r="AM30" s="392" t="s">
        <v>949</v>
      </c>
      <c r="AN30" s="201">
        <v>1</v>
      </c>
      <c r="AO30" s="204">
        <v>1</v>
      </c>
      <c r="AP30" s="206">
        <v>100</v>
      </c>
      <c r="AQ30" s="208"/>
      <c r="AR30" s="501" t="s">
        <v>1194</v>
      </c>
      <c r="AS30" s="201">
        <v>1</v>
      </c>
      <c r="AT30" s="323">
        <v>1</v>
      </c>
      <c r="AU30" s="531">
        <v>100</v>
      </c>
      <c r="AV30" s="174"/>
      <c r="AW30" s="270"/>
      <c r="AX30" s="174"/>
      <c r="AY30" s="267" t="s">
        <v>1801</v>
      </c>
      <c r="AZ30" s="429">
        <v>100</v>
      </c>
      <c r="BC30" s="523"/>
    </row>
    <row r="31" spans="1:59" s="2" customFormat="1" ht="198" customHeight="1" x14ac:dyDescent="0.25">
      <c r="A31" s="628"/>
      <c r="B31" s="628" t="s">
        <v>383</v>
      </c>
      <c r="C31" s="618" t="s">
        <v>382</v>
      </c>
      <c r="D31" s="528" t="s">
        <v>381</v>
      </c>
      <c r="E31" s="243" t="s">
        <v>1323</v>
      </c>
      <c r="F31" s="161" t="s">
        <v>302</v>
      </c>
      <c r="G31" s="161" t="s">
        <v>380</v>
      </c>
      <c r="H31" s="161" t="s">
        <v>379</v>
      </c>
      <c r="I31" s="550" t="s">
        <v>378</v>
      </c>
      <c r="J31" s="394" t="s">
        <v>1702</v>
      </c>
      <c r="K31" s="182">
        <v>0.2</v>
      </c>
      <c r="L31" s="295">
        <v>100</v>
      </c>
      <c r="M31" s="635"/>
      <c r="N31" s="635"/>
      <c r="O31" s="622"/>
      <c r="P31" s="190" t="s">
        <v>695</v>
      </c>
      <c r="Q31" s="394" t="s">
        <v>512</v>
      </c>
      <c r="R31" s="173">
        <v>0</v>
      </c>
      <c r="S31" s="310">
        <v>0</v>
      </c>
      <c r="T31" s="160" t="s">
        <v>551</v>
      </c>
      <c r="U31" s="394" t="s">
        <v>1703</v>
      </c>
      <c r="V31" s="394">
        <v>0</v>
      </c>
      <c r="W31" s="157">
        <v>1</v>
      </c>
      <c r="X31" s="167" t="s">
        <v>602</v>
      </c>
      <c r="Y31" s="164" t="s">
        <v>302</v>
      </c>
      <c r="Z31" s="162" t="s">
        <v>778</v>
      </c>
      <c r="AA31" s="153">
        <v>72</v>
      </c>
      <c r="AB31" s="99" t="s">
        <v>805</v>
      </c>
      <c r="AC31" s="123" t="s">
        <v>1366</v>
      </c>
      <c r="AD31" s="128" t="s">
        <v>1401</v>
      </c>
      <c r="AE31" s="126">
        <v>4102022</v>
      </c>
      <c r="AF31" s="123" t="s">
        <v>1402</v>
      </c>
      <c r="AG31" s="128" t="s">
        <v>1403</v>
      </c>
      <c r="AH31" s="127">
        <v>12</v>
      </c>
      <c r="AI31" s="164" t="s">
        <v>302</v>
      </c>
      <c r="AJ31" s="155" t="s">
        <v>1108</v>
      </c>
      <c r="AK31" s="156">
        <v>52</v>
      </c>
      <c r="AL31" s="74" t="s">
        <v>1082</v>
      </c>
      <c r="AM31" s="98" t="s">
        <v>950</v>
      </c>
      <c r="AN31" s="201" t="s">
        <v>1108</v>
      </c>
      <c r="AO31" s="86">
        <v>8.0000000000000002E-3</v>
      </c>
      <c r="AP31" s="206">
        <v>80</v>
      </c>
      <c r="AQ31" s="208" t="s">
        <v>1160</v>
      </c>
      <c r="AR31" s="208" t="s">
        <v>1195</v>
      </c>
      <c r="AS31" s="201">
        <v>224.5</v>
      </c>
      <c r="AT31" s="323">
        <v>377</v>
      </c>
      <c r="AU31" s="150">
        <v>0</v>
      </c>
      <c r="AV31" s="116" t="s">
        <v>1340</v>
      </c>
      <c r="AW31" s="286" t="s">
        <v>1635</v>
      </c>
      <c r="AX31" s="174"/>
      <c r="AY31" s="505" t="s">
        <v>1769</v>
      </c>
      <c r="AZ31" s="429">
        <v>0</v>
      </c>
    </row>
    <row r="32" spans="1:59" s="2" customFormat="1" ht="87" customHeight="1" x14ac:dyDescent="0.25">
      <c r="A32" s="628"/>
      <c r="B32" s="628"/>
      <c r="C32" s="618"/>
      <c r="D32" s="264" t="s">
        <v>1573</v>
      </c>
      <c r="E32" s="265" t="s">
        <v>1322</v>
      </c>
      <c r="F32" s="264">
        <v>1</v>
      </c>
      <c r="G32" s="264" t="s">
        <v>377</v>
      </c>
      <c r="H32" s="264" t="s">
        <v>376</v>
      </c>
      <c r="I32" s="550"/>
      <c r="J32" s="402">
        <v>0.1</v>
      </c>
      <c r="K32" s="182">
        <v>0.1</v>
      </c>
      <c r="L32" s="294">
        <f>K32/J32*100</f>
        <v>100</v>
      </c>
      <c r="M32" s="635"/>
      <c r="N32" s="635"/>
      <c r="O32" s="622"/>
      <c r="P32" s="191" t="s">
        <v>696</v>
      </c>
      <c r="Q32" s="417">
        <v>0.2</v>
      </c>
      <c r="R32" s="423">
        <v>0.2</v>
      </c>
      <c r="S32" s="310">
        <f t="shared" ref="S32" si="2">R32/Q32*1</f>
        <v>1</v>
      </c>
      <c r="T32" s="160" t="s">
        <v>461</v>
      </c>
      <c r="U32" s="174">
        <v>0.4</v>
      </c>
      <c r="V32" s="173">
        <v>0</v>
      </c>
      <c r="W32" s="157">
        <v>0</v>
      </c>
      <c r="X32" s="167"/>
      <c r="Y32" s="419">
        <v>0.4</v>
      </c>
      <c r="Z32" s="422">
        <v>0.4</v>
      </c>
      <c r="AA32" s="153">
        <v>54</v>
      </c>
      <c r="AB32" s="99" t="s">
        <v>806</v>
      </c>
      <c r="AC32" s="123" t="s">
        <v>1366</v>
      </c>
      <c r="AD32" s="124" t="s">
        <v>1375</v>
      </c>
      <c r="AE32" s="125" t="s">
        <v>1400</v>
      </c>
      <c r="AF32" s="125" t="s">
        <v>1399</v>
      </c>
      <c r="AG32" s="125" t="s">
        <v>1400</v>
      </c>
      <c r="AH32" s="124">
        <v>1</v>
      </c>
      <c r="AI32" s="419">
        <v>0.5</v>
      </c>
      <c r="AJ32" s="420">
        <v>0.5</v>
      </c>
      <c r="AK32" s="156">
        <v>50</v>
      </c>
      <c r="AL32" s="74" t="s">
        <v>1083</v>
      </c>
      <c r="AM32" s="98" t="s">
        <v>951</v>
      </c>
      <c r="AN32" s="201" t="s">
        <v>75</v>
      </c>
      <c r="AO32" s="86">
        <v>6.0000000000000001E-3</v>
      </c>
      <c r="AP32" s="206">
        <v>100</v>
      </c>
      <c r="AQ32" s="208"/>
      <c r="AR32" s="208" t="s">
        <v>1196</v>
      </c>
      <c r="AS32" s="201" t="s">
        <v>1322</v>
      </c>
      <c r="AT32" s="323">
        <v>1</v>
      </c>
      <c r="AU32" s="150">
        <v>110</v>
      </c>
      <c r="AV32" s="174"/>
      <c r="AW32" s="152"/>
      <c r="AX32" s="174"/>
      <c r="AY32" s="482" t="s">
        <v>1725</v>
      </c>
      <c r="AZ32" s="429">
        <v>110</v>
      </c>
    </row>
    <row r="33" spans="1:55" s="2" customFormat="1" ht="147" customHeight="1" x14ac:dyDescent="0.25">
      <c r="A33" s="628"/>
      <c r="B33" s="628"/>
      <c r="C33" s="618" t="s">
        <v>375</v>
      </c>
      <c r="D33" s="528" t="s">
        <v>1575</v>
      </c>
      <c r="E33" s="243">
        <v>12</v>
      </c>
      <c r="F33" s="161">
        <v>12</v>
      </c>
      <c r="G33" s="161" t="s">
        <v>374</v>
      </c>
      <c r="H33" s="161" t="s">
        <v>373</v>
      </c>
      <c r="I33" s="550" t="s">
        <v>372</v>
      </c>
      <c r="J33" s="402">
        <v>2</v>
      </c>
      <c r="K33" s="182">
        <v>0</v>
      </c>
      <c r="L33" s="295">
        <f>K33/J33*100</f>
        <v>0</v>
      </c>
      <c r="M33" s="635">
        <v>4175550</v>
      </c>
      <c r="N33" s="635">
        <v>4175550</v>
      </c>
      <c r="O33" s="622">
        <f>N33/M33</f>
        <v>1</v>
      </c>
      <c r="P33" s="190" t="s">
        <v>697</v>
      </c>
      <c r="Q33" s="174">
        <v>6</v>
      </c>
      <c r="R33" s="173">
        <v>6</v>
      </c>
      <c r="S33" s="310">
        <v>100</v>
      </c>
      <c r="T33" s="160" t="s">
        <v>462</v>
      </c>
      <c r="U33" s="174">
        <v>8</v>
      </c>
      <c r="V33" s="173">
        <v>0</v>
      </c>
      <c r="W33" s="157">
        <v>0</v>
      </c>
      <c r="X33" s="167"/>
      <c r="Y33" s="164">
        <v>10</v>
      </c>
      <c r="Z33" s="162">
        <v>10</v>
      </c>
      <c r="AA33" s="153">
        <v>100</v>
      </c>
      <c r="AB33" s="99" t="s">
        <v>807</v>
      </c>
      <c r="AC33" s="128" t="s">
        <v>1366</v>
      </c>
      <c r="AD33" s="123" t="s">
        <v>1404</v>
      </c>
      <c r="AE33" s="124">
        <v>1203002</v>
      </c>
      <c r="AF33" s="125" t="s">
        <v>1405</v>
      </c>
      <c r="AG33" s="125" t="s">
        <v>1406</v>
      </c>
      <c r="AH33" s="127">
        <v>150</v>
      </c>
      <c r="AI33" s="164">
        <v>12</v>
      </c>
      <c r="AJ33" s="155">
        <v>12</v>
      </c>
      <c r="AK33" s="156">
        <v>100</v>
      </c>
      <c r="AL33" s="74" t="s">
        <v>1084</v>
      </c>
      <c r="AM33" s="416" t="s">
        <v>952</v>
      </c>
      <c r="AN33" s="201">
        <v>12</v>
      </c>
      <c r="AO33" s="204">
        <v>12</v>
      </c>
      <c r="AP33" s="206">
        <v>100</v>
      </c>
      <c r="AQ33" s="208"/>
      <c r="AR33" s="208" t="s">
        <v>1197</v>
      </c>
      <c r="AS33" s="201">
        <v>12</v>
      </c>
      <c r="AT33" s="370">
        <v>12</v>
      </c>
      <c r="AU33" s="150">
        <v>100</v>
      </c>
      <c r="AV33" s="174"/>
      <c r="AW33" s="274" t="s">
        <v>1603</v>
      </c>
      <c r="AX33" s="174"/>
      <c r="AY33" s="288" t="s">
        <v>1666</v>
      </c>
      <c r="AZ33" s="429">
        <v>100</v>
      </c>
    </row>
    <row r="34" spans="1:55" s="2" customFormat="1" ht="104.25" customHeight="1" x14ac:dyDescent="0.25">
      <c r="A34" s="628"/>
      <c r="B34" s="628"/>
      <c r="C34" s="618"/>
      <c r="D34" s="495" t="s">
        <v>1574</v>
      </c>
      <c r="E34" s="243">
        <v>1</v>
      </c>
      <c r="F34" s="161">
        <v>1</v>
      </c>
      <c r="G34" s="161" t="s">
        <v>371</v>
      </c>
      <c r="H34" s="161" t="s">
        <v>370</v>
      </c>
      <c r="I34" s="550"/>
      <c r="J34" s="402">
        <v>0.1</v>
      </c>
      <c r="K34" s="182">
        <v>0</v>
      </c>
      <c r="L34" s="295">
        <v>0</v>
      </c>
      <c r="M34" s="635"/>
      <c r="N34" s="635"/>
      <c r="O34" s="622"/>
      <c r="P34" s="190" t="s">
        <v>698</v>
      </c>
      <c r="Q34" s="174">
        <v>0.4</v>
      </c>
      <c r="R34" s="173" t="s">
        <v>37</v>
      </c>
      <c r="S34" s="311">
        <v>0</v>
      </c>
      <c r="T34" s="160" t="s">
        <v>552</v>
      </c>
      <c r="U34" s="174">
        <v>8</v>
      </c>
      <c r="V34" s="173" t="s">
        <v>37</v>
      </c>
      <c r="W34" s="157">
        <v>0</v>
      </c>
      <c r="X34" s="426" t="s">
        <v>603</v>
      </c>
      <c r="Y34" s="164">
        <v>1</v>
      </c>
      <c r="Z34" s="162">
        <v>1</v>
      </c>
      <c r="AA34" s="153">
        <v>1</v>
      </c>
      <c r="AB34" s="99" t="s">
        <v>808</v>
      </c>
      <c r="AC34" s="128" t="s">
        <v>1366</v>
      </c>
      <c r="AD34" s="123" t="s">
        <v>1407</v>
      </c>
      <c r="AE34" s="127">
        <v>1903028</v>
      </c>
      <c r="AF34" s="123" t="s">
        <v>1408</v>
      </c>
      <c r="AG34" s="123" t="s">
        <v>1409</v>
      </c>
      <c r="AH34" s="127">
        <v>250</v>
      </c>
      <c r="AI34" s="164">
        <v>1</v>
      </c>
      <c r="AJ34" s="155">
        <v>1</v>
      </c>
      <c r="AK34" s="156">
        <v>100</v>
      </c>
      <c r="AL34" s="74" t="s">
        <v>1085</v>
      </c>
      <c r="AM34" s="416" t="s">
        <v>953</v>
      </c>
      <c r="AN34" s="201">
        <v>1</v>
      </c>
      <c r="AO34" s="204">
        <v>1</v>
      </c>
      <c r="AP34" s="206">
        <v>100</v>
      </c>
      <c r="AQ34" s="208" t="s">
        <v>1161</v>
      </c>
      <c r="AR34" s="208" t="s">
        <v>1198</v>
      </c>
      <c r="AS34" s="201">
        <v>1</v>
      </c>
      <c r="AT34" s="323">
        <v>1</v>
      </c>
      <c r="AU34" s="150">
        <v>100</v>
      </c>
      <c r="AV34" s="174"/>
      <c r="AW34" s="286"/>
      <c r="AX34" s="174">
        <v>100</v>
      </c>
      <c r="AY34" s="418" t="s">
        <v>1667</v>
      </c>
      <c r="AZ34" s="429">
        <v>100</v>
      </c>
    </row>
    <row r="35" spans="1:55" s="2" customFormat="1" ht="132.6" customHeight="1" x14ac:dyDescent="0.25">
      <c r="A35" s="628"/>
      <c r="B35" s="628" t="s">
        <v>369</v>
      </c>
      <c r="C35" s="618" t="s">
        <v>368</v>
      </c>
      <c r="D35" s="528" t="s">
        <v>367</v>
      </c>
      <c r="E35" s="243">
        <v>1</v>
      </c>
      <c r="F35" s="161">
        <v>1</v>
      </c>
      <c r="G35" s="161" t="s">
        <v>366</v>
      </c>
      <c r="H35" s="161" t="s">
        <v>365</v>
      </c>
      <c r="I35" s="550" t="s">
        <v>364</v>
      </c>
      <c r="J35" s="402">
        <v>0.1</v>
      </c>
      <c r="K35" s="182">
        <v>0</v>
      </c>
      <c r="L35" s="297">
        <f>K35/J35*100</f>
        <v>0</v>
      </c>
      <c r="M35" s="654">
        <v>66681833</v>
      </c>
      <c r="N35" s="635">
        <v>66681833</v>
      </c>
      <c r="O35" s="622">
        <f>N35/M35</f>
        <v>1</v>
      </c>
      <c r="P35" s="53" t="s">
        <v>699</v>
      </c>
      <c r="Q35" s="174">
        <v>0.4</v>
      </c>
      <c r="R35" s="173">
        <v>0.2</v>
      </c>
      <c r="S35" s="307">
        <f>R35/Q35</f>
        <v>0.5</v>
      </c>
      <c r="T35" s="160" t="s">
        <v>515</v>
      </c>
      <c r="U35" s="174">
        <v>0.4</v>
      </c>
      <c r="V35" s="173">
        <v>0.2</v>
      </c>
      <c r="W35" s="157">
        <v>0.75</v>
      </c>
      <c r="X35" s="50"/>
      <c r="Y35" s="164">
        <v>1</v>
      </c>
      <c r="Z35" s="162">
        <v>1</v>
      </c>
      <c r="AA35" s="153">
        <v>70</v>
      </c>
      <c r="AB35" s="99" t="s">
        <v>809</v>
      </c>
      <c r="AC35" s="122"/>
      <c r="AD35" s="122"/>
      <c r="AE35" s="122"/>
      <c r="AF35" s="122"/>
      <c r="AG35" s="122"/>
      <c r="AH35" s="122"/>
      <c r="AI35" s="164">
        <v>1</v>
      </c>
      <c r="AJ35" s="155">
        <v>1</v>
      </c>
      <c r="AK35" s="156">
        <v>83</v>
      </c>
      <c r="AL35" s="74"/>
      <c r="AM35" s="98" t="s">
        <v>954</v>
      </c>
      <c r="AN35" s="201">
        <v>1</v>
      </c>
      <c r="AO35" s="204" t="s">
        <v>1117</v>
      </c>
      <c r="AP35" s="206">
        <v>72</v>
      </c>
      <c r="AQ35" s="208"/>
      <c r="AR35" s="208" t="s">
        <v>1199</v>
      </c>
      <c r="AS35" s="201">
        <v>1</v>
      </c>
      <c r="AT35" s="323">
        <v>1</v>
      </c>
      <c r="AU35" s="150">
        <v>100</v>
      </c>
      <c r="AV35" s="152" t="s">
        <v>1330</v>
      </c>
      <c r="AW35" s="278" t="s">
        <v>1610</v>
      </c>
      <c r="AX35" s="174">
        <v>100</v>
      </c>
      <c r="AY35" s="475" t="s">
        <v>1714</v>
      </c>
      <c r="AZ35" s="429">
        <v>100</v>
      </c>
    </row>
    <row r="36" spans="1:55" s="2" customFormat="1" ht="118.15" customHeight="1" x14ac:dyDescent="0.25">
      <c r="A36" s="628"/>
      <c r="B36" s="628"/>
      <c r="C36" s="618"/>
      <c r="D36" s="496" t="s">
        <v>1584</v>
      </c>
      <c r="E36" s="243">
        <v>1</v>
      </c>
      <c r="F36" s="161">
        <v>1</v>
      </c>
      <c r="G36" s="161" t="s">
        <v>363</v>
      </c>
      <c r="H36" s="161" t="s">
        <v>362</v>
      </c>
      <c r="I36" s="550"/>
      <c r="J36" s="402">
        <v>1</v>
      </c>
      <c r="K36" s="181">
        <v>0.5</v>
      </c>
      <c r="L36" s="297">
        <f>K36/J36*100</f>
        <v>50</v>
      </c>
      <c r="M36" s="654"/>
      <c r="N36" s="635"/>
      <c r="O36" s="622"/>
      <c r="P36" s="53" t="s">
        <v>700</v>
      </c>
      <c r="Q36" s="12">
        <v>0.4</v>
      </c>
      <c r="R36" s="173">
        <v>0.4</v>
      </c>
      <c r="S36" s="305">
        <v>100</v>
      </c>
      <c r="T36" s="160" t="s">
        <v>557</v>
      </c>
      <c r="U36" s="12">
        <v>0.8</v>
      </c>
      <c r="V36" s="173">
        <v>0.8</v>
      </c>
      <c r="W36" s="157">
        <v>1</v>
      </c>
      <c r="X36" s="167" t="s">
        <v>604</v>
      </c>
      <c r="Y36" s="164">
        <v>1</v>
      </c>
      <c r="Z36" s="162">
        <v>1</v>
      </c>
      <c r="AA36" s="153">
        <v>64</v>
      </c>
      <c r="AB36" s="416" t="s">
        <v>810</v>
      </c>
      <c r="AC36" s="128" t="s">
        <v>1366</v>
      </c>
      <c r="AD36" s="123" t="s">
        <v>1410</v>
      </c>
      <c r="AE36" s="126" t="s">
        <v>1411</v>
      </c>
      <c r="AF36" s="123" t="s">
        <v>1412</v>
      </c>
      <c r="AG36" s="123" t="s">
        <v>1413</v>
      </c>
      <c r="AH36" s="127">
        <v>48</v>
      </c>
      <c r="AI36" s="164">
        <v>1</v>
      </c>
      <c r="AJ36" s="155">
        <v>1</v>
      </c>
      <c r="AK36" s="156">
        <v>82</v>
      </c>
      <c r="AL36" s="74" t="s">
        <v>1086</v>
      </c>
      <c r="AM36" s="98" t="s">
        <v>955</v>
      </c>
      <c r="AN36" s="201">
        <v>1</v>
      </c>
      <c r="AO36" s="204">
        <v>1</v>
      </c>
      <c r="AP36" s="206">
        <v>100</v>
      </c>
      <c r="AQ36" s="208"/>
      <c r="AR36" s="208" t="s">
        <v>1200</v>
      </c>
      <c r="AS36" s="201">
        <v>1</v>
      </c>
      <c r="AT36" s="323">
        <v>1</v>
      </c>
      <c r="AU36" s="150">
        <v>100</v>
      </c>
      <c r="AV36" s="152" t="s">
        <v>1331</v>
      </c>
      <c r="AW36" s="278" t="s">
        <v>1609</v>
      </c>
      <c r="AX36" s="174">
        <v>100</v>
      </c>
      <c r="AY36" s="418" t="s">
        <v>1668</v>
      </c>
      <c r="AZ36" s="429">
        <v>100</v>
      </c>
    </row>
    <row r="37" spans="1:55" s="2" customFormat="1" ht="117.75" customHeight="1" x14ac:dyDescent="0.25">
      <c r="A37" s="628"/>
      <c r="B37" s="628" t="s">
        <v>361</v>
      </c>
      <c r="C37" s="618" t="s">
        <v>360</v>
      </c>
      <c r="D37" s="528" t="s">
        <v>359</v>
      </c>
      <c r="E37" s="243">
        <v>1</v>
      </c>
      <c r="F37" s="161">
        <v>1</v>
      </c>
      <c r="G37" s="161" t="s">
        <v>346</v>
      </c>
      <c r="H37" s="161" t="s">
        <v>357</v>
      </c>
      <c r="I37" s="550" t="s">
        <v>338</v>
      </c>
      <c r="J37" s="402">
        <v>0.1</v>
      </c>
      <c r="K37" s="182">
        <v>0</v>
      </c>
      <c r="L37" s="295">
        <v>0</v>
      </c>
      <c r="M37" s="654"/>
      <c r="N37" s="635"/>
      <c r="O37" s="622"/>
      <c r="P37" s="53" t="s">
        <v>701</v>
      </c>
      <c r="Q37" s="12">
        <v>0.4</v>
      </c>
      <c r="R37" s="173">
        <v>0.4</v>
      </c>
      <c r="S37" s="305">
        <v>100</v>
      </c>
      <c r="T37" s="160" t="s">
        <v>558</v>
      </c>
      <c r="U37" s="12">
        <v>0.8</v>
      </c>
      <c r="V37" s="173">
        <v>0.8</v>
      </c>
      <c r="W37" s="157">
        <v>1</v>
      </c>
      <c r="X37" s="167" t="s">
        <v>605</v>
      </c>
      <c r="Y37" s="164">
        <v>1</v>
      </c>
      <c r="Z37" s="162">
        <v>1</v>
      </c>
      <c r="AA37" s="153">
        <v>100</v>
      </c>
      <c r="AB37" s="99" t="s">
        <v>811</v>
      </c>
      <c r="AC37" s="128" t="s">
        <v>1366</v>
      </c>
      <c r="AD37" s="123" t="s">
        <v>1414</v>
      </c>
      <c r="AE37" s="127" t="s">
        <v>1415</v>
      </c>
      <c r="AF37" s="123" t="s">
        <v>1416</v>
      </c>
      <c r="AG37" s="123" t="s">
        <v>1417</v>
      </c>
      <c r="AH37" s="127">
        <v>10</v>
      </c>
      <c r="AI37" s="164">
        <v>1</v>
      </c>
      <c r="AJ37" s="155">
        <v>1</v>
      </c>
      <c r="AK37" s="156">
        <v>100</v>
      </c>
      <c r="AL37" s="74" t="s">
        <v>1083</v>
      </c>
      <c r="AM37" s="98" t="s">
        <v>956</v>
      </c>
      <c r="AN37" s="201">
        <v>1</v>
      </c>
      <c r="AO37" s="204">
        <v>1</v>
      </c>
      <c r="AP37" s="206">
        <v>100</v>
      </c>
      <c r="AQ37" s="208"/>
      <c r="AR37" s="208" t="s">
        <v>1200</v>
      </c>
      <c r="AS37" s="201">
        <v>1</v>
      </c>
      <c r="AT37" s="323">
        <v>1</v>
      </c>
      <c r="AU37" s="150">
        <v>100</v>
      </c>
      <c r="AV37" s="152" t="s">
        <v>1332</v>
      </c>
      <c r="AW37" s="286" t="s">
        <v>1636</v>
      </c>
      <c r="AX37" s="174">
        <v>100</v>
      </c>
      <c r="AY37" s="475" t="s">
        <v>1669</v>
      </c>
      <c r="AZ37" s="429">
        <v>100</v>
      </c>
    </row>
    <row r="38" spans="1:55" s="2" customFormat="1" ht="93" customHeight="1" x14ac:dyDescent="0.25">
      <c r="A38" s="628"/>
      <c r="B38" s="628"/>
      <c r="C38" s="618"/>
      <c r="D38" s="596" t="s">
        <v>356</v>
      </c>
      <c r="E38" s="557">
        <v>0.65</v>
      </c>
      <c r="F38" s="599">
        <v>0.8</v>
      </c>
      <c r="G38" s="599" t="s">
        <v>346</v>
      </c>
      <c r="H38" s="161" t="s">
        <v>355</v>
      </c>
      <c r="I38" s="550"/>
      <c r="J38" s="632">
        <v>6</v>
      </c>
      <c r="K38" s="650">
        <v>0</v>
      </c>
      <c r="L38" s="655">
        <f>K38/J38*100</f>
        <v>0</v>
      </c>
      <c r="M38" s="654"/>
      <c r="N38" s="635"/>
      <c r="O38" s="622"/>
      <c r="P38" s="681" t="s">
        <v>702</v>
      </c>
      <c r="Q38" s="619">
        <v>0.1</v>
      </c>
      <c r="R38" s="609">
        <v>0.1</v>
      </c>
      <c r="S38" s="641">
        <v>100</v>
      </c>
      <c r="T38" s="598" t="s">
        <v>568</v>
      </c>
      <c r="U38" s="619">
        <v>0.2</v>
      </c>
      <c r="V38" s="609">
        <v>0.2</v>
      </c>
      <c r="W38" s="594">
        <v>1</v>
      </c>
      <c r="X38" s="167" t="s">
        <v>606</v>
      </c>
      <c r="Y38" s="593">
        <v>0.4</v>
      </c>
      <c r="Z38" s="613">
        <v>0.4</v>
      </c>
      <c r="AA38" s="582">
        <v>77</v>
      </c>
      <c r="AB38" s="99" t="s">
        <v>812</v>
      </c>
      <c r="AC38" s="128" t="s">
        <v>1366</v>
      </c>
      <c r="AD38" s="123" t="s">
        <v>1407</v>
      </c>
      <c r="AE38" s="127">
        <v>1903023</v>
      </c>
      <c r="AF38" s="123" t="s">
        <v>1418</v>
      </c>
      <c r="AG38" s="123" t="s">
        <v>1419</v>
      </c>
      <c r="AH38" s="127">
        <v>12</v>
      </c>
      <c r="AI38" s="593">
        <v>0.42</v>
      </c>
      <c r="AJ38" s="691">
        <v>0.42</v>
      </c>
      <c r="AK38" s="591">
        <v>100</v>
      </c>
      <c r="AL38" s="74"/>
      <c r="AM38" s="98" t="s">
        <v>957</v>
      </c>
      <c r="AN38" s="557">
        <v>0.52</v>
      </c>
      <c r="AO38" s="576">
        <v>0.55000000000000004</v>
      </c>
      <c r="AP38" s="701">
        <v>100</v>
      </c>
      <c r="AQ38" s="208"/>
      <c r="AR38" s="208" t="s">
        <v>1201</v>
      </c>
      <c r="AS38" s="557">
        <v>0.65</v>
      </c>
      <c r="AT38" s="576">
        <v>0.65</v>
      </c>
      <c r="AU38" s="553">
        <v>100</v>
      </c>
      <c r="AV38" s="535"/>
      <c r="AW38" s="542"/>
      <c r="AX38" s="535">
        <v>0</v>
      </c>
      <c r="AY38" s="540" t="s">
        <v>1689</v>
      </c>
      <c r="AZ38" s="536">
        <v>100</v>
      </c>
    </row>
    <row r="39" spans="1:55" s="2" customFormat="1" ht="77.25" customHeight="1" x14ac:dyDescent="0.25">
      <c r="A39" s="628"/>
      <c r="B39" s="628"/>
      <c r="C39" s="618"/>
      <c r="D39" s="596"/>
      <c r="E39" s="557"/>
      <c r="F39" s="599"/>
      <c r="G39" s="599"/>
      <c r="H39" s="161" t="s">
        <v>354</v>
      </c>
      <c r="I39" s="550"/>
      <c r="J39" s="632"/>
      <c r="K39" s="650"/>
      <c r="L39" s="656"/>
      <c r="M39" s="635">
        <v>58890000</v>
      </c>
      <c r="N39" s="635">
        <v>49832143</v>
      </c>
      <c r="O39" s="622">
        <f>N39/M39</f>
        <v>0.84619023603328236</v>
      </c>
      <c r="P39" s="681"/>
      <c r="Q39" s="619"/>
      <c r="R39" s="609"/>
      <c r="S39" s="641"/>
      <c r="T39" s="598"/>
      <c r="U39" s="619"/>
      <c r="V39" s="609"/>
      <c r="W39" s="595"/>
      <c r="X39" s="167" t="s">
        <v>607</v>
      </c>
      <c r="Y39" s="593"/>
      <c r="Z39" s="613"/>
      <c r="AA39" s="582"/>
      <c r="AB39" s="99" t="s">
        <v>813</v>
      </c>
      <c r="AC39" s="122"/>
      <c r="AD39" s="122"/>
      <c r="AE39" s="122"/>
      <c r="AF39" s="122"/>
      <c r="AG39" s="122"/>
      <c r="AH39" s="122"/>
      <c r="AI39" s="593"/>
      <c r="AJ39" s="691"/>
      <c r="AK39" s="591"/>
      <c r="AL39" s="75"/>
      <c r="AM39" s="98" t="s">
        <v>958</v>
      </c>
      <c r="AN39" s="557"/>
      <c r="AO39" s="699"/>
      <c r="AP39" s="701"/>
      <c r="AQ39" s="88"/>
      <c r="AR39" s="208" t="s">
        <v>1202</v>
      </c>
      <c r="AS39" s="557"/>
      <c r="AT39" s="571"/>
      <c r="AU39" s="553"/>
      <c r="AV39" s="535"/>
      <c r="AW39" s="543"/>
      <c r="AX39" s="535"/>
      <c r="AY39" s="540"/>
      <c r="AZ39" s="536"/>
    </row>
    <row r="40" spans="1:55" s="2" customFormat="1" ht="93.75" customHeight="1" x14ac:dyDescent="0.25">
      <c r="A40" s="628"/>
      <c r="B40" s="628"/>
      <c r="C40" s="618"/>
      <c r="D40" s="528" t="s">
        <v>353</v>
      </c>
      <c r="E40" s="243">
        <v>1</v>
      </c>
      <c r="F40" s="161">
        <v>1</v>
      </c>
      <c r="G40" s="161" t="s">
        <v>352</v>
      </c>
      <c r="H40" s="161" t="s">
        <v>351</v>
      </c>
      <c r="I40" s="550"/>
      <c r="J40" s="402">
        <v>1</v>
      </c>
      <c r="K40" s="182">
        <v>0.5</v>
      </c>
      <c r="L40" s="297">
        <f>K40/J40*100</f>
        <v>50</v>
      </c>
      <c r="M40" s="635"/>
      <c r="N40" s="635"/>
      <c r="O40" s="622"/>
      <c r="P40" s="190" t="s">
        <v>703</v>
      </c>
      <c r="Q40" s="174">
        <v>1</v>
      </c>
      <c r="R40" s="173">
        <v>0.5</v>
      </c>
      <c r="S40" s="425">
        <v>0.5</v>
      </c>
      <c r="T40" s="160" t="s">
        <v>553</v>
      </c>
      <c r="U40" s="174">
        <v>1</v>
      </c>
      <c r="V40" s="173">
        <v>1</v>
      </c>
      <c r="W40" s="157">
        <v>1</v>
      </c>
      <c r="X40" s="167" t="s">
        <v>608</v>
      </c>
      <c r="Y40" s="164">
        <v>1</v>
      </c>
      <c r="Z40" s="162">
        <v>1</v>
      </c>
      <c r="AA40" s="153">
        <v>75</v>
      </c>
      <c r="AB40" s="101" t="s">
        <v>814</v>
      </c>
      <c r="AC40" s="128" t="s">
        <v>1366</v>
      </c>
      <c r="AD40" s="123" t="s">
        <v>1414</v>
      </c>
      <c r="AE40" s="127" t="s">
        <v>1415</v>
      </c>
      <c r="AF40" s="123" t="s">
        <v>1416</v>
      </c>
      <c r="AG40" s="123" t="s">
        <v>1417</v>
      </c>
      <c r="AH40" s="127">
        <v>10</v>
      </c>
      <c r="AI40" s="164">
        <v>1</v>
      </c>
      <c r="AJ40" s="155">
        <v>1</v>
      </c>
      <c r="AK40" s="156">
        <v>100</v>
      </c>
      <c r="AL40" s="74" t="s">
        <v>1087</v>
      </c>
      <c r="AM40" s="102" t="s">
        <v>959</v>
      </c>
      <c r="AN40" s="201">
        <v>1</v>
      </c>
      <c r="AO40" s="204">
        <v>1</v>
      </c>
      <c r="AP40" s="206">
        <v>100</v>
      </c>
      <c r="AQ40" s="208"/>
      <c r="AR40" s="468" t="s">
        <v>1203</v>
      </c>
      <c r="AS40" s="201">
        <v>1</v>
      </c>
      <c r="AT40" s="370">
        <v>1</v>
      </c>
      <c r="AU40" s="150">
        <v>100</v>
      </c>
      <c r="AV40" s="152" t="s">
        <v>1333</v>
      </c>
      <c r="AW40" s="286" t="s">
        <v>1611</v>
      </c>
      <c r="AX40" s="174">
        <v>100</v>
      </c>
      <c r="AY40" s="288" t="s">
        <v>1679</v>
      </c>
      <c r="AZ40" s="429">
        <v>100</v>
      </c>
    </row>
    <row r="41" spans="1:55" s="2" customFormat="1" ht="90" customHeight="1" x14ac:dyDescent="0.25">
      <c r="A41" s="628" t="s">
        <v>350</v>
      </c>
      <c r="B41" s="628" t="s">
        <v>349</v>
      </c>
      <c r="C41" s="618" t="s">
        <v>348</v>
      </c>
      <c r="D41" s="642" t="s">
        <v>347</v>
      </c>
      <c r="E41" s="563">
        <v>1</v>
      </c>
      <c r="F41" s="550">
        <v>1</v>
      </c>
      <c r="G41" s="599" t="s">
        <v>346</v>
      </c>
      <c r="H41" s="185" t="s">
        <v>345</v>
      </c>
      <c r="I41" s="599" t="s">
        <v>338</v>
      </c>
      <c r="J41" s="632">
        <v>0.4</v>
      </c>
      <c r="K41" s="632">
        <v>0.4</v>
      </c>
      <c r="L41" s="655">
        <f>K41/J41*100</f>
        <v>100</v>
      </c>
      <c r="M41" s="635"/>
      <c r="N41" s="635"/>
      <c r="O41" s="622"/>
      <c r="P41" s="681" t="s">
        <v>704</v>
      </c>
      <c r="Q41" s="615">
        <v>0.6</v>
      </c>
      <c r="R41" s="616">
        <v>0.6</v>
      </c>
      <c r="S41" s="641">
        <f>R41/Q41*1</f>
        <v>1</v>
      </c>
      <c r="T41" s="598" t="s">
        <v>496</v>
      </c>
      <c r="U41" s="615">
        <v>0.6</v>
      </c>
      <c r="V41" s="616">
        <v>0.6</v>
      </c>
      <c r="W41" s="594">
        <v>0.7</v>
      </c>
      <c r="X41" s="167" t="s">
        <v>609</v>
      </c>
      <c r="Y41" s="592">
        <v>1</v>
      </c>
      <c r="Z41" s="601">
        <v>1</v>
      </c>
      <c r="AA41" s="582">
        <v>65</v>
      </c>
      <c r="AB41" s="99" t="s">
        <v>815</v>
      </c>
      <c r="AC41" s="128" t="s">
        <v>1366</v>
      </c>
      <c r="AD41" s="123" t="s">
        <v>1420</v>
      </c>
      <c r="AE41" s="127" t="s">
        <v>1375</v>
      </c>
      <c r="AF41" s="125" t="s">
        <v>1421</v>
      </c>
      <c r="AG41" s="132" t="s">
        <v>1422</v>
      </c>
      <c r="AH41" s="127">
        <v>12</v>
      </c>
      <c r="AI41" s="592">
        <v>1</v>
      </c>
      <c r="AJ41" s="590">
        <v>1</v>
      </c>
      <c r="AK41" s="591">
        <v>72</v>
      </c>
      <c r="AL41" s="75"/>
      <c r="AM41" s="98" t="s">
        <v>960</v>
      </c>
      <c r="AN41" s="563">
        <v>1</v>
      </c>
      <c r="AO41" s="700" t="s">
        <v>1118</v>
      </c>
      <c r="AP41" s="701">
        <v>62</v>
      </c>
      <c r="AQ41" s="88"/>
      <c r="AR41" s="208" t="s">
        <v>1204</v>
      </c>
      <c r="AS41" s="563">
        <v>1</v>
      </c>
      <c r="AT41" s="570">
        <v>1</v>
      </c>
      <c r="AU41" s="553">
        <v>100</v>
      </c>
      <c r="AV41" s="543" t="s">
        <v>1334</v>
      </c>
      <c r="AW41" s="558" t="s">
        <v>1637</v>
      </c>
      <c r="AX41" s="535">
        <v>100</v>
      </c>
      <c r="AY41" s="544" t="s">
        <v>1690</v>
      </c>
      <c r="AZ41" s="536">
        <v>100</v>
      </c>
    </row>
    <row r="42" spans="1:55" s="2" customFormat="1" ht="313.5" x14ac:dyDescent="0.25">
      <c r="A42" s="628"/>
      <c r="B42" s="628"/>
      <c r="C42" s="618"/>
      <c r="D42" s="550"/>
      <c r="E42" s="563"/>
      <c r="F42" s="550"/>
      <c r="G42" s="599"/>
      <c r="H42" s="161" t="s">
        <v>344</v>
      </c>
      <c r="I42" s="599"/>
      <c r="J42" s="632"/>
      <c r="K42" s="632"/>
      <c r="L42" s="656"/>
      <c r="M42" s="635"/>
      <c r="N42" s="635"/>
      <c r="O42" s="622"/>
      <c r="P42" s="681"/>
      <c r="Q42" s="615"/>
      <c r="R42" s="616"/>
      <c r="S42" s="641"/>
      <c r="T42" s="598"/>
      <c r="U42" s="615"/>
      <c r="V42" s="616"/>
      <c r="W42" s="595"/>
      <c r="X42" s="167" t="s">
        <v>610</v>
      </c>
      <c r="Y42" s="592"/>
      <c r="Z42" s="601"/>
      <c r="AA42" s="582"/>
      <c r="AB42" s="104"/>
      <c r="AC42" s="122"/>
      <c r="AD42" s="122"/>
      <c r="AE42" s="122"/>
      <c r="AF42" s="122"/>
      <c r="AG42" s="122"/>
      <c r="AH42" s="122"/>
      <c r="AI42" s="592"/>
      <c r="AJ42" s="590"/>
      <c r="AK42" s="591"/>
      <c r="AL42" s="74" t="s">
        <v>1088</v>
      </c>
      <c r="AM42" s="98" t="s">
        <v>961</v>
      </c>
      <c r="AN42" s="563"/>
      <c r="AO42" s="700"/>
      <c r="AP42" s="701"/>
      <c r="AQ42" s="208"/>
      <c r="AR42" s="208" t="s">
        <v>1205</v>
      </c>
      <c r="AS42" s="563"/>
      <c r="AT42" s="566"/>
      <c r="AU42" s="553"/>
      <c r="AV42" s="543"/>
      <c r="AW42" s="559"/>
      <c r="AX42" s="535"/>
      <c r="AY42" s="546"/>
      <c r="AZ42" s="536"/>
    </row>
    <row r="43" spans="1:55" s="2" customFormat="1" ht="145.5" customHeight="1" x14ac:dyDescent="0.25">
      <c r="A43" s="628"/>
      <c r="B43" s="628"/>
      <c r="C43" s="618" t="s">
        <v>343</v>
      </c>
      <c r="D43" s="496" t="s">
        <v>342</v>
      </c>
      <c r="E43" s="243" t="s">
        <v>1324</v>
      </c>
      <c r="F43" s="161" t="s">
        <v>341</v>
      </c>
      <c r="G43" s="599" t="s">
        <v>340</v>
      </c>
      <c r="H43" s="161" t="s">
        <v>339</v>
      </c>
      <c r="I43" s="599" t="s">
        <v>338</v>
      </c>
      <c r="J43" s="402" t="s">
        <v>705</v>
      </c>
      <c r="K43" s="52">
        <v>0.01</v>
      </c>
      <c r="L43" s="295">
        <v>0.1</v>
      </c>
      <c r="M43" s="635"/>
      <c r="N43" s="635"/>
      <c r="O43" s="622"/>
      <c r="P43" s="190" t="s">
        <v>706</v>
      </c>
      <c r="Q43" s="469">
        <v>0.02</v>
      </c>
      <c r="R43" s="173">
        <v>1</v>
      </c>
      <c r="S43" s="305">
        <f t="shared" ref="S43:S48" si="3">R43/Q43*1</f>
        <v>50</v>
      </c>
      <c r="T43" s="160" t="s">
        <v>569</v>
      </c>
      <c r="U43" s="424">
        <v>0.03</v>
      </c>
      <c r="V43" s="173">
        <v>1</v>
      </c>
      <c r="W43" s="157">
        <v>0.8</v>
      </c>
      <c r="X43" s="167" t="s">
        <v>611</v>
      </c>
      <c r="Y43" s="421">
        <v>0.04</v>
      </c>
      <c r="Z43" s="162" t="s">
        <v>779</v>
      </c>
      <c r="AA43" s="153">
        <v>60</v>
      </c>
      <c r="AB43" s="101" t="s">
        <v>816</v>
      </c>
      <c r="AC43" s="128" t="s">
        <v>1366</v>
      </c>
      <c r="AD43" s="123" t="s">
        <v>1420</v>
      </c>
      <c r="AE43" s="127" t="s">
        <v>1375</v>
      </c>
      <c r="AF43" s="125" t="s">
        <v>1421</v>
      </c>
      <c r="AG43" s="132" t="s">
        <v>1422</v>
      </c>
      <c r="AH43" s="127">
        <v>12</v>
      </c>
      <c r="AI43" s="421">
        <v>0.05</v>
      </c>
      <c r="AJ43" s="155" t="s">
        <v>1109</v>
      </c>
      <c r="AK43" s="156">
        <v>45</v>
      </c>
      <c r="AL43" s="74" t="s">
        <v>1089</v>
      </c>
      <c r="AM43" s="102" t="s">
        <v>962</v>
      </c>
      <c r="AN43" s="201" t="s">
        <v>1114</v>
      </c>
      <c r="AO43" s="205">
        <v>0.06</v>
      </c>
      <c r="AP43" s="206">
        <v>45</v>
      </c>
      <c r="AQ43" s="208"/>
      <c r="AR43" s="89" t="s">
        <v>1206</v>
      </c>
      <c r="AS43" s="201" t="s">
        <v>1324</v>
      </c>
      <c r="AT43" s="323">
        <v>7</v>
      </c>
      <c r="AU43" s="150">
        <v>100</v>
      </c>
      <c r="AV43" s="174"/>
      <c r="AW43" s="286"/>
      <c r="AX43" s="174"/>
      <c r="AY43" s="487" t="s">
        <v>1749</v>
      </c>
      <c r="AZ43" s="429">
        <v>100</v>
      </c>
    </row>
    <row r="44" spans="1:55" s="2" customFormat="1" ht="145.5" customHeight="1" x14ac:dyDescent="0.25">
      <c r="A44" s="628"/>
      <c r="B44" s="628"/>
      <c r="C44" s="618"/>
      <c r="D44" s="500" t="s">
        <v>318</v>
      </c>
      <c r="E44" s="243">
        <v>3</v>
      </c>
      <c r="F44" s="161">
        <v>3</v>
      </c>
      <c r="G44" s="599"/>
      <c r="H44" s="511" t="s">
        <v>337</v>
      </c>
      <c r="I44" s="599"/>
      <c r="J44" s="402">
        <v>0.5</v>
      </c>
      <c r="K44" s="182">
        <v>0.5</v>
      </c>
      <c r="L44" s="294">
        <f>K44/J44*100</f>
        <v>100</v>
      </c>
      <c r="M44" s="635">
        <v>6400000</v>
      </c>
      <c r="N44" s="635">
        <v>6400000</v>
      </c>
      <c r="O44" s="622">
        <f>N44/M44</f>
        <v>1</v>
      </c>
      <c r="P44" s="190" t="s">
        <v>707</v>
      </c>
      <c r="Q44" s="174">
        <v>1</v>
      </c>
      <c r="R44" s="173" t="s">
        <v>37</v>
      </c>
      <c r="S44" s="311">
        <v>0</v>
      </c>
      <c r="T44" s="160" t="s">
        <v>554</v>
      </c>
      <c r="U44" s="174">
        <v>1.5</v>
      </c>
      <c r="V44" s="173" t="s">
        <v>37</v>
      </c>
      <c r="W44" s="157">
        <v>0.2</v>
      </c>
      <c r="X44" s="167"/>
      <c r="Y44" s="164">
        <v>2</v>
      </c>
      <c r="Z44" s="162">
        <v>2</v>
      </c>
      <c r="AA44" s="153">
        <v>40</v>
      </c>
      <c r="AB44" s="99" t="s">
        <v>817</v>
      </c>
      <c r="AC44" s="122"/>
      <c r="AD44" s="122"/>
      <c r="AE44" s="122"/>
      <c r="AF44" s="122"/>
      <c r="AG44" s="122"/>
      <c r="AH44" s="122"/>
      <c r="AI44" s="164">
        <v>2.2000000000000002</v>
      </c>
      <c r="AJ44" s="155">
        <v>0</v>
      </c>
      <c r="AK44" s="156">
        <v>0</v>
      </c>
      <c r="AL44" s="75"/>
      <c r="AM44" s="98"/>
      <c r="AN44" s="201" t="s">
        <v>1111</v>
      </c>
      <c r="AO44" s="205">
        <v>0</v>
      </c>
      <c r="AP44" s="206">
        <v>0</v>
      </c>
      <c r="AQ44" s="88"/>
      <c r="AR44" s="208"/>
      <c r="AS44" s="201">
        <v>3</v>
      </c>
      <c r="AT44" s="323">
        <v>1</v>
      </c>
      <c r="AU44" s="150">
        <v>33</v>
      </c>
      <c r="AV44" s="174"/>
      <c r="AW44" s="115"/>
      <c r="AX44" s="174"/>
      <c r="AY44" s="506" t="s">
        <v>1780</v>
      </c>
      <c r="AZ44" s="429">
        <v>66</v>
      </c>
      <c r="BC44" s="523"/>
    </row>
    <row r="45" spans="1:55" s="2" customFormat="1" ht="87" customHeight="1" x14ac:dyDescent="0.25">
      <c r="A45" s="628"/>
      <c r="B45" s="628"/>
      <c r="C45" s="177" t="s">
        <v>336</v>
      </c>
      <c r="D45" s="496" t="s">
        <v>1576</v>
      </c>
      <c r="E45" s="243">
        <v>8</v>
      </c>
      <c r="F45" s="161">
        <v>10</v>
      </c>
      <c r="G45" s="161" t="s">
        <v>306</v>
      </c>
      <c r="H45" s="161" t="s">
        <v>335</v>
      </c>
      <c r="I45" s="161" t="s">
        <v>334</v>
      </c>
      <c r="J45" s="402">
        <v>1</v>
      </c>
      <c r="K45" s="182">
        <v>1</v>
      </c>
      <c r="L45" s="294">
        <f>K45/J45*100</f>
        <v>100</v>
      </c>
      <c r="M45" s="635"/>
      <c r="N45" s="635"/>
      <c r="O45" s="622"/>
      <c r="P45" s="190" t="s">
        <v>708</v>
      </c>
      <c r="Q45" s="174">
        <v>20</v>
      </c>
      <c r="R45" s="173">
        <v>20</v>
      </c>
      <c r="S45" s="305">
        <f t="shared" si="3"/>
        <v>1</v>
      </c>
      <c r="T45" s="160" t="s">
        <v>559</v>
      </c>
      <c r="U45" s="174">
        <v>20</v>
      </c>
      <c r="V45" s="173">
        <v>20</v>
      </c>
      <c r="W45" s="157">
        <v>0.8</v>
      </c>
      <c r="X45" s="167" t="s">
        <v>612</v>
      </c>
      <c r="Y45" s="164">
        <v>10</v>
      </c>
      <c r="Z45" s="162">
        <v>5</v>
      </c>
      <c r="AA45" s="153">
        <v>75</v>
      </c>
      <c r="AB45" s="99" t="s">
        <v>818</v>
      </c>
      <c r="AC45" s="123" t="s">
        <v>1366</v>
      </c>
      <c r="AD45" s="123" t="s">
        <v>1374</v>
      </c>
      <c r="AE45" s="124" t="s">
        <v>1375</v>
      </c>
      <c r="AF45" s="125" t="s">
        <v>1376</v>
      </c>
      <c r="AG45" s="125" t="s">
        <v>1377</v>
      </c>
      <c r="AH45" s="124">
        <v>1</v>
      </c>
      <c r="AI45" s="164">
        <v>10</v>
      </c>
      <c r="AJ45" s="155">
        <v>6</v>
      </c>
      <c r="AK45" s="156">
        <v>78</v>
      </c>
      <c r="AL45" s="74" t="s">
        <v>1089</v>
      </c>
      <c r="AM45" s="98" t="s">
        <v>963</v>
      </c>
      <c r="AN45" s="201">
        <v>7</v>
      </c>
      <c r="AO45" s="204" t="s">
        <v>1119</v>
      </c>
      <c r="AP45" s="206">
        <v>75</v>
      </c>
      <c r="AQ45" s="208"/>
      <c r="AR45" s="208" t="s">
        <v>1207</v>
      </c>
      <c r="AS45" s="201">
        <v>1</v>
      </c>
      <c r="AT45" s="323">
        <v>1</v>
      </c>
      <c r="AU45" s="150">
        <v>100</v>
      </c>
      <c r="AV45" s="375">
        <v>5000000</v>
      </c>
      <c r="AW45" s="375">
        <v>5000000</v>
      </c>
      <c r="AX45" s="174">
        <v>100</v>
      </c>
      <c r="AY45" s="530" t="s">
        <v>1810</v>
      </c>
      <c r="AZ45" s="429">
        <v>100</v>
      </c>
    </row>
    <row r="46" spans="1:55" s="2" customFormat="1" ht="174.75" customHeight="1" x14ac:dyDescent="0.25">
      <c r="A46" s="628"/>
      <c r="B46" s="628" t="s">
        <v>333</v>
      </c>
      <c r="C46" s="618" t="s">
        <v>332</v>
      </c>
      <c r="D46" s="528" t="s">
        <v>1585</v>
      </c>
      <c r="E46" s="243">
        <v>1</v>
      </c>
      <c r="F46" s="161">
        <v>1</v>
      </c>
      <c r="G46" s="161" t="s">
        <v>331</v>
      </c>
      <c r="H46" s="161" t="s">
        <v>330</v>
      </c>
      <c r="I46" s="550" t="s">
        <v>329</v>
      </c>
      <c r="J46" s="402">
        <v>1</v>
      </c>
      <c r="K46" s="182">
        <v>1</v>
      </c>
      <c r="L46" s="294">
        <f>K46/J46*100</f>
        <v>100</v>
      </c>
      <c r="M46" s="635">
        <v>41600000</v>
      </c>
      <c r="N46" s="635">
        <v>21120000</v>
      </c>
      <c r="O46" s="622">
        <f>N46/M46</f>
        <v>0.50769230769230766</v>
      </c>
      <c r="P46" s="190" t="s">
        <v>709</v>
      </c>
      <c r="Q46" s="174">
        <v>1</v>
      </c>
      <c r="R46" s="173">
        <v>1</v>
      </c>
      <c r="S46" s="470">
        <v>100</v>
      </c>
      <c r="T46" s="179" t="s">
        <v>555</v>
      </c>
      <c r="U46" s="174">
        <v>1</v>
      </c>
      <c r="V46" s="173">
        <v>0</v>
      </c>
      <c r="W46" s="157">
        <v>0</v>
      </c>
      <c r="X46" s="167"/>
      <c r="Y46" s="164">
        <v>1</v>
      </c>
      <c r="Z46" s="162">
        <v>1</v>
      </c>
      <c r="AA46" s="153">
        <v>63</v>
      </c>
      <c r="AB46" s="99" t="s">
        <v>819</v>
      </c>
      <c r="AC46" s="123" t="s">
        <v>1366</v>
      </c>
      <c r="AD46" s="123" t="s">
        <v>1374</v>
      </c>
      <c r="AE46" s="126" t="s">
        <v>1423</v>
      </c>
      <c r="AF46" s="123" t="s">
        <v>1424</v>
      </c>
      <c r="AG46" s="133" t="s">
        <v>1425</v>
      </c>
      <c r="AH46" s="134">
        <v>12</v>
      </c>
      <c r="AI46" s="164">
        <v>1</v>
      </c>
      <c r="AJ46" s="155">
        <v>1</v>
      </c>
      <c r="AK46" s="156">
        <v>100</v>
      </c>
      <c r="AL46" s="74"/>
      <c r="AM46" s="98" t="s">
        <v>964</v>
      </c>
      <c r="AN46" s="201">
        <v>1</v>
      </c>
      <c r="AO46" s="204">
        <v>1</v>
      </c>
      <c r="AP46" s="206">
        <v>100</v>
      </c>
      <c r="AQ46" s="208"/>
      <c r="AR46" s="208" t="s">
        <v>1208</v>
      </c>
      <c r="AS46" s="201">
        <v>1</v>
      </c>
      <c r="AT46" s="323">
        <v>1</v>
      </c>
      <c r="AU46" s="150">
        <v>100</v>
      </c>
      <c r="AV46" s="174"/>
      <c r="AW46" s="278"/>
      <c r="AX46" s="174"/>
      <c r="AY46" s="507" t="s">
        <v>1781</v>
      </c>
      <c r="AZ46" s="429">
        <v>100</v>
      </c>
      <c r="BC46" s="523"/>
    </row>
    <row r="47" spans="1:55" s="2" customFormat="1" ht="189" customHeight="1" x14ac:dyDescent="0.25">
      <c r="A47" s="628"/>
      <c r="B47" s="628"/>
      <c r="C47" s="618"/>
      <c r="D47" s="528" t="s">
        <v>1600</v>
      </c>
      <c r="E47" s="243">
        <v>30</v>
      </c>
      <c r="F47" s="161">
        <v>30</v>
      </c>
      <c r="G47" s="161" t="s">
        <v>325</v>
      </c>
      <c r="H47" s="161" t="s">
        <v>328</v>
      </c>
      <c r="I47" s="550"/>
      <c r="J47" s="402">
        <v>18</v>
      </c>
      <c r="K47" s="182">
        <v>2</v>
      </c>
      <c r="L47" s="294">
        <v>12</v>
      </c>
      <c r="M47" s="635"/>
      <c r="N47" s="635"/>
      <c r="O47" s="622"/>
      <c r="P47" s="190" t="s">
        <v>710</v>
      </c>
      <c r="Q47" s="174">
        <v>20</v>
      </c>
      <c r="R47" s="173">
        <v>10</v>
      </c>
      <c r="S47" s="305">
        <v>15</v>
      </c>
      <c r="T47" s="509" t="s">
        <v>679</v>
      </c>
      <c r="U47" s="174">
        <v>25</v>
      </c>
      <c r="V47" s="173">
        <v>0</v>
      </c>
      <c r="W47" s="157">
        <v>0</v>
      </c>
      <c r="X47" s="167" t="s">
        <v>642</v>
      </c>
      <c r="Y47" s="164">
        <v>26</v>
      </c>
      <c r="Z47" s="162">
        <v>5</v>
      </c>
      <c r="AA47" s="153">
        <v>100</v>
      </c>
      <c r="AB47" s="508" t="s">
        <v>820</v>
      </c>
      <c r="AC47" s="123" t="s">
        <v>1366</v>
      </c>
      <c r="AD47" s="123" t="s">
        <v>1374</v>
      </c>
      <c r="AE47" s="124" t="s">
        <v>1375</v>
      </c>
      <c r="AF47" s="125" t="s">
        <v>1376</v>
      </c>
      <c r="AG47" s="125" t="s">
        <v>1377</v>
      </c>
      <c r="AH47" s="124">
        <v>1</v>
      </c>
      <c r="AI47" s="164">
        <v>30</v>
      </c>
      <c r="AJ47" s="155">
        <v>6</v>
      </c>
      <c r="AK47" s="156">
        <v>15</v>
      </c>
      <c r="AL47" s="75" t="s">
        <v>1090</v>
      </c>
      <c r="AM47" s="508" t="s">
        <v>1782</v>
      </c>
      <c r="AN47" s="201">
        <v>30</v>
      </c>
      <c r="AO47" s="204">
        <v>5</v>
      </c>
      <c r="AP47" s="206">
        <v>100</v>
      </c>
      <c r="AQ47" s="208" t="s">
        <v>1162</v>
      </c>
      <c r="AR47" s="512" t="s">
        <v>1209</v>
      </c>
      <c r="AS47" s="201">
        <v>30</v>
      </c>
      <c r="AT47" s="323">
        <v>7</v>
      </c>
      <c r="AU47" s="150">
        <v>17</v>
      </c>
      <c r="AV47" s="174"/>
      <c r="AW47" s="327" t="s">
        <v>1680</v>
      </c>
      <c r="AX47" s="174"/>
      <c r="AY47" s="506" t="s">
        <v>1783</v>
      </c>
      <c r="AZ47" s="429">
        <v>100</v>
      </c>
      <c r="BC47" s="523"/>
    </row>
    <row r="48" spans="1:55" s="2" customFormat="1" ht="51" customHeight="1" x14ac:dyDescent="0.25">
      <c r="A48" s="628"/>
      <c r="B48" s="628" t="s">
        <v>327</v>
      </c>
      <c r="C48" s="618" t="s">
        <v>326</v>
      </c>
      <c r="D48" s="642" t="s">
        <v>1577</v>
      </c>
      <c r="E48" s="563">
        <v>13</v>
      </c>
      <c r="F48" s="550">
        <v>13</v>
      </c>
      <c r="G48" s="550" t="s">
        <v>325</v>
      </c>
      <c r="H48" s="161" t="s">
        <v>324</v>
      </c>
      <c r="I48" s="550" t="s">
        <v>323</v>
      </c>
      <c r="J48" s="632">
        <v>13</v>
      </c>
      <c r="K48" s="633">
        <v>11</v>
      </c>
      <c r="L48" s="646">
        <f>K48/J48*100</f>
        <v>84.615384615384613</v>
      </c>
      <c r="M48" s="635"/>
      <c r="N48" s="635"/>
      <c r="O48" s="622"/>
      <c r="P48" s="678" t="s">
        <v>711</v>
      </c>
      <c r="Q48" s="535">
        <v>13</v>
      </c>
      <c r="R48" s="616">
        <v>13</v>
      </c>
      <c r="S48" s="641">
        <f t="shared" si="3"/>
        <v>1</v>
      </c>
      <c r="T48" s="598" t="s">
        <v>565</v>
      </c>
      <c r="U48" s="535">
        <v>13</v>
      </c>
      <c r="V48" s="616">
        <v>13</v>
      </c>
      <c r="W48" s="594">
        <v>0.9</v>
      </c>
      <c r="X48" s="167"/>
      <c r="Y48" s="592">
        <v>13</v>
      </c>
      <c r="Z48" s="684">
        <v>13</v>
      </c>
      <c r="AA48" s="582">
        <v>80</v>
      </c>
      <c r="AB48" s="99" t="s">
        <v>821</v>
      </c>
      <c r="AC48" s="128" t="s">
        <v>1366</v>
      </c>
      <c r="AD48" s="135" t="s">
        <v>1426</v>
      </c>
      <c r="AE48" s="127" t="s">
        <v>1375</v>
      </c>
      <c r="AF48" s="136" t="s">
        <v>1427</v>
      </c>
      <c r="AG48" s="136" t="s">
        <v>1428</v>
      </c>
      <c r="AH48" s="127">
        <v>12</v>
      </c>
      <c r="AI48" s="592">
        <v>13</v>
      </c>
      <c r="AJ48" s="590">
        <v>13</v>
      </c>
      <c r="AK48" s="591">
        <v>90</v>
      </c>
      <c r="AL48" s="74" t="s">
        <v>1091</v>
      </c>
      <c r="AM48" s="98" t="s">
        <v>965</v>
      </c>
      <c r="AN48" s="201">
        <v>13</v>
      </c>
      <c r="AO48" s="699" t="s">
        <v>1120</v>
      </c>
      <c r="AP48" s="701">
        <v>84</v>
      </c>
      <c r="AQ48" s="208"/>
      <c r="AR48" s="208" t="s">
        <v>1210</v>
      </c>
      <c r="AS48" s="563">
        <v>13</v>
      </c>
      <c r="AT48" s="566">
        <v>13</v>
      </c>
      <c r="AU48" s="553">
        <v>100</v>
      </c>
      <c r="AV48" s="535"/>
      <c r="AW48" s="542" t="s">
        <v>1638</v>
      </c>
      <c r="AX48" s="535"/>
      <c r="AY48" s="560" t="s">
        <v>1670</v>
      </c>
      <c r="AZ48" s="536">
        <v>100</v>
      </c>
    </row>
    <row r="49" spans="1:57" s="2" customFormat="1" ht="185.25" x14ac:dyDescent="0.25">
      <c r="A49" s="628"/>
      <c r="B49" s="628"/>
      <c r="C49" s="618"/>
      <c r="D49" s="550"/>
      <c r="E49" s="563"/>
      <c r="F49" s="550"/>
      <c r="G49" s="550"/>
      <c r="H49" s="161" t="s">
        <v>322</v>
      </c>
      <c r="I49" s="550"/>
      <c r="J49" s="632"/>
      <c r="K49" s="633"/>
      <c r="L49" s="647"/>
      <c r="M49" s="635"/>
      <c r="N49" s="635"/>
      <c r="O49" s="622"/>
      <c r="P49" s="678"/>
      <c r="Q49" s="535"/>
      <c r="R49" s="616"/>
      <c r="S49" s="641"/>
      <c r="T49" s="598"/>
      <c r="U49" s="535"/>
      <c r="V49" s="616"/>
      <c r="W49" s="595"/>
      <c r="X49" s="167" t="s">
        <v>613</v>
      </c>
      <c r="Y49" s="592"/>
      <c r="Z49" s="684"/>
      <c r="AA49" s="582"/>
      <c r="AB49" s="99" t="s">
        <v>822</v>
      </c>
      <c r="AC49" s="122"/>
      <c r="AD49" s="122"/>
      <c r="AE49" s="122"/>
      <c r="AF49" s="122"/>
      <c r="AG49" s="122"/>
      <c r="AH49" s="122"/>
      <c r="AI49" s="592"/>
      <c r="AJ49" s="590"/>
      <c r="AK49" s="591"/>
      <c r="AL49" s="75"/>
      <c r="AM49" s="98" t="s">
        <v>966</v>
      </c>
      <c r="AN49" s="201"/>
      <c r="AO49" s="699"/>
      <c r="AP49" s="701"/>
      <c r="AQ49" s="88"/>
      <c r="AR49" s="208" t="s">
        <v>1211</v>
      </c>
      <c r="AS49" s="563"/>
      <c r="AT49" s="566"/>
      <c r="AU49" s="553"/>
      <c r="AV49" s="535"/>
      <c r="AW49" s="543"/>
      <c r="AX49" s="535"/>
      <c r="AY49" s="560"/>
      <c r="AZ49" s="536"/>
    </row>
    <row r="50" spans="1:57" s="2" customFormat="1" ht="242.25" x14ac:dyDescent="0.25">
      <c r="A50" s="628"/>
      <c r="B50" s="628"/>
      <c r="C50" s="618"/>
      <c r="D50" s="550"/>
      <c r="E50" s="563"/>
      <c r="F50" s="550"/>
      <c r="G50" s="550"/>
      <c r="H50" s="161" t="s">
        <v>321</v>
      </c>
      <c r="I50" s="550"/>
      <c r="J50" s="632"/>
      <c r="K50" s="633"/>
      <c r="L50" s="647"/>
      <c r="M50" s="635"/>
      <c r="N50" s="635"/>
      <c r="O50" s="622"/>
      <c r="P50" s="678"/>
      <c r="Q50" s="535"/>
      <c r="R50" s="616"/>
      <c r="S50" s="641"/>
      <c r="T50" s="598"/>
      <c r="U50" s="535"/>
      <c r="V50" s="616"/>
      <c r="W50" s="595"/>
      <c r="X50" s="167"/>
      <c r="Y50" s="592"/>
      <c r="Z50" s="684"/>
      <c r="AA50" s="582"/>
      <c r="AB50" s="99" t="s">
        <v>823</v>
      </c>
      <c r="AC50" s="122"/>
      <c r="AD50" s="122"/>
      <c r="AE50" s="122"/>
      <c r="AF50" s="122"/>
      <c r="AG50" s="122"/>
      <c r="AH50" s="122"/>
      <c r="AI50" s="592"/>
      <c r="AJ50" s="590"/>
      <c r="AK50" s="591"/>
      <c r="AL50" s="74"/>
      <c r="AM50" s="98" t="s">
        <v>967</v>
      </c>
      <c r="AN50" s="201">
        <v>13</v>
      </c>
      <c r="AO50" s="699"/>
      <c r="AP50" s="701"/>
      <c r="AQ50" s="208"/>
      <c r="AR50" s="208" t="s">
        <v>1212</v>
      </c>
      <c r="AS50" s="563"/>
      <c r="AT50" s="566"/>
      <c r="AU50" s="553"/>
      <c r="AV50" s="535"/>
      <c r="AW50" s="543"/>
      <c r="AX50" s="535"/>
      <c r="AY50" s="560"/>
      <c r="AZ50" s="536"/>
    </row>
    <row r="51" spans="1:57" s="2" customFormat="1" ht="33.75" customHeight="1" x14ac:dyDescent="0.25">
      <c r="A51" s="628"/>
      <c r="B51" s="628"/>
      <c r="C51" s="618"/>
      <c r="D51" s="550"/>
      <c r="E51" s="563"/>
      <c r="F51" s="550"/>
      <c r="G51" s="550"/>
      <c r="H51" s="161" t="s">
        <v>320</v>
      </c>
      <c r="I51" s="550"/>
      <c r="J51" s="632"/>
      <c r="K51" s="633"/>
      <c r="L51" s="647"/>
      <c r="M51" s="635"/>
      <c r="N51" s="635"/>
      <c r="O51" s="622"/>
      <c r="P51" s="678"/>
      <c r="Q51" s="535"/>
      <c r="R51" s="616"/>
      <c r="S51" s="641"/>
      <c r="T51" s="598"/>
      <c r="U51" s="535"/>
      <c r="V51" s="616"/>
      <c r="W51" s="595"/>
      <c r="X51" s="167"/>
      <c r="Y51" s="592"/>
      <c r="Z51" s="684"/>
      <c r="AA51" s="582"/>
      <c r="AB51" s="99" t="s">
        <v>824</v>
      </c>
      <c r="AC51" s="122"/>
      <c r="AD51" s="122"/>
      <c r="AE51" s="122"/>
      <c r="AF51" s="122"/>
      <c r="AG51" s="122"/>
      <c r="AH51" s="122"/>
      <c r="AI51" s="592"/>
      <c r="AJ51" s="590"/>
      <c r="AK51" s="591"/>
      <c r="AL51" s="74" t="s">
        <v>1092</v>
      </c>
      <c r="AM51" s="98" t="s">
        <v>968</v>
      </c>
      <c r="AN51" s="201"/>
      <c r="AO51" s="699"/>
      <c r="AP51" s="701"/>
      <c r="AQ51" s="208"/>
      <c r="AR51" s="208" t="s">
        <v>1213</v>
      </c>
      <c r="AS51" s="563"/>
      <c r="AT51" s="566"/>
      <c r="AU51" s="553"/>
      <c r="AV51" s="535"/>
      <c r="AW51" s="543"/>
      <c r="AX51" s="535"/>
      <c r="AY51" s="560"/>
      <c r="AZ51" s="536"/>
    </row>
    <row r="52" spans="1:57" s="2" customFormat="1" ht="409.5" x14ac:dyDescent="0.25">
      <c r="A52" s="628"/>
      <c r="B52" s="628"/>
      <c r="C52" s="618"/>
      <c r="D52" s="550"/>
      <c r="E52" s="563"/>
      <c r="F52" s="550"/>
      <c r="G52" s="550"/>
      <c r="H52" s="185" t="s">
        <v>319</v>
      </c>
      <c r="I52" s="550"/>
      <c r="J52" s="632"/>
      <c r="K52" s="633"/>
      <c r="L52" s="647"/>
      <c r="M52" s="635"/>
      <c r="N52" s="635"/>
      <c r="O52" s="622"/>
      <c r="P52" s="678"/>
      <c r="Q52" s="535"/>
      <c r="R52" s="616"/>
      <c r="S52" s="641"/>
      <c r="T52" s="598"/>
      <c r="U52" s="535"/>
      <c r="V52" s="616"/>
      <c r="W52" s="595"/>
      <c r="X52" s="167"/>
      <c r="Y52" s="592"/>
      <c r="Z52" s="684"/>
      <c r="AA52" s="582"/>
      <c r="AB52" s="99" t="s">
        <v>825</v>
      </c>
      <c r="AC52" s="122"/>
      <c r="AD52" s="122"/>
      <c r="AE52" s="122"/>
      <c r="AF52" s="122"/>
      <c r="AG52" s="122"/>
      <c r="AH52" s="122"/>
      <c r="AI52" s="592"/>
      <c r="AJ52" s="590"/>
      <c r="AK52" s="591"/>
      <c r="AL52" s="75"/>
      <c r="AM52" s="98" t="s">
        <v>969</v>
      </c>
      <c r="AN52" s="201"/>
      <c r="AO52" s="699"/>
      <c r="AP52" s="701"/>
      <c r="AQ52" s="88"/>
      <c r="AR52" s="208" t="s">
        <v>1214</v>
      </c>
      <c r="AS52" s="563"/>
      <c r="AT52" s="566"/>
      <c r="AU52" s="553"/>
      <c r="AV52" s="535"/>
      <c r="AW52" s="543"/>
      <c r="AX52" s="535"/>
      <c r="AY52" s="560"/>
      <c r="AZ52" s="536"/>
    </row>
    <row r="53" spans="1:57" s="2" customFormat="1" ht="48.75" customHeight="1" x14ac:dyDescent="0.25">
      <c r="A53" s="628"/>
      <c r="B53" s="628"/>
      <c r="C53" s="618"/>
      <c r="D53" s="642" t="s">
        <v>318</v>
      </c>
      <c r="E53" s="563">
        <v>3</v>
      </c>
      <c r="F53" s="550">
        <v>3</v>
      </c>
      <c r="G53" s="550" t="s">
        <v>317</v>
      </c>
      <c r="H53" s="161" t="s">
        <v>316</v>
      </c>
      <c r="I53" s="550"/>
      <c r="J53" s="648">
        <v>0.5</v>
      </c>
      <c r="K53" s="633">
        <v>0.5</v>
      </c>
      <c r="L53" s="646">
        <f>K53/J53*100</f>
        <v>100</v>
      </c>
      <c r="M53" s="635"/>
      <c r="N53" s="635"/>
      <c r="O53" s="622"/>
      <c r="P53" s="678" t="s">
        <v>712</v>
      </c>
      <c r="Q53" s="535">
        <v>1</v>
      </c>
      <c r="R53" s="616" t="s">
        <v>37</v>
      </c>
      <c r="S53" s="659">
        <v>0</v>
      </c>
      <c r="T53" s="598" t="s">
        <v>497</v>
      </c>
      <c r="U53" s="535">
        <v>1</v>
      </c>
      <c r="V53" s="616" t="s">
        <v>37</v>
      </c>
      <c r="W53" s="594">
        <v>0.4</v>
      </c>
      <c r="X53" s="167"/>
      <c r="Y53" s="592">
        <v>3</v>
      </c>
      <c r="Z53" s="601">
        <v>2</v>
      </c>
      <c r="AA53" s="582">
        <v>1</v>
      </c>
      <c r="AB53" s="104"/>
      <c r="AC53" s="122"/>
      <c r="AD53" s="122"/>
      <c r="AE53" s="122"/>
      <c r="AF53" s="122"/>
      <c r="AG53" s="122"/>
      <c r="AH53" s="122"/>
      <c r="AI53" s="592">
        <v>3</v>
      </c>
      <c r="AJ53" s="590" t="s">
        <v>1110</v>
      </c>
      <c r="AK53" s="591">
        <v>40</v>
      </c>
      <c r="AL53" s="75"/>
      <c r="AM53" s="105"/>
      <c r="AN53" s="563" t="s">
        <v>1110</v>
      </c>
      <c r="AO53" s="699" t="s">
        <v>1121</v>
      </c>
      <c r="AP53" s="701">
        <v>63</v>
      </c>
      <c r="AQ53" s="88"/>
      <c r="AR53" s="208" t="s">
        <v>1215</v>
      </c>
      <c r="AS53" s="563">
        <v>3</v>
      </c>
      <c r="AT53" s="577">
        <v>1</v>
      </c>
      <c r="AU53" s="553">
        <v>30</v>
      </c>
      <c r="AV53" s="535"/>
      <c r="AW53" s="561"/>
      <c r="AX53" s="535"/>
      <c r="AY53" s="537" t="s">
        <v>1695</v>
      </c>
      <c r="AZ53" s="536">
        <v>30</v>
      </c>
    </row>
    <row r="54" spans="1:57" s="2" customFormat="1" ht="142.5" x14ac:dyDescent="0.25">
      <c r="A54" s="628"/>
      <c r="B54" s="628"/>
      <c r="C54" s="618"/>
      <c r="D54" s="550"/>
      <c r="E54" s="563"/>
      <c r="F54" s="550"/>
      <c r="G54" s="550"/>
      <c r="H54" s="161" t="s">
        <v>315</v>
      </c>
      <c r="I54" s="550"/>
      <c r="J54" s="648"/>
      <c r="K54" s="633"/>
      <c r="L54" s="647"/>
      <c r="M54" s="649">
        <v>264994438</v>
      </c>
      <c r="N54" s="649">
        <v>90655542</v>
      </c>
      <c r="O54" s="622">
        <f>N54/M54</f>
        <v>0.34210356520765917</v>
      </c>
      <c r="P54" s="678"/>
      <c r="Q54" s="535"/>
      <c r="R54" s="616"/>
      <c r="S54" s="659"/>
      <c r="T54" s="598"/>
      <c r="U54" s="535"/>
      <c r="V54" s="616"/>
      <c r="W54" s="595"/>
      <c r="X54" s="167"/>
      <c r="Y54" s="592"/>
      <c r="Z54" s="601"/>
      <c r="AA54" s="582"/>
      <c r="AB54" s="99" t="s">
        <v>826</v>
      </c>
      <c r="AC54" s="122"/>
      <c r="AD54" s="122"/>
      <c r="AE54" s="122"/>
      <c r="AF54" s="122"/>
      <c r="AG54" s="122"/>
      <c r="AH54" s="122"/>
      <c r="AI54" s="592"/>
      <c r="AJ54" s="590"/>
      <c r="AK54" s="591"/>
      <c r="AL54" s="75"/>
      <c r="AM54" s="98" t="s">
        <v>970</v>
      </c>
      <c r="AN54" s="563"/>
      <c r="AO54" s="699"/>
      <c r="AP54" s="701"/>
      <c r="AQ54" s="88"/>
      <c r="AR54" s="208" t="s">
        <v>1216</v>
      </c>
      <c r="AS54" s="563"/>
      <c r="AT54" s="566"/>
      <c r="AU54" s="553"/>
      <c r="AV54" s="535"/>
      <c r="AW54" s="562"/>
      <c r="AX54" s="535"/>
      <c r="AY54" s="539"/>
      <c r="AZ54" s="536"/>
    </row>
    <row r="55" spans="1:57" s="2" customFormat="1" ht="96" customHeight="1" x14ac:dyDescent="0.25">
      <c r="A55" s="628"/>
      <c r="B55" s="628"/>
      <c r="C55" s="177" t="s">
        <v>314</v>
      </c>
      <c r="D55" s="496" t="s">
        <v>1578</v>
      </c>
      <c r="E55" s="243">
        <v>12</v>
      </c>
      <c r="F55" s="161">
        <v>12</v>
      </c>
      <c r="G55" s="161" t="s">
        <v>313</v>
      </c>
      <c r="H55" s="161" t="s">
        <v>312</v>
      </c>
      <c r="I55" s="161" t="s">
        <v>311</v>
      </c>
      <c r="J55" s="402">
        <v>2</v>
      </c>
      <c r="K55" s="182">
        <v>12</v>
      </c>
      <c r="L55" s="294">
        <f>K55/J55*100</f>
        <v>600</v>
      </c>
      <c r="M55" s="649"/>
      <c r="N55" s="649"/>
      <c r="O55" s="622"/>
      <c r="P55" s="190" t="s">
        <v>713</v>
      </c>
      <c r="Q55" s="161">
        <v>10</v>
      </c>
      <c r="R55" s="158">
        <v>10</v>
      </c>
      <c r="S55" s="310">
        <f>R55/Q55*1</f>
        <v>1</v>
      </c>
      <c r="T55" s="160" t="s">
        <v>533</v>
      </c>
      <c r="U55" s="161">
        <v>10</v>
      </c>
      <c r="V55" s="158">
        <v>10</v>
      </c>
      <c r="W55" s="157">
        <v>1</v>
      </c>
      <c r="X55" s="167"/>
      <c r="Y55" s="164">
        <v>12</v>
      </c>
      <c r="Z55" s="162">
        <v>12</v>
      </c>
      <c r="AA55" s="153">
        <v>100</v>
      </c>
      <c r="AB55" s="99" t="s">
        <v>827</v>
      </c>
      <c r="AC55" s="123" t="s">
        <v>1366</v>
      </c>
      <c r="AD55" s="123" t="s">
        <v>1374</v>
      </c>
      <c r="AE55" s="126" t="s">
        <v>1423</v>
      </c>
      <c r="AF55" s="123" t="s">
        <v>1424</v>
      </c>
      <c r="AG55" s="133" t="s">
        <v>1425</v>
      </c>
      <c r="AH55" s="134">
        <v>12</v>
      </c>
      <c r="AI55" s="164">
        <v>12</v>
      </c>
      <c r="AJ55" s="155">
        <v>12</v>
      </c>
      <c r="AK55" s="156">
        <v>100</v>
      </c>
      <c r="AL55" s="75"/>
      <c r="AM55" s="98" t="s">
        <v>971</v>
      </c>
      <c r="AN55" s="201">
        <v>12</v>
      </c>
      <c r="AO55" s="204" t="s">
        <v>1122</v>
      </c>
      <c r="AP55" s="206">
        <v>75</v>
      </c>
      <c r="AQ55" s="88"/>
      <c r="AR55" s="208" t="s">
        <v>1217</v>
      </c>
      <c r="AS55" s="201">
        <v>12</v>
      </c>
      <c r="AT55" s="370">
        <v>12</v>
      </c>
      <c r="AU55" s="150">
        <v>100</v>
      </c>
      <c r="AV55" s="174"/>
      <c r="AW55" s="286" t="s">
        <v>1639</v>
      </c>
      <c r="AX55" s="174"/>
      <c r="AY55" s="328" t="s">
        <v>1602</v>
      </c>
      <c r="AZ55" s="429">
        <v>100</v>
      </c>
    </row>
    <row r="56" spans="1:57" s="2" customFormat="1" ht="103.15" customHeight="1" x14ac:dyDescent="0.25">
      <c r="A56" s="628" t="s">
        <v>147</v>
      </c>
      <c r="B56" s="628" t="s">
        <v>310</v>
      </c>
      <c r="C56" s="618" t="s">
        <v>309</v>
      </c>
      <c r="D56" s="528" t="s">
        <v>308</v>
      </c>
      <c r="E56" s="243">
        <v>42</v>
      </c>
      <c r="F56" s="161">
        <v>54</v>
      </c>
      <c r="G56" s="161" t="s">
        <v>306</v>
      </c>
      <c r="H56" s="185" t="s">
        <v>307</v>
      </c>
      <c r="I56" s="550" t="s">
        <v>271</v>
      </c>
      <c r="J56" s="404">
        <v>4</v>
      </c>
      <c r="K56" s="54">
        <v>4</v>
      </c>
      <c r="L56" s="298">
        <f>K56/J56*100</f>
        <v>100</v>
      </c>
      <c r="M56" s="649"/>
      <c r="N56" s="649"/>
      <c r="O56" s="622"/>
      <c r="P56" s="53" t="s">
        <v>714</v>
      </c>
      <c r="Q56" s="161" t="s">
        <v>512</v>
      </c>
      <c r="R56" s="158" t="s">
        <v>512</v>
      </c>
      <c r="S56" s="312">
        <v>1</v>
      </c>
      <c r="T56" s="160" t="s">
        <v>560</v>
      </c>
      <c r="U56" s="161" t="s">
        <v>512</v>
      </c>
      <c r="V56" s="158" t="s">
        <v>512</v>
      </c>
      <c r="W56" s="157">
        <v>0.95</v>
      </c>
      <c r="X56" s="167" t="s">
        <v>643</v>
      </c>
      <c r="Y56" s="164">
        <v>54</v>
      </c>
      <c r="Z56" s="162">
        <v>27</v>
      </c>
      <c r="AA56" s="153">
        <v>70</v>
      </c>
      <c r="AB56" s="99" t="s">
        <v>828</v>
      </c>
      <c r="AC56" s="123" t="s">
        <v>1366</v>
      </c>
      <c r="AD56" s="123" t="s">
        <v>1381</v>
      </c>
      <c r="AE56" s="129">
        <v>2201001</v>
      </c>
      <c r="AF56" s="123" t="s">
        <v>1429</v>
      </c>
      <c r="AG56" s="123" t="s">
        <v>1430</v>
      </c>
      <c r="AH56" s="134">
        <v>5</v>
      </c>
      <c r="AI56" s="164">
        <v>10</v>
      </c>
      <c r="AJ56" s="155">
        <v>30</v>
      </c>
      <c r="AK56" s="156">
        <v>300</v>
      </c>
      <c r="AL56" s="74" t="s">
        <v>1093</v>
      </c>
      <c r="AM56" s="98" t="s">
        <v>972</v>
      </c>
      <c r="AN56" s="201">
        <v>30</v>
      </c>
      <c r="AO56" s="204" t="s">
        <v>1123</v>
      </c>
      <c r="AP56" s="206">
        <v>100</v>
      </c>
      <c r="AQ56" s="208"/>
      <c r="AR56" s="208" t="s">
        <v>1218</v>
      </c>
      <c r="AS56" s="201">
        <v>42</v>
      </c>
      <c r="AT56" s="323">
        <v>54</v>
      </c>
      <c r="AU56" s="150">
        <v>100</v>
      </c>
      <c r="AV56" s="174"/>
      <c r="AW56" s="286" t="s">
        <v>1640</v>
      </c>
      <c r="AX56" s="174"/>
      <c r="AY56" s="473" t="s">
        <v>1704</v>
      </c>
      <c r="AZ56" s="429">
        <v>100</v>
      </c>
      <c r="BC56" s="523"/>
      <c r="BE56" s="523"/>
    </row>
    <row r="57" spans="1:57" s="2" customFormat="1" ht="149.25" customHeight="1" x14ac:dyDescent="0.25">
      <c r="A57" s="628"/>
      <c r="B57" s="628"/>
      <c r="C57" s="618"/>
      <c r="D57" s="496" t="s">
        <v>1579</v>
      </c>
      <c r="E57" s="243">
        <v>42</v>
      </c>
      <c r="F57" s="161">
        <v>54</v>
      </c>
      <c r="G57" s="161" t="s">
        <v>306</v>
      </c>
      <c r="H57" s="185" t="s">
        <v>305</v>
      </c>
      <c r="I57" s="550"/>
      <c r="J57" s="404">
        <v>4</v>
      </c>
      <c r="K57" s="181">
        <v>35</v>
      </c>
      <c r="L57" s="298">
        <v>85</v>
      </c>
      <c r="M57" s="649"/>
      <c r="N57" s="649"/>
      <c r="O57" s="622"/>
      <c r="P57" s="53" t="s">
        <v>715</v>
      </c>
      <c r="Q57" s="161">
        <v>10</v>
      </c>
      <c r="R57" s="158">
        <v>35</v>
      </c>
      <c r="S57" s="310">
        <v>1</v>
      </c>
      <c r="T57" s="160" t="s">
        <v>529</v>
      </c>
      <c r="U57" s="161">
        <v>20</v>
      </c>
      <c r="V57" s="158">
        <v>35</v>
      </c>
      <c r="W57" s="157">
        <v>0.85</v>
      </c>
      <c r="X57" s="167" t="s">
        <v>643</v>
      </c>
      <c r="Y57" s="164">
        <v>27</v>
      </c>
      <c r="Z57" s="162">
        <v>27</v>
      </c>
      <c r="AA57" s="153">
        <v>83</v>
      </c>
      <c r="AB57" s="99" t="s">
        <v>829</v>
      </c>
      <c r="AC57" s="123" t="s">
        <v>1366</v>
      </c>
      <c r="AD57" s="123" t="s">
        <v>1381</v>
      </c>
      <c r="AE57" s="129">
        <v>2201006</v>
      </c>
      <c r="AF57" s="123" t="s">
        <v>1431</v>
      </c>
      <c r="AG57" s="123" t="s">
        <v>1432</v>
      </c>
      <c r="AH57" s="134">
        <v>54</v>
      </c>
      <c r="AI57" s="164">
        <v>30</v>
      </c>
      <c r="AJ57" s="155">
        <v>30</v>
      </c>
      <c r="AK57" s="156">
        <v>85</v>
      </c>
      <c r="AL57" s="74" t="s">
        <v>1094</v>
      </c>
      <c r="AM57" s="98" t="s">
        <v>973</v>
      </c>
      <c r="AN57" s="201">
        <v>30</v>
      </c>
      <c r="AO57" s="204">
        <v>54</v>
      </c>
      <c r="AP57" s="206">
        <v>97</v>
      </c>
      <c r="AQ57" s="208"/>
      <c r="AR57" s="208" t="s">
        <v>1219</v>
      </c>
      <c r="AS57" s="201">
        <v>54</v>
      </c>
      <c r="AT57" s="323">
        <v>54</v>
      </c>
      <c r="AU57" s="150">
        <v>100</v>
      </c>
      <c r="AV57" s="174"/>
      <c r="AW57" s="474" t="s">
        <v>1706</v>
      </c>
      <c r="AX57" s="174"/>
      <c r="AY57" s="473" t="s">
        <v>1705</v>
      </c>
      <c r="AZ57" s="429">
        <v>100</v>
      </c>
    </row>
    <row r="58" spans="1:57" s="2" customFormat="1" ht="129.75" customHeight="1" x14ac:dyDescent="0.25">
      <c r="A58" s="628"/>
      <c r="B58" s="628"/>
      <c r="C58" s="618" t="s">
        <v>304</v>
      </c>
      <c r="D58" s="496" t="s">
        <v>303</v>
      </c>
      <c r="E58" s="243" t="s">
        <v>1323</v>
      </c>
      <c r="F58" s="161" t="s">
        <v>302</v>
      </c>
      <c r="G58" s="161" t="s">
        <v>301</v>
      </c>
      <c r="H58" s="174" t="s">
        <v>300</v>
      </c>
      <c r="I58" s="550" t="s">
        <v>279</v>
      </c>
      <c r="J58" s="402" t="s">
        <v>694</v>
      </c>
      <c r="K58" s="181" t="s">
        <v>37</v>
      </c>
      <c r="L58" s="299" t="s">
        <v>37</v>
      </c>
      <c r="M58" s="649"/>
      <c r="N58" s="649"/>
      <c r="O58" s="622"/>
      <c r="P58" s="190" t="s">
        <v>716</v>
      </c>
      <c r="Q58" s="161">
        <v>5</v>
      </c>
      <c r="R58" s="158" t="s">
        <v>37</v>
      </c>
      <c r="S58" s="308">
        <v>0</v>
      </c>
      <c r="T58" s="160" t="s">
        <v>463</v>
      </c>
      <c r="U58" s="161">
        <v>5</v>
      </c>
      <c r="V58" s="158" t="s">
        <v>37</v>
      </c>
      <c r="W58" s="157">
        <v>0.8</v>
      </c>
      <c r="X58" s="167" t="s">
        <v>644</v>
      </c>
      <c r="Y58" s="164" t="s">
        <v>302</v>
      </c>
      <c r="Z58" s="162" t="s">
        <v>778</v>
      </c>
      <c r="AA58" s="153">
        <v>62</v>
      </c>
      <c r="AB58" s="99" t="s">
        <v>830</v>
      </c>
      <c r="AC58" s="123" t="s">
        <v>1366</v>
      </c>
      <c r="AD58" s="123" t="s">
        <v>1433</v>
      </c>
      <c r="AE58" s="124" t="s">
        <v>1375</v>
      </c>
      <c r="AF58" s="123" t="s">
        <v>1434</v>
      </c>
      <c r="AG58" s="123" t="s">
        <v>1435</v>
      </c>
      <c r="AH58" s="134">
        <v>2</v>
      </c>
      <c r="AI58" s="164" t="s">
        <v>302</v>
      </c>
      <c r="AJ58" s="155" t="s">
        <v>1108</v>
      </c>
      <c r="AK58" s="156">
        <v>70</v>
      </c>
      <c r="AL58" s="74"/>
      <c r="AM58" s="98" t="s">
        <v>974</v>
      </c>
      <c r="AN58" s="201" t="s">
        <v>1108</v>
      </c>
      <c r="AO58" s="205">
        <v>0</v>
      </c>
      <c r="AP58" s="206">
        <v>0</v>
      </c>
      <c r="AQ58" s="208"/>
      <c r="AR58" s="208"/>
      <c r="AS58" s="201" t="s">
        <v>1323</v>
      </c>
      <c r="AT58" s="323">
        <v>0</v>
      </c>
      <c r="AU58" s="150">
        <v>0</v>
      </c>
      <c r="AV58" s="174"/>
      <c r="AW58" s="152"/>
      <c r="AX58" s="174"/>
      <c r="AY58" s="473" t="s">
        <v>1707</v>
      </c>
      <c r="AZ58" s="429">
        <v>33</v>
      </c>
    </row>
    <row r="59" spans="1:57" s="2" customFormat="1" ht="157.5" customHeight="1" x14ac:dyDescent="0.25">
      <c r="A59" s="628"/>
      <c r="B59" s="628"/>
      <c r="C59" s="618"/>
      <c r="D59" s="496" t="s">
        <v>1580</v>
      </c>
      <c r="E59" s="243">
        <v>3</v>
      </c>
      <c r="F59" s="161">
        <v>3</v>
      </c>
      <c r="G59" s="161" t="s">
        <v>299</v>
      </c>
      <c r="H59" s="161" t="s">
        <v>298</v>
      </c>
      <c r="I59" s="550"/>
      <c r="J59" s="402">
        <v>0.5</v>
      </c>
      <c r="K59" s="181">
        <v>0.5</v>
      </c>
      <c r="L59" s="298">
        <f>K59/J59*100</f>
        <v>100</v>
      </c>
      <c r="M59" s="649"/>
      <c r="N59" s="649"/>
      <c r="O59" s="622"/>
      <c r="P59" s="190" t="s">
        <v>717</v>
      </c>
      <c r="Q59" s="161">
        <v>1</v>
      </c>
      <c r="R59" s="158">
        <v>1</v>
      </c>
      <c r="S59" s="310">
        <f>R59/Q59*1</f>
        <v>1</v>
      </c>
      <c r="T59" s="160" t="s">
        <v>524</v>
      </c>
      <c r="U59" s="161">
        <v>1</v>
      </c>
      <c r="V59" s="158">
        <v>1</v>
      </c>
      <c r="W59" s="157">
        <v>0.8</v>
      </c>
      <c r="X59" s="167" t="s">
        <v>644</v>
      </c>
      <c r="Y59" s="164">
        <v>3</v>
      </c>
      <c r="Z59" s="162">
        <v>2</v>
      </c>
      <c r="AA59" s="153">
        <v>80</v>
      </c>
      <c r="AB59" s="99" t="s">
        <v>831</v>
      </c>
      <c r="AC59" s="123" t="s">
        <v>1366</v>
      </c>
      <c r="AD59" s="123" t="s">
        <v>1381</v>
      </c>
      <c r="AE59" s="129">
        <v>2201030</v>
      </c>
      <c r="AF59" s="123" t="s">
        <v>1436</v>
      </c>
      <c r="AG59" s="123" t="s">
        <v>1437</v>
      </c>
      <c r="AH59" s="137">
        <v>2500</v>
      </c>
      <c r="AI59" s="164">
        <v>3</v>
      </c>
      <c r="AJ59" s="155" t="s">
        <v>1110</v>
      </c>
      <c r="AK59" s="156">
        <v>85</v>
      </c>
      <c r="AL59" s="74"/>
      <c r="AM59" s="98" t="s">
        <v>975</v>
      </c>
      <c r="AN59" s="201" t="s">
        <v>1110</v>
      </c>
      <c r="AO59" s="204">
        <v>3</v>
      </c>
      <c r="AP59" s="206">
        <v>75</v>
      </c>
      <c r="AQ59" s="208"/>
      <c r="AR59" s="474" t="s">
        <v>1220</v>
      </c>
      <c r="AS59" s="201">
        <v>3</v>
      </c>
      <c r="AT59" s="323">
        <v>8</v>
      </c>
      <c r="AU59" s="150">
        <v>100</v>
      </c>
      <c r="AV59" s="174"/>
      <c r="AW59" s="152"/>
      <c r="AX59" s="174"/>
      <c r="AY59" s="473" t="s">
        <v>1708</v>
      </c>
      <c r="AZ59" s="429">
        <v>100</v>
      </c>
    </row>
    <row r="60" spans="1:57" s="2" customFormat="1" ht="63.75" customHeight="1" x14ac:dyDescent="0.25">
      <c r="A60" s="628"/>
      <c r="B60" s="628"/>
      <c r="C60" s="618"/>
      <c r="D60" s="642" t="s">
        <v>1581</v>
      </c>
      <c r="E60" s="243">
        <v>3</v>
      </c>
      <c r="F60" s="256">
        <v>5</v>
      </c>
      <c r="G60" s="550" t="s">
        <v>297</v>
      </c>
      <c r="H60" s="185" t="s">
        <v>296</v>
      </c>
      <c r="I60" s="550"/>
      <c r="J60" s="632">
        <v>5</v>
      </c>
      <c r="K60" s="632">
        <v>5</v>
      </c>
      <c r="L60" s="655">
        <f>K60/K60*100</f>
        <v>100</v>
      </c>
      <c r="M60" s="649"/>
      <c r="N60" s="649"/>
      <c r="O60" s="622"/>
      <c r="P60" s="677" t="s">
        <v>718</v>
      </c>
      <c r="Q60" s="550">
        <v>1</v>
      </c>
      <c r="R60" s="596">
        <v>4</v>
      </c>
      <c r="S60" s="600">
        <v>1</v>
      </c>
      <c r="T60" s="598" t="s">
        <v>464</v>
      </c>
      <c r="U60" s="550">
        <v>1</v>
      </c>
      <c r="V60" s="596">
        <v>4</v>
      </c>
      <c r="W60" s="594">
        <v>0.8</v>
      </c>
      <c r="X60" s="167" t="s">
        <v>644</v>
      </c>
      <c r="Y60" s="592">
        <v>5</v>
      </c>
      <c r="Z60" s="601" t="s">
        <v>139</v>
      </c>
      <c r="AA60" s="582">
        <v>81</v>
      </c>
      <c r="AB60" s="99" t="s">
        <v>832</v>
      </c>
      <c r="AC60" s="123" t="s">
        <v>1366</v>
      </c>
      <c r="AD60" s="123" t="s">
        <v>1381</v>
      </c>
      <c r="AE60" s="129">
        <v>2201001</v>
      </c>
      <c r="AF60" s="123" t="s">
        <v>1429</v>
      </c>
      <c r="AG60" s="123" t="s">
        <v>1430</v>
      </c>
      <c r="AH60" s="134">
        <v>5</v>
      </c>
      <c r="AI60" s="592">
        <v>5</v>
      </c>
      <c r="AJ60" s="590">
        <v>2</v>
      </c>
      <c r="AK60" s="591">
        <v>77</v>
      </c>
      <c r="AL60" s="75"/>
      <c r="AM60" s="98" t="s">
        <v>976</v>
      </c>
      <c r="AN60" s="563">
        <v>3</v>
      </c>
      <c r="AO60" s="699" t="s">
        <v>1124</v>
      </c>
      <c r="AP60" s="701">
        <v>66</v>
      </c>
      <c r="AQ60" s="208"/>
      <c r="AR60" s="208" t="s">
        <v>1221</v>
      </c>
      <c r="AS60" s="201">
        <v>3</v>
      </c>
      <c r="AT60" s="566">
        <v>8</v>
      </c>
      <c r="AU60" s="553">
        <v>100</v>
      </c>
      <c r="AV60" s="535"/>
      <c r="AW60" s="543"/>
      <c r="AX60" s="535"/>
      <c r="AY60" s="540" t="s">
        <v>1770</v>
      </c>
      <c r="AZ60" s="536">
        <v>100</v>
      </c>
    </row>
    <row r="61" spans="1:57" s="2" customFormat="1" ht="231" customHeight="1" x14ac:dyDescent="0.25">
      <c r="A61" s="628"/>
      <c r="B61" s="628"/>
      <c r="C61" s="618"/>
      <c r="D61" s="550"/>
      <c r="E61" s="243">
        <v>3</v>
      </c>
      <c r="F61" s="256"/>
      <c r="G61" s="550"/>
      <c r="H61" s="185" t="s">
        <v>295</v>
      </c>
      <c r="I61" s="550"/>
      <c r="J61" s="632"/>
      <c r="K61" s="632"/>
      <c r="L61" s="655"/>
      <c r="M61" s="649"/>
      <c r="N61" s="649"/>
      <c r="O61" s="622"/>
      <c r="P61" s="677"/>
      <c r="Q61" s="550"/>
      <c r="R61" s="596"/>
      <c r="S61" s="600"/>
      <c r="T61" s="598"/>
      <c r="U61" s="550"/>
      <c r="V61" s="596"/>
      <c r="W61" s="595"/>
      <c r="X61" s="167" t="s">
        <v>644</v>
      </c>
      <c r="Y61" s="592"/>
      <c r="Z61" s="601"/>
      <c r="AA61" s="582"/>
      <c r="AB61" s="99" t="s">
        <v>833</v>
      </c>
      <c r="AC61" s="122"/>
      <c r="AD61" s="122"/>
      <c r="AE61" s="122"/>
      <c r="AF61" s="122"/>
      <c r="AG61" s="122"/>
      <c r="AH61" s="122"/>
      <c r="AI61" s="592"/>
      <c r="AJ61" s="590"/>
      <c r="AK61" s="591"/>
      <c r="AL61" s="75"/>
      <c r="AM61" s="98" t="s">
        <v>977</v>
      </c>
      <c r="AN61" s="563"/>
      <c r="AO61" s="699"/>
      <c r="AP61" s="701"/>
      <c r="AQ61" s="88"/>
      <c r="AR61" s="501" t="s">
        <v>1222</v>
      </c>
      <c r="AS61" s="201">
        <v>3</v>
      </c>
      <c r="AT61" s="566"/>
      <c r="AU61" s="553"/>
      <c r="AV61" s="535"/>
      <c r="AW61" s="543"/>
      <c r="AX61" s="535"/>
      <c r="AY61" s="541"/>
      <c r="AZ61" s="536"/>
    </row>
    <row r="62" spans="1:57" s="2" customFormat="1" ht="96" customHeight="1" x14ac:dyDescent="0.25">
      <c r="A62" s="628"/>
      <c r="B62" s="628"/>
      <c r="C62" s="618"/>
      <c r="D62" s="496" t="s">
        <v>294</v>
      </c>
      <c r="E62" s="243">
        <v>1</v>
      </c>
      <c r="F62" s="161">
        <v>1</v>
      </c>
      <c r="G62" s="161" t="s">
        <v>293</v>
      </c>
      <c r="H62" s="185" t="s">
        <v>292</v>
      </c>
      <c r="I62" s="550"/>
      <c r="J62" s="402">
        <v>0.2</v>
      </c>
      <c r="K62" s="181">
        <v>0.1</v>
      </c>
      <c r="L62" s="300">
        <f>K62/J62*100</f>
        <v>50</v>
      </c>
      <c r="M62" s="649"/>
      <c r="N62" s="649"/>
      <c r="O62" s="622"/>
      <c r="P62" s="190" t="s">
        <v>719</v>
      </c>
      <c r="Q62" s="161">
        <v>10</v>
      </c>
      <c r="R62" s="158">
        <v>10</v>
      </c>
      <c r="S62" s="310">
        <f>R62/Q62*1</f>
        <v>1</v>
      </c>
      <c r="T62" s="160" t="s">
        <v>527</v>
      </c>
      <c r="U62" s="161">
        <v>10</v>
      </c>
      <c r="V62" s="158">
        <v>10</v>
      </c>
      <c r="W62" s="157">
        <v>0.8</v>
      </c>
      <c r="X62" s="167" t="s">
        <v>644</v>
      </c>
      <c r="Y62" s="164">
        <v>1</v>
      </c>
      <c r="Z62" s="162">
        <v>1</v>
      </c>
      <c r="AA62" s="153">
        <v>75</v>
      </c>
      <c r="AB62" s="99" t="s">
        <v>833</v>
      </c>
      <c r="AC62" s="122"/>
      <c r="AD62" s="122"/>
      <c r="AE62" s="122"/>
      <c r="AF62" s="122"/>
      <c r="AG62" s="122"/>
      <c r="AH62" s="122"/>
      <c r="AI62" s="164">
        <v>1</v>
      </c>
      <c r="AJ62" s="155">
        <v>1</v>
      </c>
      <c r="AK62" s="156">
        <v>71</v>
      </c>
      <c r="AL62" s="75"/>
      <c r="AM62" s="98" t="s">
        <v>978</v>
      </c>
      <c r="AN62" s="201">
        <v>1</v>
      </c>
      <c r="AO62" s="204" t="s">
        <v>1125</v>
      </c>
      <c r="AP62" s="206">
        <v>78</v>
      </c>
      <c r="AQ62" s="88"/>
      <c r="AR62" s="208" t="s">
        <v>1223</v>
      </c>
      <c r="AS62" s="201">
        <v>1</v>
      </c>
      <c r="AT62" s="370">
        <v>1</v>
      </c>
      <c r="AU62" s="150">
        <v>100</v>
      </c>
      <c r="AV62" s="174"/>
      <c r="AW62" s="115"/>
      <c r="AX62" s="174"/>
      <c r="AY62" s="473" t="s">
        <v>1709</v>
      </c>
      <c r="AZ62" s="429">
        <v>100</v>
      </c>
    </row>
    <row r="63" spans="1:57" s="2" customFormat="1" ht="84.75" customHeight="1" x14ac:dyDescent="0.25">
      <c r="A63" s="628"/>
      <c r="B63" s="628"/>
      <c r="C63" s="618"/>
      <c r="D63" s="496" t="s">
        <v>1582</v>
      </c>
      <c r="E63" s="243">
        <v>3</v>
      </c>
      <c r="F63" s="161">
        <v>3</v>
      </c>
      <c r="G63" s="161" t="s">
        <v>291</v>
      </c>
      <c r="H63" s="185" t="s">
        <v>290</v>
      </c>
      <c r="I63" s="550"/>
      <c r="J63" s="402">
        <v>1</v>
      </c>
      <c r="K63" s="181">
        <v>1</v>
      </c>
      <c r="L63" s="300">
        <f>K63/J63*100</f>
        <v>100</v>
      </c>
      <c r="M63" s="649"/>
      <c r="N63" s="649"/>
      <c r="O63" s="622"/>
      <c r="P63" s="190" t="s">
        <v>720</v>
      </c>
      <c r="Q63" s="161">
        <v>1</v>
      </c>
      <c r="R63" s="158">
        <v>1</v>
      </c>
      <c r="S63" s="310">
        <v>1</v>
      </c>
      <c r="T63" s="160" t="s">
        <v>465</v>
      </c>
      <c r="U63" s="161">
        <v>1</v>
      </c>
      <c r="V63" s="158">
        <v>1</v>
      </c>
      <c r="W63" s="157">
        <v>0.85</v>
      </c>
      <c r="X63" s="167" t="s">
        <v>644</v>
      </c>
      <c r="Y63" s="164">
        <v>3</v>
      </c>
      <c r="Z63" s="162">
        <v>2</v>
      </c>
      <c r="AA63" s="153">
        <v>72</v>
      </c>
      <c r="AB63" s="99" t="s">
        <v>834</v>
      </c>
      <c r="AC63" s="122"/>
      <c r="AD63" s="122"/>
      <c r="AE63" s="122"/>
      <c r="AF63" s="122"/>
      <c r="AG63" s="122"/>
      <c r="AH63" s="122"/>
      <c r="AI63" s="164">
        <v>3</v>
      </c>
      <c r="AJ63" s="155" t="s">
        <v>1111</v>
      </c>
      <c r="AK63" s="156">
        <v>82</v>
      </c>
      <c r="AL63" s="75"/>
      <c r="AM63" s="98" t="s">
        <v>979</v>
      </c>
      <c r="AN63" s="201">
        <v>3</v>
      </c>
      <c r="AO63" s="204" t="s">
        <v>1126</v>
      </c>
      <c r="AP63" s="206">
        <v>95</v>
      </c>
      <c r="AQ63" s="88"/>
      <c r="AR63" s="208" t="s">
        <v>1224</v>
      </c>
      <c r="AS63" s="201">
        <v>3</v>
      </c>
      <c r="AT63" s="323">
        <v>3</v>
      </c>
      <c r="AU63" s="150">
        <v>100</v>
      </c>
      <c r="AV63" s="174"/>
      <c r="AW63" s="115"/>
      <c r="AX63" s="174"/>
      <c r="AY63" s="477" t="s">
        <v>1750</v>
      </c>
      <c r="AZ63" s="429">
        <v>100</v>
      </c>
    </row>
    <row r="64" spans="1:57" s="2" customFormat="1" ht="67.5" customHeight="1" x14ac:dyDescent="0.25">
      <c r="A64" s="628"/>
      <c r="B64" s="628"/>
      <c r="C64" s="618" t="s">
        <v>289</v>
      </c>
      <c r="D64" s="642" t="s">
        <v>288</v>
      </c>
      <c r="E64" s="557">
        <v>0.5</v>
      </c>
      <c r="F64" s="599">
        <v>0.7</v>
      </c>
      <c r="G64" s="599" t="s">
        <v>287</v>
      </c>
      <c r="H64" s="185" t="s">
        <v>286</v>
      </c>
      <c r="I64" s="599" t="s">
        <v>279</v>
      </c>
      <c r="J64" s="632">
        <v>0.05</v>
      </c>
      <c r="K64" s="650">
        <v>0.01</v>
      </c>
      <c r="L64" s="651">
        <f>K64/J64*100</f>
        <v>20</v>
      </c>
      <c r="M64" s="649"/>
      <c r="N64" s="649"/>
      <c r="O64" s="622"/>
      <c r="P64" s="679" t="s">
        <v>721</v>
      </c>
      <c r="Q64" s="550">
        <v>10</v>
      </c>
      <c r="R64" s="596">
        <v>10</v>
      </c>
      <c r="S64" s="600">
        <f>R64/Q64*1</f>
        <v>1</v>
      </c>
      <c r="T64" s="598" t="s">
        <v>528</v>
      </c>
      <c r="U64" s="550">
        <v>10</v>
      </c>
      <c r="V64" s="596">
        <v>10</v>
      </c>
      <c r="W64" s="594">
        <v>0.7</v>
      </c>
      <c r="X64" s="167"/>
      <c r="Y64" s="593">
        <v>0.7</v>
      </c>
      <c r="Z64" s="613">
        <v>0.3</v>
      </c>
      <c r="AA64" s="582">
        <v>73</v>
      </c>
      <c r="AB64" s="99" t="s">
        <v>835</v>
      </c>
      <c r="AC64" s="123" t="s">
        <v>1366</v>
      </c>
      <c r="AD64" s="123" t="s">
        <v>1381</v>
      </c>
      <c r="AE64" s="129">
        <v>2201050</v>
      </c>
      <c r="AF64" s="123" t="s">
        <v>1382</v>
      </c>
      <c r="AG64" s="123" t="s">
        <v>1383</v>
      </c>
      <c r="AH64" s="130">
        <v>33000</v>
      </c>
      <c r="AI64" s="593">
        <v>0.7</v>
      </c>
      <c r="AJ64" s="691">
        <v>0.35</v>
      </c>
      <c r="AK64" s="591">
        <v>67</v>
      </c>
      <c r="AL64" s="75"/>
      <c r="AM64" s="98" t="s">
        <v>980</v>
      </c>
      <c r="AN64" s="557">
        <v>0.35</v>
      </c>
      <c r="AO64" s="700" t="s">
        <v>1127</v>
      </c>
      <c r="AP64" s="701">
        <v>70</v>
      </c>
      <c r="AQ64" s="208"/>
      <c r="AR64" s="208" t="s">
        <v>1225</v>
      </c>
      <c r="AS64" s="557">
        <v>0.5</v>
      </c>
      <c r="AT64" s="571">
        <v>0.185</v>
      </c>
      <c r="AU64" s="553">
        <v>37</v>
      </c>
      <c r="AV64" s="535"/>
      <c r="AW64" s="543"/>
      <c r="AX64" s="535"/>
      <c r="AY64" s="537" t="s">
        <v>1771</v>
      </c>
      <c r="AZ64" s="536">
        <v>60</v>
      </c>
    </row>
    <row r="65" spans="1:55" s="2" customFormat="1" ht="71.25" customHeight="1" x14ac:dyDescent="0.25">
      <c r="A65" s="628"/>
      <c r="B65" s="628"/>
      <c r="C65" s="618"/>
      <c r="D65" s="550"/>
      <c r="E65" s="557"/>
      <c r="F65" s="599"/>
      <c r="G65" s="599"/>
      <c r="H65" s="161" t="s">
        <v>285</v>
      </c>
      <c r="I65" s="599"/>
      <c r="J65" s="632"/>
      <c r="K65" s="650"/>
      <c r="L65" s="651"/>
      <c r="M65" s="649"/>
      <c r="N65" s="649"/>
      <c r="O65" s="622"/>
      <c r="P65" s="679"/>
      <c r="Q65" s="550"/>
      <c r="R65" s="596"/>
      <c r="S65" s="600"/>
      <c r="T65" s="598"/>
      <c r="U65" s="550"/>
      <c r="V65" s="596"/>
      <c r="W65" s="595"/>
      <c r="X65" s="167"/>
      <c r="Y65" s="593"/>
      <c r="Z65" s="613"/>
      <c r="AA65" s="582"/>
      <c r="AB65" s="99" t="s">
        <v>836</v>
      </c>
      <c r="AC65" s="122"/>
      <c r="AD65" s="122"/>
      <c r="AE65" s="122"/>
      <c r="AF65" s="122"/>
      <c r="AG65" s="122"/>
      <c r="AH65" s="122"/>
      <c r="AI65" s="593"/>
      <c r="AJ65" s="691"/>
      <c r="AK65" s="591"/>
      <c r="AL65" s="75"/>
      <c r="AM65" s="98" t="str">
        <f>[1]Hoja1!$Z$65</f>
        <v xml:space="preserve"> MUNICIPIO DE ARMENIA; Normas establecidad en la construccion o mantenimiento  en infraestructura  ya establecidas por el estado</v>
      </c>
      <c r="AN65" s="557"/>
      <c r="AO65" s="700"/>
      <c r="AP65" s="701"/>
      <c r="AQ65" s="708" t="s">
        <v>1163</v>
      </c>
      <c r="AR65" s="709" t="s">
        <v>1226</v>
      </c>
      <c r="AS65" s="557"/>
      <c r="AT65" s="571"/>
      <c r="AU65" s="553"/>
      <c r="AV65" s="535"/>
      <c r="AW65" s="543"/>
      <c r="AX65" s="535"/>
      <c r="AY65" s="538"/>
      <c r="AZ65" s="536"/>
    </row>
    <row r="66" spans="1:55" s="2" customFormat="1" ht="22.5" customHeight="1" x14ac:dyDescent="0.25">
      <c r="A66" s="628"/>
      <c r="B66" s="628"/>
      <c r="C66" s="618"/>
      <c r="D66" s="550"/>
      <c r="E66" s="557"/>
      <c r="F66" s="599"/>
      <c r="G66" s="599"/>
      <c r="H66" s="161" t="s">
        <v>284</v>
      </c>
      <c r="I66" s="599"/>
      <c r="J66" s="632"/>
      <c r="K66" s="650"/>
      <c r="L66" s="651"/>
      <c r="M66" s="649"/>
      <c r="N66" s="649"/>
      <c r="O66" s="622"/>
      <c r="P66" s="679"/>
      <c r="Q66" s="550"/>
      <c r="R66" s="596"/>
      <c r="S66" s="600"/>
      <c r="T66" s="598"/>
      <c r="U66" s="550"/>
      <c r="V66" s="596"/>
      <c r="W66" s="595"/>
      <c r="X66" s="167"/>
      <c r="Y66" s="593"/>
      <c r="Z66" s="613"/>
      <c r="AA66" s="582"/>
      <c r="AB66" s="104"/>
      <c r="AC66" s="122"/>
      <c r="AD66" s="122"/>
      <c r="AE66" s="122"/>
      <c r="AF66" s="122"/>
      <c r="AG66" s="122"/>
      <c r="AH66" s="122"/>
      <c r="AI66" s="593"/>
      <c r="AJ66" s="691"/>
      <c r="AK66" s="591"/>
      <c r="AL66" s="75"/>
      <c r="AM66" s="98"/>
      <c r="AN66" s="557"/>
      <c r="AO66" s="700"/>
      <c r="AP66" s="701"/>
      <c r="AQ66" s="708"/>
      <c r="AR66" s="708"/>
      <c r="AS66" s="557"/>
      <c r="AT66" s="571"/>
      <c r="AU66" s="553"/>
      <c r="AV66" s="535"/>
      <c r="AW66" s="543"/>
      <c r="AX66" s="535"/>
      <c r="AY66" s="539"/>
      <c r="AZ66" s="536"/>
    </row>
    <row r="67" spans="1:55" s="2" customFormat="1" ht="41.25" customHeight="1" x14ac:dyDescent="0.25">
      <c r="A67" s="628"/>
      <c r="B67" s="628"/>
      <c r="C67" s="618" t="s">
        <v>283</v>
      </c>
      <c r="D67" s="549" t="s">
        <v>282</v>
      </c>
      <c r="E67" s="564">
        <v>0.45</v>
      </c>
      <c r="F67" s="171">
        <v>0.6</v>
      </c>
      <c r="G67" s="599" t="s">
        <v>281</v>
      </c>
      <c r="H67" s="161" t="s">
        <v>280</v>
      </c>
      <c r="I67" s="599" t="s">
        <v>279</v>
      </c>
      <c r="J67" s="632">
        <v>0.05</v>
      </c>
      <c r="K67" s="650">
        <v>0.1</v>
      </c>
      <c r="L67" s="655">
        <v>100</v>
      </c>
      <c r="M67" s="649"/>
      <c r="N67" s="649"/>
      <c r="O67" s="622"/>
      <c r="P67" s="682" t="s">
        <v>722</v>
      </c>
      <c r="Q67" s="550">
        <v>11</v>
      </c>
      <c r="R67" s="596">
        <v>11</v>
      </c>
      <c r="S67" s="600">
        <f>R67/Q67*1</f>
        <v>1</v>
      </c>
      <c r="T67" s="598" t="s">
        <v>466</v>
      </c>
      <c r="U67" s="550">
        <v>11</v>
      </c>
      <c r="V67" s="596">
        <v>11</v>
      </c>
      <c r="W67" s="594">
        <v>0.7</v>
      </c>
      <c r="X67" s="167" t="s">
        <v>644</v>
      </c>
      <c r="Y67" s="593">
        <v>0.6</v>
      </c>
      <c r="Z67" s="613">
        <v>0.3</v>
      </c>
      <c r="AA67" s="582">
        <v>80</v>
      </c>
      <c r="AB67" s="99" t="s">
        <v>837</v>
      </c>
      <c r="AC67" s="122"/>
      <c r="AD67" s="122"/>
      <c r="AE67" s="122"/>
      <c r="AF67" s="122"/>
      <c r="AG67" s="122"/>
      <c r="AH67" s="122"/>
      <c r="AI67" s="593">
        <v>0.6</v>
      </c>
      <c r="AJ67" s="691">
        <v>0.35</v>
      </c>
      <c r="AK67" s="591">
        <v>55</v>
      </c>
      <c r="AL67" s="75"/>
      <c r="AM67" s="98" t="s">
        <v>981</v>
      </c>
      <c r="AN67" s="564">
        <v>0.4</v>
      </c>
      <c r="AO67" s="700">
        <v>0.75</v>
      </c>
      <c r="AP67" s="701">
        <v>75</v>
      </c>
      <c r="AQ67" s="88"/>
      <c r="AR67" s="208" t="s">
        <v>1227</v>
      </c>
      <c r="AS67" s="564">
        <v>0.45</v>
      </c>
      <c r="AT67" s="571">
        <v>0.32</v>
      </c>
      <c r="AU67" s="553">
        <v>70</v>
      </c>
      <c r="AV67" s="535"/>
      <c r="AW67" s="547"/>
      <c r="AX67" s="535"/>
      <c r="AY67" s="540" t="s">
        <v>1710</v>
      </c>
      <c r="AZ67" s="536">
        <v>70</v>
      </c>
    </row>
    <row r="68" spans="1:55" s="2" customFormat="1" ht="102" customHeight="1" x14ac:dyDescent="0.25">
      <c r="A68" s="628"/>
      <c r="B68" s="628"/>
      <c r="C68" s="618"/>
      <c r="D68" s="550"/>
      <c r="E68" s="564"/>
      <c r="F68" s="171"/>
      <c r="G68" s="599"/>
      <c r="H68" s="185" t="s">
        <v>278</v>
      </c>
      <c r="I68" s="599"/>
      <c r="J68" s="632"/>
      <c r="K68" s="650"/>
      <c r="L68" s="658"/>
      <c r="M68" s="649"/>
      <c r="N68" s="649"/>
      <c r="O68" s="622"/>
      <c r="P68" s="682"/>
      <c r="Q68" s="550"/>
      <c r="R68" s="596"/>
      <c r="S68" s="600"/>
      <c r="T68" s="598"/>
      <c r="U68" s="550"/>
      <c r="V68" s="596"/>
      <c r="W68" s="595"/>
      <c r="X68" s="167" t="s">
        <v>644</v>
      </c>
      <c r="Y68" s="593"/>
      <c r="Z68" s="613"/>
      <c r="AA68" s="582"/>
      <c r="AB68" s="99" t="s">
        <v>838</v>
      </c>
      <c r="AC68" s="122"/>
      <c r="AD68" s="122"/>
      <c r="AE68" s="122"/>
      <c r="AF68" s="122"/>
      <c r="AG68" s="122"/>
      <c r="AH68" s="122"/>
      <c r="AI68" s="593"/>
      <c r="AJ68" s="691"/>
      <c r="AK68" s="591"/>
      <c r="AL68" s="75"/>
      <c r="AM68" s="98" t="s">
        <v>982</v>
      </c>
      <c r="AN68" s="564"/>
      <c r="AO68" s="700"/>
      <c r="AP68" s="701"/>
      <c r="AQ68" s="88"/>
      <c r="AR68" s="208" t="s">
        <v>1228</v>
      </c>
      <c r="AS68" s="564"/>
      <c r="AT68" s="571"/>
      <c r="AU68" s="553"/>
      <c r="AV68" s="535"/>
      <c r="AW68" s="548"/>
      <c r="AX68" s="535"/>
      <c r="AY68" s="541"/>
      <c r="AZ68" s="536"/>
    </row>
    <row r="69" spans="1:55" s="2" customFormat="1" ht="128.44999999999999" customHeight="1" x14ac:dyDescent="0.25">
      <c r="A69" s="628"/>
      <c r="B69" s="628"/>
      <c r="C69" s="618"/>
      <c r="D69" s="528" t="s">
        <v>1568</v>
      </c>
      <c r="E69" s="81">
        <v>93</v>
      </c>
      <c r="F69" s="172">
        <v>113</v>
      </c>
      <c r="G69" s="172" t="s">
        <v>277</v>
      </c>
      <c r="H69" s="185" t="s">
        <v>276</v>
      </c>
      <c r="I69" s="599"/>
      <c r="J69" s="402">
        <v>6</v>
      </c>
      <c r="K69" s="181">
        <v>0</v>
      </c>
      <c r="L69" s="300">
        <f>K69/J69*100</f>
        <v>0</v>
      </c>
      <c r="M69" s="649"/>
      <c r="N69" s="649"/>
      <c r="O69" s="622"/>
      <c r="P69" s="100" t="s">
        <v>723</v>
      </c>
      <c r="Q69" s="161">
        <v>0.5</v>
      </c>
      <c r="R69" s="158">
        <v>0.5</v>
      </c>
      <c r="S69" s="310">
        <v>1</v>
      </c>
      <c r="T69" s="160" t="s">
        <v>467</v>
      </c>
      <c r="U69" s="161">
        <v>0.5</v>
      </c>
      <c r="V69" s="158">
        <v>0.5</v>
      </c>
      <c r="W69" s="157">
        <v>0.7</v>
      </c>
      <c r="X69" s="167" t="s">
        <v>644</v>
      </c>
      <c r="Y69" s="67">
        <v>113</v>
      </c>
      <c r="Z69" s="68">
        <v>56</v>
      </c>
      <c r="AA69" s="153">
        <v>39</v>
      </c>
      <c r="AB69" s="104"/>
      <c r="AC69" s="123" t="s">
        <v>1366</v>
      </c>
      <c r="AD69" s="123" t="s">
        <v>1374</v>
      </c>
      <c r="AE69" s="126" t="s">
        <v>1423</v>
      </c>
      <c r="AF69" s="123" t="s">
        <v>1424</v>
      </c>
      <c r="AG69" s="133" t="s">
        <v>1425</v>
      </c>
      <c r="AH69" s="134">
        <v>12</v>
      </c>
      <c r="AI69" s="67">
        <v>113</v>
      </c>
      <c r="AJ69" s="76">
        <v>63</v>
      </c>
      <c r="AK69" s="156">
        <v>65</v>
      </c>
      <c r="AL69" s="74" t="s">
        <v>1095</v>
      </c>
      <c r="AM69" s="526" t="s">
        <v>983</v>
      </c>
      <c r="AN69" s="81">
        <v>27</v>
      </c>
      <c r="AO69" s="205" t="s">
        <v>1128</v>
      </c>
      <c r="AP69" s="206">
        <v>62</v>
      </c>
      <c r="AQ69" s="208"/>
      <c r="AR69" s="529" t="s">
        <v>1229</v>
      </c>
      <c r="AS69" s="81">
        <v>93</v>
      </c>
      <c r="AT69" s="323">
        <v>17</v>
      </c>
      <c r="AU69" s="150">
        <v>31</v>
      </c>
      <c r="AV69" s="174"/>
      <c r="AW69" s="278" t="s">
        <v>1619</v>
      </c>
      <c r="AX69" s="174"/>
      <c r="AY69" s="525" t="s">
        <v>1802</v>
      </c>
      <c r="AZ69" s="429">
        <v>52</v>
      </c>
      <c r="BC69" s="523"/>
    </row>
    <row r="70" spans="1:55" s="2" customFormat="1" ht="51" customHeight="1" x14ac:dyDescent="0.25">
      <c r="A70" s="628"/>
      <c r="B70" s="628"/>
      <c r="C70" s="618" t="s">
        <v>275</v>
      </c>
      <c r="D70" s="549" t="s">
        <v>274</v>
      </c>
      <c r="E70" s="563">
        <v>1</v>
      </c>
      <c r="F70" s="161">
        <v>1</v>
      </c>
      <c r="G70" s="550" t="s">
        <v>273</v>
      </c>
      <c r="H70" s="185" t="s">
        <v>272</v>
      </c>
      <c r="I70" s="550" t="s">
        <v>271</v>
      </c>
      <c r="J70" s="632">
        <v>1</v>
      </c>
      <c r="K70" s="632">
        <v>1</v>
      </c>
      <c r="L70" s="655">
        <f>K70/J70*100</f>
        <v>100</v>
      </c>
      <c r="M70" s="635">
        <v>157427880</v>
      </c>
      <c r="N70" s="635">
        <v>124839143</v>
      </c>
      <c r="O70" s="622">
        <f>N70/M70</f>
        <v>0.79299259445023329</v>
      </c>
      <c r="P70" s="678" t="s">
        <v>724</v>
      </c>
      <c r="Q70" s="597">
        <v>0.09</v>
      </c>
      <c r="R70" s="597">
        <v>0.09</v>
      </c>
      <c r="S70" s="600">
        <v>1</v>
      </c>
      <c r="T70" s="598" t="s">
        <v>468</v>
      </c>
      <c r="U70" s="597">
        <v>0.09</v>
      </c>
      <c r="V70" s="597">
        <v>0.09</v>
      </c>
      <c r="W70" s="594">
        <v>0.74</v>
      </c>
      <c r="X70" s="167" t="s">
        <v>644</v>
      </c>
      <c r="Y70" s="592">
        <v>1</v>
      </c>
      <c r="Z70" s="162">
        <v>1</v>
      </c>
      <c r="AA70" s="582">
        <v>70</v>
      </c>
      <c r="AB70" s="99" t="s">
        <v>839</v>
      </c>
      <c r="AC70" s="122"/>
      <c r="AD70" s="122"/>
      <c r="AE70" s="122"/>
      <c r="AF70" s="122"/>
      <c r="AG70" s="122"/>
      <c r="AH70" s="122"/>
      <c r="AI70" s="592">
        <v>1</v>
      </c>
      <c r="AJ70" s="590">
        <v>1</v>
      </c>
      <c r="AK70" s="591">
        <v>60</v>
      </c>
      <c r="AL70" s="75"/>
      <c r="AM70" s="98" t="s">
        <v>984</v>
      </c>
      <c r="AN70" s="563">
        <v>1</v>
      </c>
      <c r="AO70" s="699">
        <v>1</v>
      </c>
      <c r="AP70" s="701">
        <v>70</v>
      </c>
      <c r="AQ70" s="208"/>
      <c r="AR70" s="208" t="s">
        <v>1230</v>
      </c>
      <c r="AS70" s="563">
        <v>1</v>
      </c>
      <c r="AT70" s="578">
        <v>0.7</v>
      </c>
      <c r="AU70" s="553">
        <v>70</v>
      </c>
      <c r="AV70" s="549"/>
      <c r="AW70" s="711"/>
      <c r="AX70" s="535">
        <v>40</v>
      </c>
      <c r="AY70" s="540" t="s">
        <v>1671</v>
      </c>
      <c r="AZ70" s="536">
        <v>77</v>
      </c>
    </row>
    <row r="71" spans="1:55" s="2" customFormat="1" ht="40.5" customHeight="1" x14ac:dyDescent="0.25">
      <c r="A71" s="628"/>
      <c r="B71" s="628"/>
      <c r="C71" s="618"/>
      <c r="D71" s="550"/>
      <c r="E71" s="563"/>
      <c r="F71" s="161"/>
      <c r="G71" s="550"/>
      <c r="H71" s="161" t="s">
        <v>270</v>
      </c>
      <c r="I71" s="550"/>
      <c r="J71" s="632"/>
      <c r="K71" s="632"/>
      <c r="L71" s="658"/>
      <c r="M71" s="635"/>
      <c r="N71" s="635"/>
      <c r="O71" s="622"/>
      <c r="P71" s="678"/>
      <c r="Q71" s="597"/>
      <c r="R71" s="597"/>
      <c r="S71" s="600"/>
      <c r="T71" s="598"/>
      <c r="U71" s="597"/>
      <c r="V71" s="597"/>
      <c r="W71" s="595"/>
      <c r="X71" s="167" t="s">
        <v>644</v>
      </c>
      <c r="Y71" s="592"/>
      <c r="Z71" s="613">
        <v>0.46</v>
      </c>
      <c r="AA71" s="582"/>
      <c r="AB71" s="99" t="s">
        <v>840</v>
      </c>
      <c r="AC71" s="122"/>
      <c r="AD71" s="122"/>
      <c r="AE71" s="122"/>
      <c r="AF71" s="122"/>
      <c r="AG71" s="122"/>
      <c r="AH71" s="122"/>
      <c r="AI71" s="592"/>
      <c r="AJ71" s="590"/>
      <c r="AK71" s="591"/>
      <c r="AL71" s="74" t="s">
        <v>1096</v>
      </c>
      <c r="AM71" s="98" t="s">
        <v>985</v>
      </c>
      <c r="AN71" s="563"/>
      <c r="AO71" s="699"/>
      <c r="AP71" s="701"/>
      <c r="AQ71" s="208"/>
      <c r="AR71" s="90" t="s">
        <v>1231</v>
      </c>
      <c r="AS71" s="563"/>
      <c r="AT71" s="566"/>
      <c r="AU71" s="553"/>
      <c r="AV71" s="550"/>
      <c r="AW71" s="543"/>
      <c r="AX71" s="535"/>
      <c r="AY71" s="540"/>
      <c r="AZ71" s="536"/>
    </row>
    <row r="72" spans="1:55" s="2" customFormat="1" ht="66.75" customHeight="1" x14ac:dyDescent="0.25">
      <c r="A72" s="628"/>
      <c r="B72" s="628" t="s">
        <v>269</v>
      </c>
      <c r="C72" s="618" t="s">
        <v>268</v>
      </c>
      <c r="D72" s="642" t="s">
        <v>267</v>
      </c>
      <c r="E72" s="557">
        <v>0.7</v>
      </c>
      <c r="F72" s="171"/>
      <c r="G72" s="599" t="s">
        <v>266</v>
      </c>
      <c r="H72" s="161" t="s">
        <v>265</v>
      </c>
      <c r="I72" s="599" t="s">
        <v>239</v>
      </c>
      <c r="J72" s="648">
        <v>950</v>
      </c>
      <c r="K72" s="632">
        <v>0</v>
      </c>
      <c r="L72" s="651">
        <f>K72/J72*100</f>
        <v>0</v>
      </c>
      <c r="M72" s="635"/>
      <c r="N72" s="635"/>
      <c r="O72" s="622"/>
      <c r="P72" s="679" t="s">
        <v>725</v>
      </c>
      <c r="Q72" s="597">
        <v>0.09</v>
      </c>
      <c r="R72" s="597" t="s">
        <v>37</v>
      </c>
      <c r="S72" s="623">
        <v>0</v>
      </c>
      <c r="T72" s="598" t="s">
        <v>536</v>
      </c>
      <c r="U72" s="597">
        <v>0.09</v>
      </c>
      <c r="V72" s="597" t="s">
        <v>37</v>
      </c>
      <c r="W72" s="594">
        <v>0.5</v>
      </c>
      <c r="X72" s="167"/>
      <c r="Y72" s="593">
        <v>95</v>
      </c>
      <c r="Z72" s="613"/>
      <c r="AA72" s="582">
        <v>65</v>
      </c>
      <c r="AB72" s="99" t="s">
        <v>841</v>
      </c>
      <c r="AC72" s="123" t="s">
        <v>1366</v>
      </c>
      <c r="AD72" s="123" t="s">
        <v>1438</v>
      </c>
      <c r="AE72" s="127">
        <v>1905031</v>
      </c>
      <c r="AF72" s="123" t="s">
        <v>1439</v>
      </c>
      <c r="AG72" s="123" t="s">
        <v>1440</v>
      </c>
      <c r="AH72" s="127">
        <v>12</v>
      </c>
      <c r="AI72" s="599">
        <v>0.32</v>
      </c>
      <c r="AJ72" s="691">
        <v>0.5</v>
      </c>
      <c r="AK72" s="591">
        <v>60</v>
      </c>
      <c r="AL72" s="75"/>
      <c r="AM72" s="98" t="s">
        <v>986</v>
      </c>
      <c r="AN72" s="557">
        <v>0.5</v>
      </c>
      <c r="AO72" s="700">
        <v>0.62</v>
      </c>
      <c r="AP72" s="701">
        <v>62</v>
      </c>
      <c r="AQ72" s="88"/>
      <c r="AR72" s="208" t="s">
        <v>1232</v>
      </c>
      <c r="AS72" s="557">
        <v>0.7</v>
      </c>
      <c r="AT72" s="571">
        <v>0.96</v>
      </c>
      <c r="AU72" s="553">
        <v>100</v>
      </c>
      <c r="AV72" s="549" t="s">
        <v>1341</v>
      </c>
      <c r="AW72" s="549" t="s">
        <v>1341</v>
      </c>
      <c r="AX72" s="535">
        <v>100</v>
      </c>
      <c r="AY72" s="540" t="s">
        <v>1726</v>
      </c>
      <c r="AZ72" s="536">
        <v>100</v>
      </c>
    </row>
    <row r="73" spans="1:55" s="2" customFormat="1" ht="31.5" customHeight="1" x14ac:dyDescent="0.25">
      <c r="A73" s="628"/>
      <c r="B73" s="628"/>
      <c r="C73" s="618"/>
      <c r="D73" s="550"/>
      <c r="E73" s="557"/>
      <c r="F73" s="171">
        <v>0.95</v>
      </c>
      <c r="G73" s="599"/>
      <c r="H73" s="161" t="s">
        <v>264</v>
      </c>
      <c r="I73" s="599"/>
      <c r="J73" s="648"/>
      <c r="K73" s="632"/>
      <c r="L73" s="693"/>
      <c r="M73" s="635"/>
      <c r="N73" s="635"/>
      <c r="O73" s="622"/>
      <c r="P73" s="679"/>
      <c r="Q73" s="597"/>
      <c r="R73" s="597"/>
      <c r="S73" s="623"/>
      <c r="T73" s="598"/>
      <c r="U73" s="597"/>
      <c r="V73" s="597"/>
      <c r="W73" s="595"/>
      <c r="X73" s="167"/>
      <c r="Y73" s="593"/>
      <c r="Z73" s="613"/>
      <c r="AA73" s="582"/>
      <c r="AB73" s="104"/>
      <c r="AC73" s="122"/>
      <c r="AD73" s="122"/>
      <c r="AE73" s="122"/>
      <c r="AF73" s="122"/>
      <c r="AG73" s="122"/>
      <c r="AH73" s="122"/>
      <c r="AI73" s="599"/>
      <c r="AJ73" s="691"/>
      <c r="AK73" s="591"/>
      <c r="AL73" s="75"/>
      <c r="AM73" s="98" t="s">
        <v>987</v>
      </c>
      <c r="AN73" s="557"/>
      <c r="AO73" s="700"/>
      <c r="AP73" s="701"/>
      <c r="AQ73" s="88"/>
      <c r="AR73" s="208"/>
      <c r="AS73" s="557"/>
      <c r="AT73" s="566"/>
      <c r="AU73" s="553"/>
      <c r="AV73" s="710"/>
      <c r="AW73" s="710"/>
      <c r="AX73" s="535"/>
      <c r="AY73" s="540"/>
      <c r="AZ73" s="536"/>
    </row>
    <row r="74" spans="1:55" s="2" customFormat="1" ht="169.5" customHeight="1" x14ac:dyDescent="0.25">
      <c r="A74" s="628"/>
      <c r="B74" s="628"/>
      <c r="C74" s="618"/>
      <c r="D74" s="550"/>
      <c r="E74" s="557"/>
      <c r="F74" s="171"/>
      <c r="G74" s="599"/>
      <c r="H74" s="161" t="s">
        <v>263</v>
      </c>
      <c r="I74" s="599"/>
      <c r="J74" s="648"/>
      <c r="K74" s="632"/>
      <c r="L74" s="693"/>
      <c r="M74" s="635"/>
      <c r="N74" s="635"/>
      <c r="O74" s="622"/>
      <c r="P74" s="679"/>
      <c r="Q74" s="597"/>
      <c r="R74" s="597"/>
      <c r="S74" s="623"/>
      <c r="T74" s="598"/>
      <c r="U74" s="597"/>
      <c r="V74" s="597"/>
      <c r="W74" s="595"/>
      <c r="X74" s="167" t="s">
        <v>614</v>
      </c>
      <c r="Y74" s="593"/>
      <c r="Z74" s="613"/>
      <c r="AA74" s="582"/>
      <c r="AB74" s="99" t="s">
        <v>842</v>
      </c>
      <c r="AC74" s="122"/>
      <c r="AD74" s="122"/>
      <c r="AE74" s="122"/>
      <c r="AF74" s="122"/>
      <c r="AG74" s="122"/>
      <c r="AH74" s="122"/>
      <c r="AI74" s="599"/>
      <c r="AJ74" s="691"/>
      <c r="AK74" s="591"/>
      <c r="AL74" s="75"/>
      <c r="AM74" s="98" t="s">
        <v>988</v>
      </c>
      <c r="AN74" s="557"/>
      <c r="AO74" s="700"/>
      <c r="AP74" s="701"/>
      <c r="AQ74" s="88"/>
      <c r="AR74" s="208" t="s">
        <v>1233</v>
      </c>
      <c r="AS74" s="557"/>
      <c r="AT74" s="566"/>
      <c r="AU74" s="553"/>
      <c r="AV74" s="710"/>
      <c r="AW74" s="710"/>
      <c r="AX74" s="535"/>
      <c r="AY74" s="540"/>
      <c r="AZ74" s="536"/>
    </row>
    <row r="75" spans="1:55" s="2" customFormat="1" ht="95.25" customHeight="1" x14ac:dyDescent="0.2">
      <c r="A75" s="628"/>
      <c r="B75" s="628"/>
      <c r="C75" s="618"/>
      <c r="D75" s="161" t="s">
        <v>262</v>
      </c>
      <c r="E75" s="243">
        <v>14</v>
      </c>
      <c r="F75" s="161">
        <v>14</v>
      </c>
      <c r="G75" s="161" t="s">
        <v>261</v>
      </c>
      <c r="H75" s="161" t="s">
        <v>260</v>
      </c>
      <c r="I75" s="599"/>
      <c r="J75" s="402">
        <v>14</v>
      </c>
      <c r="K75" s="181">
        <v>0</v>
      </c>
      <c r="L75" s="300">
        <f>K75/J75*100</f>
        <v>0</v>
      </c>
      <c r="M75" s="635"/>
      <c r="N75" s="635"/>
      <c r="O75" s="622"/>
      <c r="P75" s="106" t="s">
        <v>689</v>
      </c>
      <c r="Q75" s="158" t="s">
        <v>513</v>
      </c>
      <c r="R75" s="159" t="s">
        <v>37</v>
      </c>
      <c r="S75" s="309">
        <v>0</v>
      </c>
      <c r="T75" s="160" t="s">
        <v>1569</v>
      </c>
      <c r="U75" s="158" t="s">
        <v>513</v>
      </c>
      <c r="V75" s="159" t="s">
        <v>37</v>
      </c>
      <c r="W75" s="157">
        <v>0.7</v>
      </c>
      <c r="X75" s="167" t="s">
        <v>615</v>
      </c>
      <c r="Y75" s="164">
        <v>14</v>
      </c>
      <c r="Z75" s="162">
        <v>14</v>
      </c>
      <c r="AA75" s="153">
        <v>61</v>
      </c>
      <c r="AB75" s="99" t="s">
        <v>843</v>
      </c>
      <c r="AC75" s="122"/>
      <c r="AD75" s="122"/>
      <c r="AE75" s="122"/>
      <c r="AF75" s="122"/>
      <c r="AG75" s="122"/>
      <c r="AH75" s="122"/>
      <c r="AI75" s="164">
        <v>14</v>
      </c>
      <c r="AJ75" s="155">
        <v>14</v>
      </c>
      <c r="AK75" s="156">
        <v>80</v>
      </c>
      <c r="AL75" s="74"/>
      <c r="AM75" s="98" t="s">
        <v>989</v>
      </c>
      <c r="AN75" s="201">
        <v>14</v>
      </c>
      <c r="AO75" s="205" t="s">
        <v>1129</v>
      </c>
      <c r="AP75" s="206">
        <v>71</v>
      </c>
      <c r="AQ75" s="208"/>
      <c r="AR75" s="208" t="s">
        <v>1234</v>
      </c>
      <c r="AS75" s="201">
        <v>14</v>
      </c>
      <c r="AT75" s="323">
        <v>0</v>
      </c>
      <c r="AU75" s="150">
        <v>0</v>
      </c>
      <c r="AV75" s="174"/>
      <c r="AW75" s="152"/>
      <c r="AX75" s="174"/>
      <c r="AY75" s="328" t="s">
        <v>1682</v>
      </c>
      <c r="AZ75" s="429">
        <v>40</v>
      </c>
    </row>
    <row r="76" spans="1:55" s="2" customFormat="1" ht="75.75" customHeight="1" x14ac:dyDescent="0.2">
      <c r="A76" s="628"/>
      <c r="B76" s="628"/>
      <c r="C76" s="618"/>
      <c r="D76" s="496" t="s">
        <v>259</v>
      </c>
      <c r="E76" s="242">
        <v>0.55000000000000004</v>
      </c>
      <c r="F76" s="178">
        <v>0.7</v>
      </c>
      <c r="G76" s="171" t="s">
        <v>258</v>
      </c>
      <c r="H76" s="161" t="s">
        <v>257</v>
      </c>
      <c r="I76" s="599"/>
      <c r="J76" s="406">
        <v>0.06</v>
      </c>
      <c r="K76" s="181">
        <v>0</v>
      </c>
      <c r="L76" s="300">
        <f>K76/J76*100</f>
        <v>0</v>
      </c>
      <c r="M76" s="635"/>
      <c r="N76" s="635"/>
      <c r="O76" s="622"/>
      <c r="P76" s="106" t="s">
        <v>689</v>
      </c>
      <c r="Q76" s="158">
        <v>1</v>
      </c>
      <c r="R76" s="158">
        <v>1</v>
      </c>
      <c r="S76" s="310">
        <f>R76/Q76</f>
        <v>1</v>
      </c>
      <c r="T76" s="179" t="s">
        <v>469</v>
      </c>
      <c r="U76" s="158">
        <v>1</v>
      </c>
      <c r="V76" s="158">
        <v>1</v>
      </c>
      <c r="W76" s="157">
        <v>0.8</v>
      </c>
      <c r="X76" s="167" t="s">
        <v>616</v>
      </c>
      <c r="Y76" s="194">
        <v>0.7</v>
      </c>
      <c r="Z76" s="168">
        <v>0.35</v>
      </c>
      <c r="AA76" s="165">
        <v>70</v>
      </c>
      <c r="AB76" s="99" t="s">
        <v>844</v>
      </c>
      <c r="AC76" s="122"/>
      <c r="AD76" s="122"/>
      <c r="AE76" s="122"/>
      <c r="AF76" s="122"/>
      <c r="AG76" s="122"/>
      <c r="AH76" s="122"/>
      <c r="AI76" s="194">
        <v>0.7</v>
      </c>
      <c r="AJ76" s="199">
        <v>0.4</v>
      </c>
      <c r="AK76" s="198">
        <v>70</v>
      </c>
      <c r="AL76" s="75"/>
      <c r="AM76" s="98" t="s">
        <v>990</v>
      </c>
      <c r="AN76" s="202">
        <v>0.4</v>
      </c>
      <c r="AO76" s="205">
        <v>0.77</v>
      </c>
      <c r="AP76" s="207">
        <v>77</v>
      </c>
      <c r="AQ76" s="208"/>
      <c r="AR76" s="208" t="s">
        <v>1235</v>
      </c>
      <c r="AS76" s="202">
        <v>0.55000000000000004</v>
      </c>
      <c r="AT76" s="364">
        <v>0.55000000000000004</v>
      </c>
      <c r="AU76" s="151">
        <v>100</v>
      </c>
      <c r="AV76" s="116" t="s">
        <v>1342</v>
      </c>
      <c r="AW76" s="257" t="s">
        <v>1341</v>
      </c>
      <c r="AX76" s="174">
        <v>100</v>
      </c>
      <c r="AY76" s="487" t="s">
        <v>1727</v>
      </c>
      <c r="AZ76" s="429">
        <v>100</v>
      </c>
    </row>
    <row r="77" spans="1:55" s="2" customFormat="1" ht="151.9" customHeight="1" x14ac:dyDescent="0.2">
      <c r="A77" s="628"/>
      <c r="B77" s="628"/>
      <c r="C77" s="618" t="s">
        <v>256</v>
      </c>
      <c r="D77" s="183" t="s">
        <v>255</v>
      </c>
      <c r="E77" s="82" t="s">
        <v>1325</v>
      </c>
      <c r="F77" s="161" t="s">
        <v>254</v>
      </c>
      <c r="G77" s="161" t="s">
        <v>253</v>
      </c>
      <c r="H77" s="161" t="s">
        <v>252</v>
      </c>
      <c r="I77" s="550" t="s">
        <v>239</v>
      </c>
      <c r="J77" s="402" t="s">
        <v>726</v>
      </c>
      <c r="K77" s="181">
        <v>0</v>
      </c>
      <c r="L77" s="300">
        <v>0</v>
      </c>
      <c r="M77" s="635"/>
      <c r="N77" s="635"/>
      <c r="O77" s="622"/>
      <c r="P77" s="191" t="s">
        <v>727</v>
      </c>
      <c r="Q77" s="158">
        <v>1</v>
      </c>
      <c r="R77" s="158">
        <v>1</v>
      </c>
      <c r="S77" s="310">
        <f>R77/Q77</f>
        <v>1</v>
      </c>
      <c r="T77" s="160" t="s">
        <v>1570</v>
      </c>
      <c r="U77" s="158">
        <v>1</v>
      </c>
      <c r="V77" s="158">
        <v>1</v>
      </c>
      <c r="W77" s="157">
        <v>0.8</v>
      </c>
      <c r="X77" s="167" t="s">
        <v>617</v>
      </c>
      <c r="Y77" s="164" t="s">
        <v>254</v>
      </c>
      <c r="Z77" s="162" t="s">
        <v>780</v>
      </c>
      <c r="AA77" s="153">
        <v>64</v>
      </c>
      <c r="AB77" s="99" t="s">
        <v>845</v>
      </c>
      <c r="AC77" s="122"/>
      <c r="AD77" s="122"/>
      <c r="AE77" s="122"/>
      <c r="AF77" s="122"/>
      <c r="AG77" s="122"/>
      <c r="AH77" s="122"/>
      <c r="AI77" s="164" t="s">
        <v>254</v>
      </c>
      <c r="AJ77" s="77" t="s">
        <v>1112</v>
      </c>
      <c r="AK77" s="156">
        <v>65</v>
      </c>
      <c r="AL77" s="74"/>
      <c r="AM77" s="98" t="s">
        <v>991</v>
      </c>
      <c r="AN77" s="82" t="s">
        <v>1112</v>
      </c>
      <c r="AO77" s="205">
        <v>0.71</v>
      </c>
      <c r="AP77" s="206">
        <v>71</v>
      </c>
      <c r="AQ77" s="208"/>
      <c r="AR77" s="208" t="s">
        <v>1236</v>
      </c>
      <c r="AS77" s="82" t="s">
        <v>1325</v>
      </c>
      <c r="AT77" s="378">
        <v>0.65</v>
      </c>
      <c r="AU77" s="150">
        <v>65</v>
      </c>
      <c r="AV77" s="116" t="s">
        <v>1343</v>
      </c>
      <c r="AW77" s="257" t="s">
        <v>1528</v>
      </c>
      <c r="AX77" s="174">
        <v>25</v>
      </c>
      <c r="AY77" s="482" t="s">
        <v>1728</v>
      </c>
      <c r="AZ77" s="429">
        <v>70</v>
      </c>
    </row>
    <row r="78" spans="1:55" s="2" customFormat="1" ht="123" customHeight="1" x14ac:dyDescent="0.2">
      <c r="A78" s="628"/>
      <c r="B78" s="628"/>
      <c r="C78" s="618"/>
      <c r="D78" s="496" t="s">
        <v>251</v>
      </c>
      <c r="E78" s="82">
        <v>1</v>
      </c>
      <c r="F78" s="161">
        <v>1</v>
      </c>
      <c r="G78" s="161" t="s">
        <v>250</v>
      </c>
      <c r="H78" s="161" t="s">
        <v>249</v>
      </c>
      <c r="I78" s="550"/>
      <c r="J78" s="402">
        <v>1</v>
      </c>
      <c r="K78" s="181">
        <v>1</v>
      </c>
      <c r="L78" s="298">
        <f>K78/J78*100</f>
        <v>100</v>
      </c>
      <c r="M78" s="635"/>
      <c r="N78" s="635"/>
      <c r="O78" s="622"/>
      <c r="P78" s="107" t="s">
        <v>728</v>
      </c>
      <c r="Q78" s="158">
        <v>1</v>
      </c>
      <c r="R78" s="158">
        <v>1</v>
      </c>
      <c r="S78" s="310">
        <f>R78/Q78</f>
        <v>1</v>
      </c>
      <c r="T78" s="160" t="s">
        <v>470</v>
      </c>
      <c r="U78" s="158">
        <v>1</v>
      </c>
      <c r="V78" s="158">
        <v>1</v>
      </c>
      <c r="W78" s="157">
        <v>0.9</v>
      </c>
      <c r="X78" s="167" t="s">
        <v>618</v>
      </c>
      <c r="Y78" s="164">
        <v>1</v>
      </c>
      <c r="Z78" s="162">
        <v>1</v>
      </c>
      <c r="AA78" s="153">
        <v>60</v>
      </c>
      <c r="AB78" s="99" t="s">
        <v>846</v>
      </c>
      <c r="AC78" s="122"/>
      <c r="AD78" s="122"/>
      <c r="AE78" s="122"/>
      <c r="AF78" s="122"/>
      <c r="AG78" s="122"/>
      <c r="AH78" s="122"/>
      <c r="AI78" s="164">
        <v>1</v>
      </c>
      <c r="AJ78" s="77">
        <v>1</v>
      </c>
      <c r="AK78" s="156">
        <v>55</v>
      </c>
      <c r="AL78" s="75"/>
      <c r="AM78" s="98" t="s">
        <v>992</v>
      </c>
      <c r="AN78" s="82">
        <v>1</v>
      </c>
      <c r="AO78" s="205" t="s">
        <v>1130</v>
      </c>
      <c r="AP78" s="206">
        <v>75</v>
      </c>
      <c r="AQ78" s="88"/>
      <c r="AR78" s="490" t="s">
        <v>1237</v>
      </c>
      <c r="AS78" s="336">
        <v>1</v>
      </c>
      <c r="AT78" s="323">
        <v>1</v>
      </c>
      <c r="AU78" s="150">
        <v>100</v>
      </c>
      <c r="AV78" s="174"/>
      <c r="AW78" s="258"/>
      <c r="AX78" s="174"/>
      <c r="AY78" s="487" t="s">
        <v>1751</v>
      </c>
      <c r="AZ78" s="429">
        <v>100</v>
      </c>
    </row>
    <row r="79" spans="1:55" s="2" customFormat="1" ht="171" x14ac:dyDescent="0.25">
      <c r="A79" s="628"/>
      <c r="B79" s="628"/>
      <c r="C79" s="618"/>
      <c r="D79" s="642" t="s">
        <v>1583</v>
      </c>
      <c r="E79" s="563">
        <v>2</v>
      </c>
      <c r="F79" s="161">
        <v>2</v>
      </c>
      <c r="G79" s="550" t="s">
        <v>207</v>
      </c>
      <c r="H79" s="161" t="s">
        <v>248</v>
      </c>
      <c r="I79" s="550"/>
      <c r="J79" s="632">
        <v>1</v>
      </c>
      <c r="K79" s="632">
        <v>0</v>
      </c>
      <c r="L79" s="651">
        <f>K79/J79*100</f>
        <v>0</v>
      </c>
      <c r="M79" s="635"/>
      <c r="N79" s="635"/>
      <c r="O79" s="622"/>
      <c r="P79" s="678" t="s">
        <v>689</v>
      </c>
      <c r="Q79" s="597">
        <v>1</v>
      </c>
      <c r="R79" s="597">
        <v>0.5</v>
      </c>
      <c r="S79" s="600">
        <f t="shared" ref="S79" si="4">R79/Q79</f>
        <v>0.5</v>
      </c>
      <c r="T79" s="598" t="s">
        <v>471</v>
      </c>
      <c r="U79" s="597">
        <v>1</v>
      </c>
      <c r="V79" s="597">
        <v>0.5</v>
      </c>
      <c r="W79" s="594">
        <v>0.2</v>
      </c>
      <c r="X79" s="167"/>
      <c r="Y79" s="592">
        <v>2</v>
      </c>
      <c r="Z79" s="162">
        <v>1</v>
      </c>
      <c r="AA79" s="582">
        <v>65</v>
      </c>
      <c r="AB79" s="99" t="s">
        <v>847</v>
      </c>
      <c r="AC79" s="122"/>
      <c r="AD79" s="122"/>
      <c r="AE79" s="122"/>
      <c r="AF79" s="122"/>
      <c r="AG79" s="122"/>
      <c r="AH79" s="122"/>
      <c r="AI79" s="592">
        <v>2</v>
      </c>
      <c r="AJ79" s="590">
        <v>2</v>
      </c>
      <c r="AK79" s="591">
        <v>63</v>
      </c>
      <c r="AL79" s="75"/>
      <c r="AM79" s="98" t="s">
        <v>993</v>
      </c>
      <c r="AN79" s="563">
        <v>2</v>
      </c>
      <c r="AO79" s="699" t="s">
        <v>1131</v>
      </c>
      <c r="AP79" s="701">
        <v>50</v>
      </c>
      <c r="AQ79" s="88"/>
      <c r="AR79" s="208"/>
      <c r="AS79" s="563">
        <v>2</v>
      </c>
      <c r="AT79" s="566">
        <v>1</v>
      </c>
      <c r="AU79" s="553">
        <v>50</v>
      </c>
      <c r="AV79" s="535"/>
      <c r="AW79" s="548"/>
      <c r="AX79" s="174"/>
      <c r="AY79" s="540" t="s">
        <v>1672</v>
      </c>
      <c r="AZ79" s="536">
        <v>50</v>
      </c>
    </row>
    <row r="80" spans="1:55" s="2" customFormat="1" ht="17.25" customHeight="1" x14ac:dyDescent="0.25">
      <c r="A80" s="628"/>
      <c r="B80" s="628"/>
      <c r="C80" s="618"/>
      <c r="D80" s="550"/>
      <c r="E80" s="563"/>
      <c r="F80" s="161"/>
      <c r="G80" s="550"/>
      <c r="H80" s="161" t="s">
        <v>247</v>
      </c>
      <c r="I80" s="550"/>
      <c r="J80" s="632"/>
      <c r="K80" s="632"/>
      <c r="L80" s="658"/>
      <c r="M80" s="635"/>
      <c r="N80" s="635"/>
      <c r="O80" s="622"/>
      <c r="P80" s="678"/>
      <c r="Q80" s="597"/>
      <c r="R80" s="597"/>
      <c r="S80" s="600"/>
      <c r="T80" s="598"/>
      <c r="U80" s="597"/>
      <c r="V80" s="597"/>
      <c r="W80" s="595"/>
      <c r="X80" s="167"/>
      <c r="Y80" s="592"/>
      <c r="Z80" s="162"/>
      <c r="AA80" s="582"/>
      <c r="AB80" s="99" t="s">
        <v>848</v>
      </c>
      <c r="AC80" s="122"/>
      <c r="AD80" s="122"/>
      <c r="AE80" s="122"/>
      <c r="AF80" s="122"/>
      <c r="AG80" s="122"/>
      <c r="AH80" s="122"/>
      <c r="AI80" s="592"/>
      <c r="AJ80" s="590"/>
      <c r="AK80" s="591"/>
      <c r="AL80" s="74"/>
      <c r="AM80" s="98" t="s">
        <v>994</v>
      </c>
      <c r="AN80" s="563"/>
      <c r="AO80" s="699"/>
      <c r="AP80" s="701"/>
      <c r="AQ80" s="208"/>
      <c r="AR80" s="208" t="s">
        <v>1238</v>
      </c>
      <c r="AS80" s="563"/>
      <c r="AT80" s="566"/>
      <c r="AU80" s="553"/>
      <c r="AV80" s="535"/>
      <c r="AW80" s="548"/>
      <c r="AX80" s="174"/>
      <c r="AY80" s="540"/>
      <c r="AZ80" s="536"/>
    </row>
    <row r="81" spans="1:52" s="2" customFormat="1" ht="114" customHeight="1" x14ac:dyDescent="0.25">
      <c r="A81" s="628"/>
      <c r="B81" s="628"/>
      <c r="C81" s="618"/>
      <c r="D81" s="335" t="s">
        <v>246</v>
      </c>
      <c r="E81" s="344">
        <v>1</v>
      </c>
      <c r="F81" s="350">
        <v>1</v>
      </c>
      <c r="G81" s="338" t="s">
        <v>245</v>
      </c>
      <c r="H81" s="338" t="s">
        <v>244</v>
      </c>
      <c r="I81" s="550"/>
      <c r="J81" s="402">
        <v>100</v>
      </c>
      <c r="K81" s="355">
        <v>0</v>
      </c>
      <c r="L81" s="360">
        <f>K81/J81*100</f>
        <v>0</v>
      </c>
      <c r="M81" s="635"/>
      <c r="N81" s="635"/>
      <c r="O81" s="622"/>
      <c r="P81" s="108" t="s">
        <v>729</v>
      </c>
      <c r="Q81" s="353">
        <v>1</v>
      </c>
      <c r="R81" s="353">
        <v>1</v>
      </c>
      <c r="S81" s="356">
        <f>R81/Q81</f>
        <v>1</v>
      </c>
      <c r="T81" s="379" t="s">
        <v>566</v>
      </c>
      <c r="U81" s="353">
        <v>1</v>
      </c>
      <c r="V81" s="353">
        <v>1</v>
      </c>
      <c r="W81" s="354">
        <v>0.8</v>
      </c>
      <c r="X81" s="380" t="s">
        <v>619</v>
      </c>
      <c r="Y81" s="348">
        <v>1</v>
      </c>
      <c r="Z81" s="357">
        <v>1</v>
      </c>
      <c r="AA81" s="361">
        <v>70</v>
      </c>
      <c r="AB81" s="99" t="s">
        <v>849</v>
      </c>
      <c r="AC81" s="128" t="s">
        <v>1366</v>
      </c>
      <c r="AD81" s="123" t="s">
        <v>1407</v>
      </c>
      <c r="AE81" s="127">
        <v>1903028</v>
      </c>
      <c r="AF81" s="123" t="s">
        <v>1408</v>
      </c>
      <c r="AG81" s="123" t="s">
        <v>1409</v>
      </c>
      <c r="AH81" s="127">
        <v>250</v>
      </c>
      <c r="AI81" s="348">
        <v>1</v>
      </c>
      <c r="AJ81" s="349">
        <v>1</v>
      </c>
      <c r="AK81" s="346">
        <v>81</v>
      </c>
      <c r="AL81" s="74" t="s">
        <v>1097</v>
      </c>
      <c r="AM81" s="98" t="s">
        <v>995</v>
      </c>
      <c r="AN81" s="344">
        <v>1</v>
      </c>
      <c r="AO81" s="342">
        <v>0.7</v>
      </c>
      <c r="AP81" s="340">
        <v>70</v>
      </c>
      <c r="AQ81" s="341"/>
      <c r="AR81" s="341" t="s">
        <v>1239</v>
      </c>
      <c r="AS81" s="344">
        <v>1</v>
      </c>
      <c r="AT81" s="378">
        <v>0.6</v>
      </c>
      <c r="AU81" s="365">
        <v>60</v>
      </c>
      <c r="AV81" s="337" t="s">
        <v>1344</v>
      </c>
      <c r="AW81" s="145" t="s">
        <v>1529</v>
      </c>
      <c r="AX81" s="333">
        <v>91</v>
      </c>
      <c r="AY81" s="288" t="s">
        <v>1729</v>
      </c>
      <c r="AZ81" s="429">
        <v>60</v>
      </c>
    </row>
    <row r="82" spans="1:52" s="2" customFormat="1" ht="38.25" customHeight="1" x14ac:dyDescent="0.25">
      <c r="A82" s="628"/>
      <c r="B82" s="628"/>
      <c r="C82" s="618" t="s">
        <v>243</v>
      </c>
      <c r="D82" s="642" t="s">
        <v>242</v>
      </c>
      <c r="E82" s="245">
        <v>1</v>
      </c>
      <c r="F82" s="174"/>
      <c r="G82" s="550" t="s">
        <v>241</v>
      </c>
      <c r="H82" s="161" t="s">
        <v>240</v>
      </c>
      <c r="I82" s="550" t="s">
        <v>239</v>
      </c>
      <c r="J82" s="662">
        <v>1</v>
      </c>
      <c r="K82" s="632">
        <v>1</v>
      </c>
      <c r="L82" s="655">
        <f>K82/J82*100</f>
        <v>100</v>
      </c>
      <c r="M82" s="635"/>
      <c r="N82" s="635"/>
      <c r="O82" s="622"/>
      <c r="P82" s="678" t="s">
        <v>730</v>
      </c>
      <c r="Q82" s="596">
        <v>1</v>
      </c>
      <c r="R82" s="596">
        <v>1</v>
      </c>
      <c r="S82" s="661">
        <v>1</v>
      </c>
      <c r="T82" s="598" t="s">
        <v>472</v>
      </c>
      <c r="U82" s="596">
        <v>1</v>
      </c>
      <c r="V82" s="596">
        <v>1</v>
      </c>
      <c r="W82" s="594">
        <v>0.65</v>
      </c>
      <c r="X82" s="167"/>
      <c r="Y82" s="686">
        <v>1</v>
      </c>
      <c r="Z82" s="684">
        <v>1</v>
      </c>
      <c r="AA82" s="608">
        <v>72</v>
      </c>
      <c r="AB82" s="99" t="s">
        <v>850</v>
      </c>
      <c r="AC82" s="128" t="s">
        <v>1366</v>
      </c>
      <c r="AD82" s="123" t="s">
        <v>1438</v>
      </c>
      <c r="AE82" s="127" t="s">
        <v>1375</v>
      </c>
      <c r="AF82" s="123" t="s">
        <v>1441</v>
      </c>
      <c r="AG82" s="123" t="s">
        <v>1442</v>
      </c>
      <c r="AH82" s="127">
        <v>12</v>
      </c>
      <c r="AI82" s="686">
        <v>1</v>
      </c>
      <c r="AJ82" s="692">
        <v>1</v>
      </c>
      <c r="AK82" s="694">
        <v>77</v>
      </c>
      <c r="AL82" s="74"/>
      <c r="AM82" s="98" t="s">
        <v>996</v>
      </c>
      <c r="AN82" s="585">
        <v>1</v>
      </c>
      <c r="AO82" s="204" t="s">
        <v>1132</v>
      </c>
      <c r="AP82" s="702">
        <v>77</v>
      </c>
      <c r="AQ82" s="208"/>
      <c r="AR82" s="208" t="s">
        <v>1240</v>
      </c>
      <c r="AS82" s="203">
        <v>1</v>
      </c>
      <c r="AT82" s="323">
        <v>4.4999999999999997E-3</v>
      </c>
      <c r="AU82" s="554" t="s">
        <v>1752</v>
      </c>
      <c r="AV82" s="535"/>
      <c r="AW82" s="542" t="s">
        <v>1612</v>
      </c>
      <c r="AX82" s="535"/>
      <c r="AY82" s="540" t="s">
        <v>1730</v>
      </c>
      <c r="AZ82" s="536">
        <v>100</v>
      </c>
    </row>
    <row r="83" spans="1:52" s="2" customFormat="1" ht="59.25" customHeight="1" x14ac:dyDescent="0.25">
      <c r="A83" s="628"/>
      <c r="B83" s="628"/>
      <c r="C83" s="618"/>
      <c r="D83" s="550"/>
      <c r="E83" s="585">
        <v>1</v>
      </c>
      <c r="F83" s="174">
        <v>1</v>
      </c>
      <c r="G83" s="550"/>
      <c r="H83" s="161" t="s">
        <v>543</v>
      </c>
      <c r="I83" s="550"/>
      <c r="J83" s="662"/>
      <c r="K83" s="632"/>
      <c r="L83" s="658"/>
      <c r="M83" s="635"/>
      <c r="N83" s="635"/>
      <c r="O83" s="622"/>
      <c r="P83" s="678"/>
      <c r="Q83" s="596"/>
      <c r="R83" s="596"/>
      <c r="S83" s="661"/>
      <c r="T83" s="598"/>
      <c r="U83" s="596"/>
      <c r="V83" s="596"/>
      <c r="W83" s="595"/>
      <c r="X83" s="167"/>
      <c r="Y83" s="686"/>
      <c r="Z83" s="684"/>
      <c r="AA83" s="608"/>
      <c r="AB83" s="99" t="s">
        <v>808</v>
      </c>
      <c r="AC83" s="122"/>
      <c r="AD83" s="122"/>
      <c r="AE83" s="122"/>
      <c r="AF83" s="122"/>
      <c r="AG83" s="122"/>
      <c r="AH83" s="122"/>
      <c r="AI83" s="686"/>
      <c r="AJ83" s="692"/>
      <c r="AK83" s="694"/>
      <c r="AL83" s="75"/>
      <c r="AM83" s="98" t="s">
        <v>997</v>
      </c>
      <c r="AN83" s="585"/>
      <c r="AO83" s="700" t="s">
        <v>1132</v>
      </c>
      <c r="AP83" s="702"/>
      <c r="AQ83" s="88"/>
      <c r="AR83" s="208" t="s">
        <v>1241</v>
      </c>
      <c r="AS83" s="585">
        <v>1</v>
      </c>
      <c r="AT83" s="579">
        <v>1</v>
      </c>
      <c r="AU83" s="555"/>
      <c r="AV83" s="535"/>
      <c r="AW83" s="543"/>
      <c r="AX83" s="535"/>
      <c r="AY83" s="540"/>
      <c r="AZ83" s="536"/>
    </row>
    <row r="84" spans="1:52" s="2" customFormat="1" ht="85.5" customHeight="1" x14ac:dyDescent="0.25">
      <c r="A84" s="628"/>
      <c r="B84" s="628"/>
      <c r="C84" s="618"/>
      <c r="D84" s="550"/>
      <c r="E84" s="585"/>
      <c r="F84" s="174"/>
      <c r="G84" s="550"/>
      <c r="H84" s="158" t="s">
        <v>238</v>
      </c>
      <c r="I84" s="550"/>
      <c r="J84" s="662"/>
      <c r="K84" s="632"/>
      <c r="L84" s="658"/>
      <c r="M84" s="635"/>
      <c r="N84" s="635"/>
      <c r="O84" s="622"/>
      <c r="P84" s="678"/>
      <c r="Q84" s="596"/>
      <c r="R84" s="596"/>
      <c r="S84" s="661"/>
      <c r="T84" s="598"/>
      <c r="U84" s="596"/>
      <c r="V84" s="596"/>
      <c r="W84" s="595"/>
      <c r="X84" s="167"/>
      <c r="Y84" s="686"/>
      <c r="Z84" s="684"/>
      <c r="AA84" s="608"/>
      <c r="AB84" s="99" t="s">
        <v>851</v>
      </c>
      <c r="AC84" s="122"/>
      <c r="AD84" s="122"/>
      <c r="AE84" s="122"/>
      <c r="AF84" s="122"/>
      <c r="AG84" s="122"/>
      <c r="AH84" s="122"/>
      <c r="AI84" s="686"/>
      <c r="AJ84" s="692"/>
      <c r="AK84" s="694"/>
      <c r="AL84" s="74" t="s">
        <v>1098</v>
      </c>
      <c r="AM84" s="98" t="s">
        <v>998</v>
      </c>
      <c r="AN84" s="585"/>
      <c r="AO84" s="699"/>
      <c r="AP84" s="702"/>
      <c r="AQ84" s="208"/>
      <c r="AR84" s="89"/>
      <c r="AS84" s="585"/>
      <c r="AT84" s="580"/>
      <c r="AU84" s="555"/>
      <c r="AV84" s="535"/>
      <c r="AW84" s="543"/>
      <c r="AX84" s="535"/>
      <c r="AY84" s="540"/>
      <c r="AZ84" s="536"/>
    </row>
    <row r="85" spans="1:52" s="2" customFormat="1" ht="42" customHeight="1" x14ac:dyDescent="0.25">
      <c r="A85" s="628"/>
      <c r="B85" s="628"/>
      <c r="C85" s="618"/>
      <c r="D85" s="550"/>
      <c r="E85" s="585"/>
      <c r="F85" s="174"/>
      <c r="G85" s="550"/>
      <c r="H85" s="161" t="s">
        <v>237</v>
      </c>
      <c r="I85" s="550"/>
      <c r="J85" s="662"/>
      <c r="K85" s="632"/>
      <c r="L85" s="658"/>
      <c r="M85" s="635"/>
      <c r="N85" s="635"/>
      <c r="O85" s="622"/>
      <c r="P85" s="678"/>
      <c r="Q85" s="596"/>
      <c r="R85" s="596"/>
      <c r="S85" s="661"/>
      <c r="T85" s="598"/>
      <c r="U85" s="596"/>
      <c r="V85" s="596"/>
      <c r="W85" s="595"/>
      <c r="X85" s="167"/>
      <c r="Y85" s="686"/>
      <c r="Z85" s="684"/>
      <c r="AA85" s="608"/>
      <c r="AB85" s="101" t="s">
        <v>852</v>
      </c>
      <c r="AC85" s="122"/>
      <c r="AD85" s="122"/>
      <c r="AE85" s="122"/>
      <c r="AF85" s="122"/>
      <c r="AG85" s="122"/>
      <c r="AH85" s="122"/>
      <c r="AI85" s="686"/>
      <c r="AJ85" s="692"/>
      <c r="AK85" s="694"/>
      <c r="AL85" s="75"/>
      <c r="AM85" s="102" t="s">
        <v>999</v>
      </c>
      <c r="AN85" s="585"/>
      <c r="AO85" s="699"/>
      <c r="AP85" s="702"/>
      <c r="AQ85" s="88"/>
      <c r="AR85" s="88"/>
      <c r="AS85" s="585"/>
      <c r="AT85" s="580"/>
      <c r="AU85" s="555"/>
      <c r="AV85" s="535"/>
      <c r="AW85" s="543"/>
      <c r="AX85" s="535"/>
      <c r="AY85" s="540"/>
      <c r="AZ85" s="536"/>
    </row>
    <row r="86" spans="1:52" s="2" customFormat="1" ht="132" customHeight="1" x14ac:dyDescent="0.25">
      <c r="A86" s="628"/>
      <c r="B86" s="628"/>
      <c r="C86" s="618"/>
      <c r="D86" s="496" t="s">
        <v>236</v>
      </c>
      <c r="E86" s="245">
        <v>1</v>
      </c>
      <c r="F86" s="174">
        <v>1</v>
      </c>
      <c r="G86" s="161" t="s">
        <v>235</v>
      </c>
      <c r="H86" s="161" t="s">
        <v>234</v>
      </c>
      <c r="I86" s="550"/>
      <c r="J86" s="406">
        <v>1</v>
      </c>
      <c r="K86" s="181">
        <v>0.5</v>
      </c>
      <c r="L86" s="301">
        <f>K86/J86*100</f>
        <v>50</v>
      </c>
      <c r="M86" s="635"/>
      <c r="N86" s="635"/>
      <c r="O86" s="622"/>
      <c r="P86" s="190" t="s">
        <v>731</v>
      </c>
      <c r="Q86" s="159">
        <v>0.1</v>
      </c>
      <c r="R86" s="158">
        <v>10</v>
      </c>
      <c r="S86" s="310">
        <f>R86*Q86</f>
        <v>1</v>
      </c>
      <c r="T86" s="160" t="s">
        <v>561</v>
      </c>
      <c r="U86" s="159">
        <v>0.1</v>
      </c>
      <c r="V86" s="158">
        <v>10</v>
      </c>
      <c r="W86" s="157">
        <v>0.75</v>
      </c>
      <c r="X86" s="167"/>
      <c r="Y86" s="195">
        <v>1</v>
      </c>
      <c r="Z86" s="193">
        <v>1</v>
      </c>
      <c r="AA86" s="165">
        <v>75</v>
      </c>
      <c r="AB86" s="99" t="s">
        <v>853</v>
      </c>
      <c r="AC86" s="128" t="s">
        <v>1366</v>
      </c>
      <c r="AD86" s="123" t="s">
        <v>1438</v>
      </c>
      <c r="AE86" s="127">
        <v>1905021</v>
      </c>
      <c r="AF86" s="123" t="s">
        <v>1443</v>
      </c>
      <c r="AG86" s="123" t="s">
        <v>1444</v>
      </c>
      <c r="AH86" s="127">
        <v>12</v>
      </c>
      <c r="AI86" s="195">
        <v>1</v>
      </c>
      <c r="AJ86" s="197">
        <v>1</v>
      </c>
      <c r="AK86" s="198">
        <v>71</v>
      </c>
      <c r="AL86" s="74" t="s">
        <v>1098</v>
      </c>
      <c r="AM86" s="98" t="s">
        <v>1000</v>
      </c>
      <c r="AN86" s="203">
        <v>1</v>
      </c>
      <c r="AO86" s="204" t="s">
        <v>1133</v>
      </c>
      <c r="AP86" s="207">
        <v>70</v>
      </c>
      <c r="AQ86" s="208"/>
      <c r="AR86" s="208" t="s">
        <v>1242</v>
      </c>
      <c r="AS86" s="203">
        <v>1</v>
      </c>
      <c r="AT86" s="368">
        <v>1</v>
      </c>
      <c r="AU86" s="151">
        <v>100</v>
      </c>
      <c r="AV86" s="174"/>
      <c r="AW86" s="152"/>
      <c r="AX86" s="174"/>
      <c r="AY86" s="484" t="s">
        <v>1731</v>
      </c>
      <c r="AZ86" s="429">
        <v>100</v>
      </c>
    </row>
    <row r="87" spans="1:52" s="2" customFormat="1" ht="72" customHeight="1" x14ac:dyDescent="0.25">
      <c r="A87" s="628"/>
      <c r="B87" s="628"/>
      <c r="C87" s="618" t="s">
        <v>233</v>
      </c>
      <c r="D87" s="642" t="s">
        <v>232</v>
      </c>
      <c r="E87" s="564">
        <v>0.8</v>
      </c>
      <c r="F87" s="619">
        <v>1</v>
      </c>
      <c r="G87" s="599" t="s">
        <v>231</v>
      </c>
      <c r="H87" s="161" t="s">
        <v>230</v>
      </c>
      <c r="I87" s="599" t="s">
        <v>216</v>
      </c>
      <c r="J87" s="662">
        <v>100</v>
      </c>
      <c r="K87" s="632">
        <v>0</v>
      </c>
      <c r="L87" s="651">
        <f>K87/J87*100</f>
        <v>0</v>
      </c>
      <c r="M87" s="635"/>
      <c r="N87" s="635"/>
      <c r="O87" s="622"/>
      <c r="P87" s="679" t="s">
        <v>732</v>
      </c>
      <c r="Q87" s="597">
        <v>0.3</v>
      </c>
      <c r="R87" s="597">
        <v>0.15</v>
      </c>
      <c r="S87" s="696">
        <f>R87/Q87</f>
        <v>0.5</v>
      </c>
      <c r="T87" s="598" t="s">
        <v>473</v>
      </c>
      <c r="U87" s="597">
        <v>0.3</v>
      </c>
      <c r="V87" s="597">
        <v>0.15</v>
      </c>
      <c r="W87" s="594">
        <v>0.6</v>
      </c>
      <c r="X87" s="167"/>
      <c r="Y87" s="687">
        <v>1</v>
      </c>
      <c r="Z87" s="611">
        <v>0.5</v>
      </c>
      <c r="AA87" s="608">
        <v>63</v>
      </c>
      <c r="AB87" s="99" t="s">
        <v>854</v>
      </c>
      <c r="AC87" s="122"/>
      <c r="AD87" s="122"/>
      <c r="AE87" s="122"/>
      <c r="AF87" s="122"/>
      <c r="AG87" s="122"/>
      <c r="AH87" s="122"/>
      <c r="AI87" s="687">
        <v>1</v>
      </c>
      <c r="AJ87" s="695">
        <v>0.6</v>
      </c>
      <c r="AK87" s="694">
        <v>77</v>
      </c>
      <c r="AL87" s="75"/>
      <c r="AM87" s="98" t="s">
        <v>1001</v>
      </c>
      <c r="AN87" s="564">
        <v>0.6</v>
      </c>
      <c r="AO87" s="700">
        <v>0.7</v>
      </c>
      <c r="AP87" s="703">
        <v>70</v>
      </c>
      <c r="AQ87" s="208"/>
      <c r="AR87" s="208" t="s">
        <v>1243</v>
      </c>
      <c r="AS87" s="564">
        <v>0.8</v>
      </c>
      <c r="AT87" s="571">
        <v>0.8</v>
      </c>
      <c r="AU87" s="556">
        <v>100</v>
      </c>
      <c r="AV87" s="535"/>
      <c r="AW87" s="542" t="s">
        <v>1620</v>
      </c>
      <c r="AX87" s="535"/>
      <c r="AY87" s="540" t="s">
        <v>1732</v>
      </c>
      <c r="AZ87" s="536">
        <v>100</v>
      </c>
    </row>
    <row r="88" spans="1:52" s="2" customFormat="1" ht="242.25" x14ac:dyDescent="0.25">
      <c r="A88" s="628"/>
      <c r="B88" s="628"/>
      <c r="C88" s="618"/>
      <c r="D88" s="550"/>
      <c r="E88" s="564"/>
      <c r="F88" s="619"/>
      <c r="G88" s="599"/>
      <c r="H88" s="161" t="s">
        <v>229</v>
      </c>
      <c r="I88" s="599"/>
      <c r="J88" s="662"/>
      <c r="K88" s="632"/>
      <c r="L88" s="658"/>
      <c r="M88" s="635"/>
      <c r="N88" s="635"/>
      <c r="O88" s="622"/>
      <c r="P88" s="679"/>
      <c r="Q88" s="597"/>
      <c r="R88" s="597"/>
      <c r="S88" s="696"/>
      <c r="T88" s="598"/>
      <c r="U88" s="597"/>
      <c r="V88" s="597"/>
      <c r="W88" s="595"/>
      <c r="X88" s="167"/>
      <c r="Y88" s="687"/>
      <c r="Z88" s="611"/>
      <c r="AA88" s="608"/>
      <c r="AB88" s="99" t="s">
        <v>855</v>
      </c>
      <c r="AC88" s="128" t="s">
        <v>1366</v>
      </c>
      <c r="AD88" s="123" t="s">
        <v>1438</v>
      </c>
      <c r="AE88" s="127">
        <v>1905023</v>
      </c>
      <c r="AF88" s="123" t="s">
        <v>1445</v>
      </c>
      <c r="AG88" s="123" t="s">
        <v>1446</v>
      </c>
      <c r="AH88" s="127">
        <v>12</v>
      </c>
      <c r="AI88" s="687"/>
      <c r="AJ88" s="695"/>
      <c r="AK88" s="694"/>
      <c r="AL88" s="75"/>
      <c r="AM88" s="98" t="s">
        <v>1002</v>
      </c>
      <c r="AN88" s="564"/>
      <c r="AO88" s="700"/>
      <c r="AP88" s="703"/>
      <c r="AQ88" s="208"/>
      <c r="AR88" s="208" t="s">
        <v>1244</v>
      </c>
      <c r="AS88" s="564"/>
      <c r="AT88" s="566"/>
      <c r="AU88" s="556"/>
      <c r="AV88" s="535"/>
      <c r="AW88" s="543"/>
      <c r="AX88" s="535"/>
      <c r="AY88" s="541"/>
      <c r="AZ88" s="536"/>
    </row>
    <row r="89" spans="1:52" s="2" customFormat="1" ht="75.75" customHeight="1" x14ac:dyDescent="0.25">
      <c r="A89" s="628"/>
      <c r="B89" s="628"/>
      <c r="C89" s="618"/>
      <c r="D89" s="496" t="s">
        <v>228</v>
      </c>
      <c r="E89" s="259">
        <v>0.8</v>
      </c>
      <c r="F89" s="178">
        <v>1</v>
      </c>
      <c r="G89" s="171" t="s">
        <v>227</v>
      </c>
      <c r="H89" s="161" t="s">
        <v>226</v>
      </c>
      <c r="I89" s="599"/>
      <c r="J89" s="406">
        <v>10</v>
      </c>
      <c r="K89" s="181">
        <v>10</v>
      </c>
      <c r="L89" s="298">
        <f>K89/J89*100</f>
        <v>100</v>
      </c>
      <c r="M89" s="635"/>
      <c r="N89" s="635"/>
      <c r="O89" s="622"/>
      <c r="P89" s="55" t="s">
        <v>730</v>
      </c>
      <c r="Q89" s="159">
        <v>0.1</v>
      </c>
      <c r="R89" s="158">
        <v>0</v>
      </c>
      <c r="S89" s="308">
        <v>0</v>
      </c>
      <c r="T89" s="160" t="s">
        <v>474</v>
      </c>
      <c r="U89" s="159">
        <v>0.1</v>
      </c>
      <c r="V89" s="158">
        <v>0</v>
      </c>
      <c r="W89" s="157">
        <v>0.64</v>
      </c>
      <c r="X89" s="167"/>
      <c r="Y89" s="194">
        <v>1</v>
      </c>
      <c r="Z89" s="168">
        <v>0.5</v>
      </c>
      <c r="AA89" s="165">
        <v>63</v>
      </c>
      <c r="AB89" s="99" t="s">
        <v>856</v>
      </c>
      <c r="AC89" s="128" t="s">
        <v>1366</v>
      </c>
      <c r="AD89" s="123" t="s">
        <v>1438</v>
      </c>
      <c r="AE89" s="127">
        <v>1905023</v>
      </c>
      <c r="AF89" s="123" t="s">
        <v>1445</v>
      </c>
      <c r="AG89" s="123" t="s">
        <v>1446</v>
      </c>
      <c r="AH89" s="127">
        <v>12</v>
      </c>
      <c r="AI89" s="194">
        <v>1</v>
      </c>
      <c r="AJ89" s="199">
        <v>0.6</v>
      </c>
      <c r="AK89" s="198">
        <v>53</v>
      </c>
      <c r="AL89" s="75"/>
      <c r="AM89" s="98" t="s">
        <v>1003</v>
      </c>
      <c r="AN89" s="202">
        <v>0.6</v>
      </c>
      <c r="AO89" s="205">
        <v>0.53</v>
      </c>
      <c r="AP89" s="207">
        <v>53</v>
      </c>
      <c r="AQ89" s="208"/>
      <c r="AR89" s="208" t="s">
        <v>1245</v>
      </c>
      <c r="AS89" s="259">
        <v>0.8</v>
      </c>
      <c r="AT89" s="488">
        <v>0.8</v>
      </c>
      <c r="AU89" s="151">
        <v>100</v>
      </c>
      <c r="AV89" s="174"/>
      <c r="AW89" s="278"/>
      <c r="AX89" s="174"/>
      <c r="AY89" s="482" t="s">
        <v>1733</v>
      </c>
      <c r="AZ89" s="429">
        <v>100</v>
      </c>
    </row>
    <row r="90" spans="1:52" s="2" customFormat="1" ht="51.75" customHeight="1" x14ac:dyDescent="0.25">
      <c r="A90" s="628"/>
      <c r="B90" s="628"/>
      <c r="C90" s="618"/>
      <c r="D90" s="642" t="s">
        <v>225</v>
      </c>
      <c r="E90" s="564">
        <v>0.8</v>
      </c>
      <c r="F90" s="619">
        <v>1</v>
      </c>
      <c r="G90" s="599" t="s">
        <v>224</v>
      </c>
      <c r="H90" s="161" t="s">
        <v>223</v>
      </c>
      <c r="I90" s="599"/>
      <c r="J90" s="662">
        <v>10</v>
      </c>
      <c r="K90" s="663">
        <v>10</v>
      </c>
      <c r="L90" s="664">
        <f>K90/J90*100</f>
        <v>100</v>
      </c>
      <c r="M90" s="635"/>
      <c r="N90" s="635"/>
      <c r="O90" s="622"/>
      <c r="P90" s="682" t="s">
        <v>688</v>
      </c>
      <c r="Q90" s="597">
        <v>0.1</v>
      </c>
      <c r="R90" s="597">
        <v>0.1</v>
      </c>
      <c r="S90" s="600">
        <f>R90/Q90*1</f>
        <v>1</v>
      </c>
      <c r="T90" s="598" t="s">
        <v>562</v>
      </c>
      <c r="U90" s="597">
        <v>0.1</v>
      </c>
      <c r="V90" s="597">
        <v>0.1</v>
      </c>
      <c r="W90" s="594">
        <v>0.3</v>
      </c>
      <c r="X90" s="167"/>
      <c r="Y90" s="687">
        <v>1</v>
      </c>
      <c r="Z90" s="611">
        <v>0.5</v>
      </c>
      <c r="AA90" s="608">
        <v>10</v>
      </c>
      <c r="AB90" s="104"/>
      <c r="AC90" s="128" t="s">
        <v>1366</v>
      </c>
      <c r="AD90" s="138" t="s">
        <v>1447</v>
      </c>
      <c r="AE90" s="127" t="s">
        <v>1375</v>
      </c>
      <c r="AF90" s="125" t="s">
        <v>1448</v>
      </c>
      <c r="AG90" s="125" t="s">
        <v>1449</v>
      </c>
      <c r="AH90" s="127">
        <v>1</v>
      </c>
      <c r="AI90" s="687">
        <v>1</v>
      </c>
      <c r="AJ90" s="695">
        <v>0.6</v>
      </c>
      <c r="AK90" s="694">
        <v>42</v>
      </c>
      <c r="AL90" s="75"/>
      <c r="AM90" s="98" t="s">
        <v>1003</v>
      </c>
      <c r="AN90" s="564">
        <v>0.6</v>
      </c>
      <c r="AO90" s="700">
        <v>0.6</v>
      </c>
      <c r="AP90" s="703">
        <v>60</v>
      </c>
      <c r="AQ90" s="208"/>
      <c r="AR90" s="208" t="s">
        <v>1246</v>
      </c>
      <c r="AS90" s="564">
        <v>0.8</v>
      </c>
      <c r="AT90" s="566">
        <v>70</v>
      </c>
      <c r="AU90" s="556">
        <v>90</v>
      </c>
      <c r="AV90" s="535"/>
      <c r="AW90" s="543"/>
      <c r="AX90" s="535">
        <v>0</v>
      </c>
      <c r="AY90" s="540" t="s">
        <v>1736</v>
      </c>
      <c r="AZ90" s="536">
        <v>90</v>
      </c>
    </row>
    <row r="91" spans="1:52" s="2" customFormat="1" ht="99.75" x14ac:dyDescent="0.25">
      <c r="A91" s="628"/>
      <c r="B91" s="628"/>
      <c r="C91" s="618"/>
      <c r="D91" s="550"/>
      <c r="E91" s="564"/>
      <c r="F91" s="619"/>
      <c r="G91" s="599"/>
      <c r="H91" s="161" t="s">
        <v>222</v>
      </c>
      <c r="I91" s="599"/>
      <c r="J91" s="662"/>
      <c r="K91" s="663"/>
      <c r="L91" s="665"/>
      <c r="M91" s="635">
        <v>59086880</v>
      </c>
      <c r="N91" s="635">
        <v>59086880</v>
      </c>
      <c r="O91" s="622">
        <f>N91/M91</f>
        <v>1</v>
      </c>
      <c r="P91" s="682"/>
      <c r="Q91" s="597"/>
      <c r="R91" s="597"/>
      <c r="S91" s="600"/>
      <c r="T91" s="598"/>
      <c r="U91" s="597"/>
      <c r="V91" s="597"/>
      <c r="W91" s="595"/>
      <c r="X91" s="167"/>
      <c r="Y91" s="687"/>
      <c r="Z91" s="611"/>
      <c r="AA91" s="608"/>
      <c r="AB91" s="104"/>
      <c r="AC91" s="122"/>
      <c r="AD91" s="122"/>
      <c r="AE91" s="122"/>
      <c r="AF91" s="122"/>
      <c r="AG91" s="122"/>
      <c r="AH91" s="122"/>
      <c r="AI91" s="687"/>
      <c r="AJ91" s="695"/>
      <c r="AK91" s="694"/>
      <c r="AL91" s="75"/>
      <c r="AM91" s="105"/>
      <c r="AN91" s="564"/>
      <c r="AO91" s="700"/>
      <c r="AP91" s="703"/>
      <c r="AQ91" s="208"/>
      <c r="AR91" s="208" t="s">
        <v>1247</v>
      </c>
      <c r="AS91" s="564"/>
      <c r="AT91" s="566"/>
      <c r="AU91" s="556"/>
      <c r="AV91" s="535"/>
      <c r="AW91" s="543"/>
      <c r="AX91" s="535"/>
      <c r="AY91" s="540"/>
      <c r="AZ91" s="536"/>
    </row>
    <row r="92" spans="1:52" s="2" customFormat="1" ht="30" customHeight="1" x14ac:dyDescent="0.25">
      <c r="A92" s="628"/>
      <c r="B92" s="628"/>
      <c r="C92" s="618"/>
      <c r="D92" s="550"/>
      <c r="E92" s="564"/>
      <c r="F92" s="619"/>
      <c r="G92" s="599"/>
      <c r="H92" s="161" t="s">
        <v>221</v>
      </c>
      <c r="I92" s="599"/>
      <c r="J92" s="662"/>
      <c r="K92" s="663"/>
      <c r="L92" s="665"/>
      <c r="M92" s="635"/>
      <c r="N92" s="635"/>
      <c r="O92" s="622"/>
      <c r="P92" s="682"/>
      <c r="Q92" s="597"/>
      <c r="R92" s="597"/>
      <c r="S92" s="600"/>
      <c r="T92" s="598"/>
      <c r="U92" s="597"/>
      <c r="V92" s="597"/>
      <c r="W92" s="595"/>
      <c r="X92" s="167"/>
      <c r="Y92" s="687"/>
      <c r="Z92" s="611"/>
      <c r="AA92" s="608"/>
      <c r="AB92" s="104"/>
      <c r="AC92" s="122"/>
      <c r="AD92" s="122"/>
      <c r="AE92" s="122"/>
      <c r="AF92" s="122"/>
      <c r="AG92" s="122"/>
      <c r="AH92" s="122"/>
      <c r="AI92" s="687"/>
      <c r="AJ92" s="695"/>
      <c r="AK92" s="694"/>
      <c r="AL92" s="75"/>
      <c r="AM92" s="105"/>
      <c r="AN92" s="564"/>
      <c r="AO92" s="700"/>
      <c r="AP92" s="703"/>
      <c r="AQ92" s="88"/>
      <c r="AR92" s="208" t="s">
        <v>1248</v>
      </c>
      <c r="AS92" s="564"/>
      <c r="AT92" s="566"/>
      <c r="AU92" s="556"/>
      <c r="AV92" s="535"/>
      <c r="AW92" s="543"/>
      <c r="AX92" s="535"/>
      <c r="AY92" s="540"/>
      <c r="AZ92" s="536"/>
    </row>
    <row r="93" spans="1:52" s="5" customFormat="1" ht="75" customHeight="1" x14ac:dyDescent="0.25">
      <c r="A93" s="628"/>
      <c r="B93" s="628" t="s">
        <v>202</v>
      </c>
      <c r="C93" s="618" t="s">
        <v>220</v>
      </c>
      <c r="D93" s="645" t="s">
        <v>219</v>
      </c>
      <c r="E93" s="563">
        <v>1</v>
      </c>
      <c r="F93" s="161">
        <v>1</v>
      </c>
      <c r="G93" s="550" t="s">
        <v>218</v>
      </c>
      <c r="H93" s="161" t="s">
        <v>217</v>
      </c>
      <c r="I93" s="550" t="s">
        <v>216</v>
      </c>
      <c r="J93" s="663">
        <v>0.2</v>
      </c>
      <c r="K93" s="663">
        <v>0</v>
      </c>
      <c r="L93" s="666">
        <f>K93/J93*100</f>
        <v>0</v>
      </c>
      <c r="M93" s="635"/>
      <c r="N93" s="635"/>
      <c r="O93" s="622"/>
      <c r="P93" s="678" t="s">
        <v>733</v>
      </c>
      <c r="Q93" s="596">
        <v>0.6</v>
      </c>
      <c r="R93" s="596">
        <v>0.6</v>
      </c>
      <c r="S93" s="600">
        <f>R93/Q93</f>
        <v>1</v>
      </c>
      <c r="T93" s="598" t="s">
        <v>475</v>
      </c>
      <c r="U93" s="596">
        <v>0.6</v>
      </c>
      <c r="V93" s="596">
        <v>0.6</v>
      </c>
      <c r="W93" s="594">
        <v>0.8</v>
      </c>
      <c r="X93" s="167" t="s">
        <v>645</v>
      </c>
      <c r="Y93" s="592">
        <v>1</v>
      </c>
      <c r="Z93" s="601">
        <v>1</v>
      </c>
      <c r="AA93" s="582">
        <v>77</v>
      </c>
      <c r="AB93" s="99" t="s">
        <v>857</v>
      </c>
      <c r="AC93" s="122"/>
      <c r="AD93" s="122"/>
      <c r="AE93" s="122"/>
      <c r="AF93" s="122"/>
      <c r="AG93" s="122"/>
      <c r="AH93" s="122"/>
      <c r="AI93" s="592">
        <v>1</v>
      </c>
      <c r="AJ93" s="590">
        <v>1</v>
      </c>
      <c r="AK93" s="591">
        <v>80</v>
      </c>
      <c r="AL93" s="74"/>
      <c r="AM93" s="98" t="s">
        <v>1004</v>
      </c>
      <c r="AN93" s="563">
        <v>1</v>
      </c>
      <c r="AO93" s="700" t="s">
        <v>1134</v>
      </c>
      <c r="AP93" s="701">
        <v>72</v>
      </c>
      <c r="AQ93" s="208" t="s">
        <v>1164</v>
      </c>
      <c r="AR93" s="208" t="s">
        <v>1249</v>
      </c>
      <c r="AS93" s="563">
        <v>1</v>
      </c>
      <c r="AT93" s="566">
        <v>1</v>
      </c>
      <c r="AU93" s="553">
        <v>100</v>
      </c>
      <c r="AV93" s="726" t="s">
        <v>1345</v>
      </c>
      <c r="AW93" s="542" t="s">
        <v>1735</v>
      </c>
      <c r="AX93" s="728">
        <v>20</v>
      </c>
      <c r="AY93" s="540" t="s">
        <v>1734</v>
      </c>
      <c r="AZ93" s="712">
        <v>100</v>
      </c>
    </row>
    <row r="94" spans="1:52" s="5" customFormat="1" ht="81.75" customHeight="1" x14ac:dyDescent="0.25">
      <c r="A94" s="628"/>
      <c r="B94" s="628"/>
      <c r="C94" s="618"/>
      <c r="D94" s="645"/>
      <c r="E94" s="563"/>
      <c r="F94" s="161"/>
      <c r="G94" s="550"/>
      <c r="H94" s="161" t="s">
        <v>215</v>
      </c>
      <c r="I94" s="550"/>
      <c r="J94" s="663"/>
      <c r="K94" s="663"/>
      <c r="L94" s="665"/>
      <c r="M94" s="635"/>
      <c r="N94" s="635"/>
      <c r="O94" s="622"/>
      <c r="P94" s="678"/>
      <c r="Q94" s="596"/>
      <c r="R94" s="596"/>
      <c r="S94" s="600"/>
      <c r="T94" s="598"/>
      <c r="U94" s="596"/>
      <c r="V94" s="596"/>
      <c r="W94" s="595"/>
      <c r="X94" s="167" t="s">
        <v>646</v>
      </c>
      <c r="Y94" s="592"/>
      <c r="Z94" s="601"/>
      <c r="AA94" s="582"/>
      <c r="AB94" s="99" t="s">
        <v>858</v>
      </c>
      <c r="AC94" s="122"/>
      <c r="AD94" s="122"/>
      <c r="AE94" s="122"/>
      <c r="AF94" s="122"/>
      <c r="AG94" s="122"/>
      <c r="AH94" s="122"/>
      <c r="AI94" s="592"/>
      <c r="AJ94" s="590"/>
      <c r="AK94" s="591"/>
      <c r="AL94" s="74"/>
      <c r="AM94" s="98" t="s">
        <v>1005</v>
      </c>
      <c r="AN94" s="563"/>
      <c r="AO94" s="699"/>
      <c r="AP94" s="701"/>
      <c r="AQ94" s="208"/>
      <c r="AR94" s="208" t="s">
        <v>1250</v>
      </c>
      <c r="AS94" s="563"/>
      <c r="AT94" s="566"/>
      <c r="AU94" s="553"/>
      <c r="AV94" s="727"/>
      <c r="AW94" s="729"/>
      <c r="AX94" s="728"/>
      <c r="AY94" s="541"/>
      <c r="AZ94" s="712"/>
    </row>
    <row r="95" spans="1:52" s="5" customFormat="1" ht="47.25" customHeight="1" x14ac:dyDescent="0.25">
      <c r="A95" s="628"/>
      <c r="B95" s="628"/>
      <c r="C95" s="618" t="s">
        <v>214</v>
      </c>
      <c r="D95" s="645" t="s">
        <v>213</v>
      </c>
      <c r="E95" s="563">
        <v>5</v>
      </c>
      <c r="F95" s="161">
        <v>5</v>
      </c>
      <c r="G95" s="550" t="s">
        <v>212</v>
      </c>
      <c r="H95" s="161" t="s">
        <v>211</v>
      </c>
      <c r="I95" s="550" t="s">
        <v>210</v>
      </c>
      <c r="J95" s="632">
        <v>0.8</v>
      </c>
      <c r="K95" s="632">
        <v>0</v>
      </c>
      <c r="L95" s="666">
        <f>K95/J95*100</f>
        <v>0</v>
      </c>
      <c r="M95" s="635"/>
      <c r="N95" s="635"/>
      <c r="O95" s="622"/>
      <c r="P95" s="678" t="s">
        <v>733</v>
      </c>
      <c r="Q95" s="596">
        <v>1</v>
      </c>
      <c r="R95" s="596">
        <v>1</v>
      </c>
      <c r="S95" s="600">
        <f>R95*Q95</f>
        <v>1</v>
      </c>
      <c r="T95" s="598" t="s">
        <v>540</v>
      </c>
      <c r="U95" s="596">
        <v>1</v>
      </c>
      <c r="V95" s="596">
        <v>1</v>
      </c>
      <c r="W95" s="595">
        <v>75</v>
      </c>
      <c r="X95" s="167" t="s">
        <v>647</v>
      </c>
      <c r="Y95" s="592">
        <v>5</v>
      </c>
      <c r="Z95" s="601">
        <v>3</v>
      </c>
      <c r="AA95" s="582">
        <v>69</v>
      </c>
      <c r="AB95" s="99" t="s">
        <v>859</v>
      </c>
      <c r="AC95" s="122"/>
      <c r="AD95" s="122"/>
      <c r="AE95" s="122"/>
      <c r="AF95" s="122"/>
      <c r="AG95" s="122"/>
      <c r="AH95" s="122"/>
      <c r="AI95" s="592">
        <v>5</v>
      </c>
      <c r="AJ95" s="590" t="s">
        <v>1113</v>
      </c>
      <c r="AK95" s="591">
        <v>73</v>
      </c>
      <c r="AL95" s="74"/>
      <c r="AM95" s="98" t="s">
        <v>1006</v>
      </c>
      <c r="AN95" s="563">
        <v>4</v>
      </c>
      <c r="AO95" s="699" t="s">
        <v>1135</v>
      </c>
      <c r="AP95" s="701">
        <v>80</v>
      </c>
      <c r="AQ95" s="208"/>
      <c r="AR95" s="208" t="s">
        <v>1251</v>
      </c>
      <c r="AS95" s="563">
        <v>5</v>
      </c>
      <c r="AT95" s="578">
        <v>3</v>
      </c>
      <c r="AU95" s="553">
        <v>70</v>
      </c>
      <c r="AV95" s="728"/>
      <c r="AW95" s="542" t="s">
        <v>1621</v>
      </c>
      <c r="AX95" s="728"/>
      <c r="AY95" s="540" t="s">
        <v>1737</v>
      </c>
      <c r="AZ95" s="712">
        <v>70</v>
      </c>
    </row>
    <row r="96" spans="1:52" s="5" customFormat="1" ht="104.45" customHeight="1" x14ac:dyDescent="0.25">
      <c r="A96" s="628"/>
      <c r="B96" s="628"/>
      <c r="C96" s="618"/>
      <c r="D96" s="645"/>
      <c r="E96" s="563"/>
      <c r="F96" s="161"/>
      <c r="G96" s="550"/>
      <c r="H96" s="161" t="s">
        <v>209</v>
      </c>
      <c r="I96" s="550"/>
      <c r="J96" s="632"/>
      <c r="K96" s="632"/>
      <c r="L96" s="665"/>
      <c r="M96" s="635"/>
      <c r="N96" s="635"/>
      <c r="O96" s="622"/>
      <c r="P96" s="678"/>
      <c r="Q96" s="596"/>
      <c r="R96" s="596"/>
      <c r="S96" s="600"/>
      <c r="T96" s="598"/>
      <c r="U96" s="596"/>
      <c r="V96" s="596"/>
      <c r="W96" s="595"/>
      <c r="X96" s="167" t="s">
        <v>620</v>
      </c>
      <c r="Y96" s="592"/>
      <c r="Z96" s="601"/>
      <c r="AA96" s="582"/>
      <c r="AB96" s="99" t="s">
        <v>860</v>
      </c>
      <c r="AC96" s="122"/>
      <c r="AD96" s="122"/>
      <c r="AE96" s="122"/>
      <c r="AF96" s="122"/>
      <c r="AG96" s="122"/>
      <c r="AH96" s="122"/>
      <c r="AI96" s="592"/>
      <c r="AJ96" s="590"/>
      <c r="AK96" s="591"/>
      <c r="AL96" s="74"/>
      <c r="AM96" s="98" t="s">
        <v>1007</v>
      </c>
      <c r="AN96" s="563"/>
      <c r="AO96" s="699"/>
      <c r="AP96" s="701"/>
      <c r="AQ96" s="208"/>
      <c r="AR96" s="208" t="s">
        <v>1252</v>
      </c>
      <c r="AS96" s="563"/>
      <c r="AT96" s="566"/>
      <c r="AU96" s="553"/>
      <c r="AV96" s="728"/>
      <c r="AW96" s="543"/>
      <c r="AX96" s="728"/>
      <c r="AY96" s="541"/>
      <c r="AZ96" s="712"/>
    </row>
    <row r="97" spans="1:110" s="5" customFormat="1" ht="81.75" customHeight="1" x14ac:dyDescent="0.25">
      <c r="A97" s="628"/>
      <c r="B97" s="628"/>
      <c r="C97" s="177" t="s">
        <v>208</v>
      </c>
      <c r="D97" s="497" t="s">
        <v>1590</v>
      </c>
      <c r="E97" s="83" t="s">
        <v>1113</v>
      </c>
      <c r="F97" s="185">
        <v>4</v>
      </c>
      <c r="G97" s="185" t="s">
        <v>207</v>
      </c>
      <c r="H97" s="161" t="s">
        <v>206</v>
      </c>
      <c r="I97" s="550"/>
      <c r="J97" s="56">
        <v>1</v>
      </c>
      <c r="K97" s="181">
        <v>0</v>
      </c>
      <c r="L97" s="300">
        <f t="shared" ref="L97:L102" si="5">K97/J97*100</f>
        <v>0</v>
      </c>
      <c r="M97" s="635"/>
      <c r="N97" s="635"/>
      <c r="O97" s="622"/>
      <c r="P97" s="107" t="s">
        <v>733</v>
      </c>
      <c r="Q97" s="158">
        <v>12</v>
      </c>
      <c r="R97" s="158">
        <v>0</v>
      </c>
      <c r="S97" s="308">
        <v>0</v>
      </c>
      <c r="T97" s="160" t="s">
        <v>476</v>
      </c>
      <c r="U97" s="158">
        <v>12</v>
      </c>
      <c r="V97" s="158">
        <v>0</v>
      </c>
      <c r="W97" s="157">
        <v>0.35</v>
      </c>
      <c r="X97" s="167"/>
      <c r="Y97" s="185">
        <v>4</v>
      </c>
      <c r="Z97" s="69">
        <v>2</v>
      </c>
      <c r="AA97" s="72">
        <v>67</v>
      </c>
      <c r="AB97" s="99" t="s">
        <v>861</v>
      </c>
      <c r="AC97" s="122"/>
      <c r="AD97" s="122"/>
      <c r="AE97" s="122"/>
      <c r="AF97" s="122"/>
      <c r="AG97" s="122"/>
      <c r="AH97" s="122"/>
      <c r="AI97" s="185">
        <v>4</v>
      </c>
      <c r="AJ97" s="78" t="s">
        <v>1111</v>
      </c>
      <c r="AK97" s="72">
        <v>65</v>
      </c>
      <c r="AL97" s="75"/>
      <c r="AM97" s="98" t="s">
        <v>1008</v>
      </c>
      <c r="AN97" s="83">
        <v>3</v>
      </c>
      <c r="AO97" s="204" t="s">
        <v>1136</v>
      </c>
      <c r="AP97" s="72">
        <v>72</v>
      </c>
      <c r="AQ97" s="208"/>
      <c r="AR97" s="208" t="s">
        <v>1253</v>
      </c>
      <c r="AS97" s="83" t="s">
        <v>1113</v>
      </c>
      <c r="AT97" s="323">
        <v>1</v>
      </c>
      <c r="AU97" s="72">
        <v>28</v>
      </c>
      <c r="AV97" s="109"/>
      <c r="AW97" s="152"/>
      <c r="AX97" s="109"/>
      <c r="AY97" s="484" t="s">
        <v>1738</v>
      </c>
      <c r="AZ97" s="463">
        <v>38</v>
      </c>
    </row>
    <row r="98" spans="1:110" s="4" customFormat="1" ht="87.75" customHeight="1" x14ac:dyDescent="0.25">
      <c r="A98" s="628"/>
      <c r="B98" s="628"/>
      <c r="C98" s="177" t="s">
        <v>205</v>
      </c>
      <c r="D98" s="495" t="s">
        <v>1586</v>
      </c>
      <c r="E98" s="243">
        <v>12</v>
      </c>
      <c r="F98" s="161">
        <v>12</v>
      </c>
      <c r="G98" s="161" t="s">
        <v>204</v>
      </c>
      <c r="H98" s="161" t="s">
        <v>203</v>
      </c>
      <c r="I98" s="550"/>
      <c r="J98" s="402">
        <v>12</v>
      </c>
      <c r="K98" s="181">
        <v>0</v>
      </c>
      <c r="L98" s="300">
        <f t="shared" si="5"/>
        <v>0</v>
      </c>
      <c r="M98" s="635"/>
      <c r="N98" s="635"/>
      <c r="O98" s="622"/>
      <c r="P98" s="189" t="s">
        <v>734</v>
      </c>
      <c r="Q98" s="158">
        <v>12</v>
      </c>
      <c r="R98" s="158">
        <v>11</v>
      </c>
      <c r="S98" s="310">
        <v>0.92</v>
      </c>
      <c r="T98" s="160" t="s">
        <v>522</v>
      </c>
      <c r="U98" s="158">
        <v>12</v>
      </c>
      <c r="V98" s="158">
        <v>11</v>
      </c>
      <c r="W98" s="47">
        <v>0.78</v>
      </c>
      <c r="X98" s="167" t="s">
        <v>648</v>
      </c>
      <c r="Y98" s="164">
        <v>12</v>
      </c>
      <c r="Z98" s="162">
        <v>12</v>
      </c>
      <c r="AA98" s="153">
        <v>69</v>
      </c>
      <c r="AB98" s="99" t="s">
        <v>862</v>
      </c>
      <c r="AC98" s="128" t="s">
        <v>1366</v>
      </c>
      <c r="AD98" s="123" t="s">
        <v>1407</v>
      </c>
      <c r="AE98" s="127">
        <v>1903023</v>
      </c>
      <c r="AF98" s="123" t="s">
        <v>1418</v>
      </c>
      <c r="AG98" s="123" t="s">
        <v>1419</v>
      </c>
      <c r="AH98" s="127">
        <v>12</v>
      </c>
      <c r="AI98" s="164">
        <v>12</v>
      </c>
      <c r="AJ98" s="155">
        <v>12</v>
      </c>
      <c r="AK98" s="156">
        <v>67</v>
      </c>
      <c r="AL98" s="74"/>
      <c r="AM98" s="98" t="s">
        <v>1009</v>
      </c>
      <c r="AN98" s="201">
        <v>12</v>
      </c>
      <c r="AO98" s="204" t="s">
        <v>1137</v>
      </c>
      <c r="AP98" s="206">
        <v>75</v>
      </c>
      <c r="AQ98" s="208" t="s">
        <v>1165</v>
      </c>
      <c r="AR98" s="208" t="s">
        <v>1254</v>
      </c>
      <c r="AS98" s="201">
        <v>12</v>
      </c>
      <c r="AT98" s="323">
        <v>11</v>
      </c>
      <c r="AU98" s="150">
        <v>90</v>
      </c>
      <c r="AV98" s="485" t="s">
        <v>1741</v>
      </c>
      <c r="AW98" s="486" t="s">
        <v>1740</v>
      </c>
      <c r="AX98" s="174">
        <v>100</v>
      </c>
      <c r="AY98" s="288" t="s">
        <v>1739</v>
      </c>
      <c r="AZ98" s="429">
        <v>90</v>
      </c>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row>
    <row r="99" spans="1:110" s="5" customFormat="1" ht="128.25" customHeight="1" x14ac:dyDescent="0.25">
      <c r="A99" s="628"/>
      <c r="B99" s="628"/>
      <c r="C99" s="177" t="s">
        <v>201</v>
      </c>
      <c r="D99" s="497" t="s">
        <v>1588</v>
      </c>
      <c r="E99" s="84">
        <v>12</v>
      </c>
      <c r="F99" s="161">
        <v>12</v>
      </c>
      <c r="G99" s="161" t="s">
        <v>200</v>
      </c>
      <c r="H99" s="161" t="s">
        <v>498</v>
      </c>
      <c r="I99" s="550"/>
      <c r="J99" s="427">
        <v>12</v>
      </c>
      <c r="K99" s="186">
        <v>0</v>
      </c>
      <c r="L99" s="300">
        <f t="shared" si="5"/>
        <v>0</v>
      </c>
      <c r="M99" s="635"/>
      <c r="N99" s="635"/>
      <c r="O99" s="622"/>
      <c r="P99" s="57" t="s">
        <v>735</v>
      </c>
      <c r="Q99" s="158">
        <v>12</v>
      </c>
      <c r="R99" s="158">
        <v>11</v>
      </c>
      <c r="S99" s="310">
        <f>R99/Q99*1</f>
        <v>0.91666666666666663</v>
      </c>
      <c r="T99" s="160" t="s">
        <v>542</v>
      </c>
      <c r="U99" s="158">
        <v>12</v>
      </c>
      <c r="V99" s="158">
        <v>11</v>
      </c>
      <c r="W99" s="157">
        <v>0.8</v>
      </c>
      <c r="X99" s="167" t="s">
        <v>621</v>
      </c>
      <c r="Y99" s="164">
        <v>12</v>
      </c>
      <c r="Z99" s="70">
        <v>12</v>
      </c>
      <c r="AA99" s="153">
        <v>72</v>
      </c>
      <c r="AB99" s="99" t="s">
        <v>863</v>
      </c>
      <c r="AC99" s="123" t="s">
        <v>1366</v>
      </c>
      <c r="AD99" s="123" t="s">
        <v>1374</v>
      </c>
      <c r="AE99" s="126" t="s">
        <v>1423</v>
      </c>
      <c r="AF99" s="123" t="s">
        <v>1424</v>
      </c>
      <c r="AG99" s="133" t="s">
        <v>1425</v>
      </c>
      <c r="AH99" s="134">
        <v>12</v>
      </c>
      <c r="AI99" s="164">
        <v>12</v>
      </c>
      <c r="AJ99" s="79">
        <v>12</v>
      </c>
      <c r="AK99" s="156">
        <v>80</v>
      </c>
      <c r="AL99" s="75"/>
      <c r="AM99" s="98" t="s">
        <v>1010</v>
      </c>
      <c r="AN99" s="84">
        <v>12</v>
      </c>
      <c r="AO99" s="205" t="s">
        <v>1138</v>
      </c>
      <c r="AP99" s="206">
        <v>41</v>
      </c>
      <c r="AQ99" s="88"/>
      <c r="AR99" s="208" t="s">
        <v>1255</v>
      </c>
      <c r="AS99" s="84">
        <v>12</v>
      </c>
      <c r="AT99" s="323">
        <v>12</v>
      </c>
      <c r="AU99" s="150">
        <v>100</v>
      </c>
      <c r="AV99" s="116" t="s">
        <v>1346</v>
      </c>
      <c r="AW99" s="486" t="s">
        <v>1743</v>
      </c>
      <c r="AX99" s="174">
        <v>100</v>
      </c>
      <c r="AY99" s="484" t="s">
        <v>1742</v>
      </c>
      <c r="AZ99" s="429">
        <v>100</v>
      </c>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row>
    <row r="100" spans="1:110" s="5" customFormat="1" ht="136.5" customHeight="1" x14ac:dyDescent="0.25">
      <c r="A100" s="628"/>
      <c r="B100" s="628"/>
      <c r="C100" s="618" t="s">
        <v>201</v>
      </c>
      <c r="D100" s="497" t="s">
        <v>1588</v>
      </c>
      <c r="E100" s="84">
        <v>12</v>
      </c>
      <c r="F100" s="161">
        <v>12</v>
      </c>
      <c r="G100" s="161" t="s">
        <v>200</v>
      </c>
      <c r="H100" s="161" t="s">
        <v>199</v>
      </c>
      <c r="I100" s="550"/>
      <c r="J100" s="427">
        <v>12</v>
      </c>
      <c r="K100" s="186">
        <v>0</v>
      </c>
      <c r="L100" s="300">
        <f t="shared" si="5"/>
        <v>0</v>
      </c>
      <c r="M100" s="635"/>
      <c r="N100" s="635"/>
      <c r="O100" s="622"/>
      <c r="P100" s="57" t="s">
        <v>735</v>
      </c>
      <c r="Q100" s="158">
        <v>12</v>
      </c>
      <c r="R100" s="158">
        <v>11</v>
      </c>
      <c r="S100" s="310">
        <f t="shared" ref="S100" si="6">R100/Q100*1</f>
        <v>0.91666666666666663</v>
      </c>
      <c r="T100" s="160" t="s">
        <v>499</v>
      </c>
      <c r="U100" s="158">
        <v>12</v>
      </c>
      <c r="V100" s="158">
        <v>11</v>
      </c>
      <c r="W100" s="157">
        <v>0.8</v>
      </c>
      <c r="X100" s="167" t="s">
        <v>649</v>
      </c>
      <c r="Y100" s="164">
        <v>12</v>
      </c>
      <c r="Z100" s="70">
        <v>12</v>
      </c>
      <c r="AA100" s="153">
        <v>72</v>
      </c>
      <c r="AB100" s="99" t="s">
        <v>864</v>
      </c>
      <c r="AC100" s="123" t="s">
        <v>1366</v>
      </c>
      <c r="AD100" s="123" t="s">
        <v>1374</v>
      </c>
      <c r="AE100" s="126" t="s">
        <v>1423</v>
      </c>
      <c r="AF100" s="123" t="s">
        <v>1424</v>
      </c>
      <c r="AG100" s="133" t="s">
        <v>1425</v>
      </c>
      <c r="AH100" s="134">
        <v>12</v>
      </c>
      <c r="AI100" s="164">
        <v>12</v>
      </c>
      <c r="AJ100" s="79">
        <v>12</v>
      </c>
      <c r="AK100" s="156">
        <v>82</v>
      </c>
      <c r="AL100" s="74" t="s">
        <v>1099</v>
      </c>
      <c r="AM100" s="98" t="s">
        <v>1011</v>
      </c>
      <c r="AN100" s="84">
        <v>12</v>
      </c>
      <c r="AO100" s="204" t="s">
        <v>1139</v>
      </c>
      <c r="AP100" s="206">
        <v>83</v>
      </c>
      <c r="AQ100" s="208" t="s">
        <v>1166</v>
      </c>
      <c r="AR100" s="208" t="s">
        <v>1256</v>
      </c>
      <c r="AS100" s="84">
        <v>12</v>
      </c>
      <c r="AT100" s="370">
        <v>12</v>
      </c>
      <c r="AU100" s="150">
        <v>100</v>
      </c>
      <c r="AV100" s="116" t="s">
        <v>1347</v>
      </c>
      <c r="AW100" s="486" t="s">
        <v>1744</v>
      </c>
      <c r="AX100" s="174">
        <v>100</v>
      </c>
      <c r="AY100" s="484" t="s">
        <v>1673</v>
      </c>
      <c r="AZ100" s="429">
        <v>100</v>
      </c>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row>
    <row r="101" spans="1:110" s="5" customFormat="1" ht="162" customHeight="1" x14ac:dyDescent="0.25">
      <c r="A101" s="628"/>
      <c r="B101" s="628"/>
      <c r="C101" s="618"/>
      <c r="D101" s="497" t="s">
        <v>1587</v>
      </c>
      <c r="E101" s="84">
        <v>12</v>
      </c>
      <c r="F101" s="161">
        <v>14</v>
      </c>
      <c r="G101" s="161" t="s">
        <v>198</v>
      </c>
      <c r="H101" s="161" t="s">
        <v>197</v>
      </c>
      <c r="I101" s="550"/>
      <c r="J101" s="58">
        <v>12</v>
      </c>
      <c r="K101" s="186">
        <v>1</v>
      </c>
      <c r="L101" s="300">
        <f t="shared" si="5"/>
        <v>8.3333333333333321</v>
      </c>
      <c r="M101" s="635"/>
      <c r="N101" s="635"/>
      <c r="O101" s="622"/>
      <c r="P101" s="57" t="s">
        <v>736</v>
      </c>
      <c r="Q101" s="158">
        <v>1</v>
      </c>
      <c r="R101" s="158" t="s">
        <v>37</v>
      </c>
      <c r="S101" s="313">
        <v>0</v>
      </c>
      <c r="T101" s="160" t="s">
        <v>477</v>
      </c>
      <c r="U101" s="158">
        <v>1</v>
      </c>
      <c r="V101" s="158" t="s">
        <v>37</v>
      </c>
      <c r="W101" s="157">
        <v>0.8</v>
      </c>
      <c r="X101" s="167" t="s">
        <v>622</v>
      </c>
      <c r="Y101" s="164">
        <v>12</v>
      </c>
      <c r="Z101" s="70">
        <v>12</v>
      </c>
      <c r="AA101" s="153">
        <v>65</v>
      </c>
      <c r="AB101" s="99" t="s">
        <v>865</v>
      </c>
      <c r="AC101" s="123" t="s">
        <v>1366</v>
      </c>
      <c r="AD101" s="123" t="s">
        <v>1374</v>
      </c>
      <c r="AE101" s="126" t="s">
        <v>1423</v>
      </c>
      <c r="AF101" s="123" t="s">
        <v>1424</v>
      </c>
      <c r="AG101" s="133" t="s">
        <v>1425</v>
      </c>
      <c r="AH101" s="134">
        <v>12</v>
      </c>
      <c r="AI101" s="164">
        <v>12</v>
      </c>
      <c r="AJ101" s="79">
        <v>12</v>
      </c>
      <c r="AK101" s="156">
        <v>71</v>
      </c>
      <c r="AL101" s="74"/>
      <c r="AM101" s="98" t="s">
        <v>1012</v>
      </c>
      <c r="AN101" s="84">
        <v>12</v>
      </c>
      <c r="AO101" s="204" t="s">
        <v>1137</v>
      </c>
      <c r="AP101" s="206">
        <v>76</v>
      </c>
      <c r="AQ101" s="208"/>
      <c r="AR101" s="208" t="s">
        <v>1257</v>
      </c>
      <c r="AS101" s="84">
        <v>12</v>
      </c>
      <c r="AT101" s="323">
        <v>11</v>
      </c>
      <c r="AU101" s="150">
        <v>90</v>
      </c>
      <c r="AV101" s="116" t="s">
        <v>1348</v>
      </c>
      <c r="AW101" s="485" t="s">
        <v>1746</v>
      </c>
      <c r="AX101" s="174">
        <v>100</v>
      </c>
      <c r="AY101" s="484" t="s">
        <v>1745</v>
      </c>
      <c r="AZ101" s="429">
        <v>90</v>
      </c>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row>
    <row r="102" spans="1:110" s="5" customFormat="1" ht="94.5" customHeight="1" x14ac:dyDescent="0.25">
      <c r="A102" s="628"/>
      <c r="B102" s="628"/>
      <c r="C102" s="618" t="s">
        <v>196</v>
      </c>
      <c r="D102" s="642" t="s">
        <v>195</v>
      </c>
      <c r="E102" s="563">
        <v>1</v>
      </c>
      <c r="F102" s="550">
        <v>1</v>
      </c>
      <c r="G102" s="550" t="s">
        <v>194</v>
      </c>
      <c r="H102" s="161" t="s">
        <v>193</v>
      </c>
      <c r="I102" s="550" t="s">
        <v>192</v>
      </c>
      <c r="J102" s="676">
        <v>1</v>
      </c>
      <c r="K102" s="677">
        <v>0</v>
      </c>
      <c r="L102" s="688">
        <f t="shared" si="5"/>
        <v>0</v>
      </c>
      <c r="M102" s="635"/>
      <c r="N102" s="635"/>
      <c r="O102" s="622"/>
      <c r="P102" s="678" t="s">
        <v>735</v>
      </c>
      <c r="Q102" s="596">
        <v>1</v>
      </c>
      <c r="R102" s="596">
        <v>1</v>
      </c>
      <c r="S102" s="600">
        <f>R102*Q102*1</f>
        <v>1</v>
      </c>
      <c r="T102" s="598" t="s">
        <v>541</v>
      </c>
      <c r="U102" s="596">
        <v>1</v>
      </c>
      <c r="V102" s="596">
        <v>1</v>
      </c>
      <c r="W102" s="594">
        <v>0.65</v>
      </c>
      <c r="X102" s="167" t="s">
        <v>650</v>
      </c>
      <c r="Y102" s="592">
        <v>1</v>
      </c>
      <c r="Z102" s="601">
        <v>1</v>
      </c>
      <c r="AA102" s="582">
        <v>70</v>
      </c>
      <c r="AB102" s="99" t="s">
        <v>866</v>
      </c>
      <c r="AC102" s="123" t="s">
        <v>1366</v>
      </c>
      <c r="AD102" s="123" t="s">
        <v>1374</v>
      </c>
      <c r="AE102" s="126" t="s">
        <v>1423</v>
      </c>
      <c r="AF102" s="123" t="s">
        <v>1424</v>
      </c>
      <c r="AG102" s="133" t="s">
        <v>1425</v>
      </c>
      <c r="AH102" s="134">
        <v>12</v>
      </c>
      <c r="AI102" s="592">
        <v>1</v>
      </c>
      <c r="AJ102" s="590">
        <v>1</v>
      </c>
      <c r="AK102" s="591">
        <v>77</v>
      </c>
      <c r="AL102" s="75"/>
      <c r="AM102" s="98" t="s">
        <v>1013</v>
      </c>
      <c r="AN102" s="563">
        <v>1</v>
      </c>
      <c r="AO102" s="699" t="s">
        <v>1140</v>
      </c>
      <c r="AP102" s="701">
        <v>70</v>
      </c>
      <c r="AQ102" s="208"/>
      <c r="AR102" s="208" t="s">
        <v>1258</v>
      </c>
      <c r="AS102" s="563">
        <v>1</v>
      </c>
      <c r="AT102" s="570">
        <v>1</v>
      </c>
      <c r="AU102" s="553">
        <v>100</v>
      </c>
      <c r="AV102" s="550"/>
      <c r="AW102" s="542" t="s">
        <v>1641</v>
      </c>
      <c r="AX102" s="535"/>
      <c r="AY102" s="540" t="s">
        <v>1684</v>
      </c>
      <c r="AZ102" s="536">
        <v>100</v>
      </c>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row>
    <row r="103" spans="1:110" s="5" customFormat="1" ht="180.75" customHeight="1" x14ac:dyDescent="0.25">
      <c r="A103" s="628"/>
      <c r="B103" s="628"/>
      <c r="C103" s="618"/>
      <c r="D103" s="550"/>
      <c r="E103" s="563"/>
      <c r="F103" s="550"/>
      <c r="G103" s="550"/>
      <c r="H103" s="161" t="s">
        <v>191</v>
      </c>
      <c r="I103" s="550"/>
      <c r="J103" s="676"/>
      <c r="K103" s="677"/>
      <c r="L103" s="689"/>
      <c r="M103" s="635">
        <v>26747400</v>
      </c>
      <c r="N103" s="635">
        <v>26740740</v>
      </c>
      <c r="O103" s="622">
        <f>N103/M103</f>
        <v>0.99975100383588689</v>
      </c>
      <c r="P103" s="678"/>
      <c r="Q103" s="596"/>
      <c r="R103" s="596"/>
      <c r="S103" s="600"/>
      <c r="T103" s="598"/>
      <c r="U103" s="596"/>
      <c r="V103" s="596"/>
      <c r="W103" s="595"/>
      <c r="X103" s="167"/>
      <c r="Y103" s="592"/>
      <c r="Z103" s="601"/>
      <c r="AA103" s="582"/>
      <c r="AB103" s="99" t="s">
        <v>867</v>
      </c>
      <c r="AC103" s="122"/>
      <c r="AD103" s="122"/>
      <c r="AE103" s="122"/>
      <c r="AF103" s="122"/>
      <c r="AG103" s="122"/>
      <c r="AH103" s="122"/>
      <c r="AI103" s="592"/>
      <c r="AJ103" s="590"/>
      <c r="AK103" s="591"/>
      <c r="AL103" s="75"/>
      <c r="AM103" s="98" t="s">
        <v>1014</v>
      </c>
      <c r="AN103" s="563"/>
      <c r="AO103" s="699"/>
      <c r="AP103" s="701"/>
      <c r="AQ103" s="88"/>
      <c r="AR103" s="208" t="s">
        <v>1259</v>
      </c>
      <c r="AS103" s="563"/>
      <c r="AT103" s="566"/>
      <c r="AU103" s="553"/>
      <c r="AV103" s="550"/>
      <c r="AW103" s="543"/>
      <c r="AX103" s="535"/>
      <c r="AY103" s="541"/>
      <c r="AZ103" s="536"/>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row>
    <row r="104" spans="1:110" s="5" customFormat="1" ht="81" customHeight="1" x14ac:dyDescent="0.25">
      <c r="A104" s="628"/>
      <c r="B104" s="628"/>
      <c r="C104" s="618"/>
      <c r="D104" s="550"/>
      <c r="E104" s="563"/>
      <c r="F104" s="550"/>
      <c r="G104" s="550"/>
      <c r="H104" s="161" t="s">
        <v>190</v>
      </c>
      <c r="I104" s="550"/>
      <c r="J104" s="676"/>
      <c r="K104" s="677"/>
      <c r="L104" s="689"/>
      <c r="M104" s="635"/>
      <c r="N104" s="635"/>
      <c r="O104" s="622"/>
      <c r="P104" s="678"/>
      <c r="Q104" s="596"/>
      <c r="R104" s="596"/>
      <c r="S104" s="600"/>
      <c r="T104" s="598"/>
      <c r="U104" s="596"/>
      <c r="V104" s="596"/>
      <c r="W104" s="595"/>
      <c r="X104" s="167"/>
      <c r="Y104" s="592"/>
      <c r="Z104" s="601"/>
      <c r="AA104" s="582"/>
      <c r="AB104" s="99" t="s">
        <v>868</v>
      </c>
      <c r="AC104" s="122"/>
      <c r="AD104" s="122"/>
      <c r="AE104" s="122"/>
      <c r="AF104" s="122"/>
      <c r="AG104" s="122"/>
      <c r="AH104" s="122"/>
      <c r="AI104" s="592"/>
      <c r="AJ104" s="590"/>
      <c r="AK104" s="591"/>
      <c r="AL104" s="75"/>
      <c r="AM104" s="98" t="s">
        <v>1015</v>
      </c>
      <c r="AN104" s="563"/>
      <c r="AO104" s="699"/>
      <c r="AP104" s="701"/>
      <c r="AQ104" s="88"/>
      <c r="AR104" s="208"/>
      <c r="AS104" s="563"/>
      <c r="AT104" s="566"/>
      <c r="AU104" s="553"/>
      <c r="AV104" s="550"/>
      <c r="AW104" s="543"/>
      <c r="AX104" s="535"/>
      <c r="AY104" s="541"/>
      <c r="AZ104" s="464"/>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row>
    <row r="105" spans="1:110" s="6" customFormat="1" ht="63" customHeight="1" x14ac:dyDescent="0.25">
      <c r="A105" s="628"/>
      <c r="B105" s="628" t="s">
        <v>189</v>
      </c>
      <c r="C105" s="618" t="s">
        <v>188</v>
      </c>
      <c r="D105" s="549" t="s">
        <v>187</v>
      </c>
      <c r="E105" s="563">
        <v>12</v>
      </c>
      <c r="F105" s="161">
        <v>12</v>
      </c>
      <c r="G105" s="550" t="s">
        <v>186</v>
      </c>
      <c r="H105" s="161" t="s">
        <v>185</v>
      </c>
      <c r="I105" s="550" t="s">
        <v>163</v>
      </c>
      <c r="J105" s="632">
        <v>3</v>
      </c>
      <c r="K105" s="632">
        <v>3</v>
      </c>
      <c r="L105" s="655">
        <f>K105/J105*100</f>
        <v>100</v>
      </c>
      <c r="M105" s="635"/>
      <c r="N105" s="635"/>
      <c r="O105" s="622"/>
      <c r="P105" s="678" t="s">
        <v>737</v>
      </c>
      <c r="Q105" s="596">
        <v>12</v>
      </c>
      <c r="R105" s="596">
        <v>6</v>
      </c>
      <c r="S105" s="660">
        <f>R105/Q105</f>
        <v>0.5</v>
      </c>
      <c r="T105" s="598" t="s">
        <v>535</v>
      </c>
      <c r="U105" s="596">
        <v>12</v>
      </c>
      <c r="V105" s="596">
        <v>6</v>
      </c>
      <c r="W105" s="594">
        <v>0.7</v>
      </c>
      <c r="X105" s="167" t="s">
        <v>651</v>
      </c>
      <c r="Y105" s="592">
        <v>12</v>
      </c>
      <c r="Z105" s="601">
        <v>12</v>
      </c>
      <c r="AA105" s="582">
        <v>70</v>
      </c>
      <c r="AB105" s="99" t="s">
        <v>869</v>
      </c>
      <c r="AC105" s="123" t="s">
        <v>1366</v>
      </c>
      <c r="AD105" s="123" t="s">
        <v>1450</v>
      </c>
      <c r="AE105" s="126" t="s">
        <v>1451</v>
      </c>
      <c r="AF105" s="123" t="s">
        <v>1452</v>
      </c>
      <c r="AG105" s="123" t="s">
        <v>1453</v>
      </c>
      <c r="AH105" s="127">
        <v>42</v>
      </c>
      <c r="AI105" s="592">
        <v>12</v>
      </c>
      <c r="AJ105" s="155">
        <v>12</v>
      </c>
      <c r="AK105" s="591">
        <v>100</v>
      </c>
      <c r="AL105" s="74"/>
      <c r="AM105" s="98" t="s">
        <v>1016</v>
      </c>
      <c r="AN105" s="563">
        <v>12</v>
      </c>
      <c r="AO105" s="699" t="s">
        <v>1141</v>
      </c>
      <c r="AP105" s="701">
        <v>60</v>
      </c>
      <c r="AQ105" s="208" t="s">
        <v>1167</v>
      </c>
      <c r="AR105" s="208" t="s">
        <v>1260</v>
      </c>
      <c r="AS105" s="563">
        <v>12</v>
      </c>
      <c r="AT105" s="570">
        <v>7</v>
      </c>
      <c r="AU105" s="553">
        <v>65</v>
      </c>
      <c r="AV105" s="642" t="s">
        <v>1356</v>
      </c>
      <c r="AW105" s="542" t="s">
        <v>1642</v>
      </c>
      <c r="AX105" s="535">
        <v>50</v>
      </c>
      <c r="AY105" s="540" t="s">
        <v>1715</v>
      </c>
      <c r="AZ105" s="536">
        <v>65</v>
      </c>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row>
    <row r="106" spans="1:110" s="6" customFormat="1" ht="327.75" x14ac:dyDescent="0.25">
      <c r="A106" s="628"/>
      <c r="B106" s="628"/>
      <c r="C106" s="618"/>
      <c r="D106" s="550"/>
      <c r="E106" s="563"/>
      <c r="F106" s="161"/>
      <c r="G106" s="550"/>
      <c r="H106" s="161" t="s">
        <v>184</v>
      </c>
      <c r="I106" s="550"/>
      <c r="J106" s="632"/>
      <c r="K106" s="632"/>
      <c r="L106" s="658"/>
      <c r="M106" s="635"/>
      <c r="N106" s="635"/>
      <c r="O106" s="622"/>
      <c r="P106" s="678"/>
      <c r="Q106" s="596"/>
      <c r="R106" s="596"/>
      <c r="S106" s="660"/>
      <c r="T106" s="598"/>
      <c r="U106" s="596"/>
      <c r="V106" s="596"/>
      <c r="W106" s="595"/>
      <c r="X106" s="167" t="s">
        <v>652</v>
      </c>
      <c r="Y106" s="592"/>
      <c r="Z106" s="601"/>
      <c r="AA106" s="582"/>
      <c r="AB106" s="99" t="s">
        <v>870</v>
      </c>
      <c r="AC106" s="122"/>
      <c r="AD106" s="122"/>
      <c r="AE106" s="122"/>
      <c r="AF106" s="122"/>
      <c r="AG106" s="122"/>
      <c r="AH106" s="122"/>
      <c r="AI106" s="592"/>
      <c r="AJ106" s="155">
        <v>12</v>
      </c>
      <c r="AK106" s="591"/>
      <c r="AL106" s="74" t="s">
        <v>1100</v>
      </c>
      <c r="AM106" s="416" t="s">
        <v>1017</v>
      </c>
      <c r="AN106" s="563"/>
      <c r="AO106" s="699"/>
      <c r="AP106" s="701"/>
      <c r="AQ106" s="208"/>
      <c r="AR106" s="208" t="s">
        <v>1261</v>
      </c>
      <c r="AS106" s="563"/>
      <c r="AT106" s="566"/>
      <c r="AU106" s="553"/>
      <c r="AV106" s="713"/>
      <c r="AW106" s="543"/>
      <c r="AX106" s="535"/>
      <c r="AY106" s="541"/>
      <c r="AZ106" s="536"/>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row>
    <row r="107" spans="1:110" s="6" customFormat="1" ht="267" customHeight="1" x14ac:dyDescent="0.25">
      <c r="A107" s="628"/>
      <c r="B107" s="628"/>
      <c r="C107" s="618"/>
      <c r="D107" s="528" t="s">
        <v>183</v>
      </c>
      <c r="E107" s="243">
        <v>45</v>
      </c>
      <c r="F107" s="161">
        <v>50</v>
      </c>
      <c r="G107" s="161" t="s">
        <v>182</v>
      </c>
      <c r="H107" s="161" t="s">
        <v>181</v>
      </c>
      <c r="I107" s="550"/>
      <c r="J107" s="402">
        <v>5</v>
      </c>
      <c r="K107" s="181">
        <v>1</v>
      </c>
      <c r="L107" s="300">
        <f>K107/J107*100</f>
        <v>20</v>
      </c>
      <c r="M107" s="635"/>
      <c r="N107" s="635"/>
      <c r="O107" s="622"/>
      <c r="P107" s="190" t="s">
        <v>738</v>
      </c>
      <c r="Q107" s="158">
        <v>5</v>
      </c>
      <c r="R107" s="158">
        <v>12</v>
      </c>
      <c r="S107" s="314">
        <f>R107/Q107</f>
        <v>2.4</v>
      </c>
      <c r="T107" s="509" t="s">
        <v>1785</v>
      </c>
      <c r="U107" s="158">
        <v>5</v>
      </c>
      <c r="V107" s="158">
        <v>4</v>
      </c>
      <c r="W107" s="157">
        <v>0.7</v>
      </c>
      <c r="X107" s="510" t="s">
        <v>653</v>
      </c>
      <c r="Y107" s="164">
        <v>50</v>
      </c>
      <c r="Z107" s="162">
        <v>6</v>
      </c>
      <c r="AA107" s="153">
        <v>75</v>
      </c>
      <c r="AB107" s="99" t="s">
        <v>871</v>
      </c>
      <c r="AC107" s="123" t="s">
        <v>1366</v>
      </c>
      <c r="AD107" s="123" t="s">
        <v>1454</v>
      </c>
      <c r="AE107" s="126" t="s">
        <v>1455</v>
      </c>
      <c r="AF107" s="123" t="s">
        <v>1456</v>
      </c>
      <c r="AG107" s="123" t="s">
        <v>1457</v>
      </c>
      <c r="AH107" s="127" t="s">
        <v>1458</v>
      </c>
      <c r="AI107" s="164">
        <v>50</v>
      </c>
      <c r="AJ107" s="155">
        <v>30</v>
      </c>
      <c r="AK107" s="156">
        <v>78</v>
      </c>
      <c r="AL107" s="74"/>
      <c r="AM107" s="508" t="s">
        <v>1018</v>
      </c>
      <c r="AN107" s="201">
        <v>35</v>
      </c>
      <c r="AO107" s="511" t="s">
        <v>1784</v>
      </c>
      <c r="AP107" s="206">
        <v>62</v>
      </c>
      <c r="AQ107" s="208" t="s">
        <v>1168</v>
      </c>
      <c r="AR107" s="512" t="s">
        <v>1262</v>
      </c>
      <c r="AS107" s="201">
        <v>45</v>
      </c>
      <c r="AT107" s="370">
        <v>13</v>
      </c>
      <c r="AU107" s="150">
        <v>29</v>
      </c>
      <c r="AV107" s="174"/>
      <c r="AW107" s="278" t="s">
        <v>1622</v>
      </c>
      <c r="AX107" s="174"/>
      <c r="AY107" s="506" t="s">
        <v>1786</v>
      </c>
      <c r="AZ107" s="429">
        <v>100</v>
      </c>
      <c r="BA107" s="2"/>
      <c r="BB107" s="2"/>
      <c r="BC107" s="523"/>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row>
    <row r="108" spans="1:110" s="6" customFormat="1" ht="231" customHeight="1" x14ac:dyDescent="0.25">
      <c r="A108" s="628"/>
      <c r="B108" s="628"/>
      <c r="C108" s="618"/>
      <c r="D108" s="266" t="s">
        <v>180</v>
      </c>
      <c r="E108" s="243">
        <v>80</v>
      </c>
      <c r="F108" s="161">
        <v>100</v>
      </c>
      <c r="G108" s="161" t="s">
        <v>179</v>
      </c>
      <c r="H108" s="161" t="s">
        <v>178</v>
      </c>
      <c r="I108" s="550"/>
      <c r="J108" s="402">
        <v>10</v>
      </c>
      <c r="K108" s="181">
        <v>0</v>
      </c>
      <c r="L108" s="300">
        <f>K108/J108*100</f>
        <v>0</v>
      </c>
      <c r="M108" s="635"/>
      <c r="N108" s="635"/>
      <c r="O108" s="622"/>
      <c r="P108" s="190" t="s">
        <v>739</v>
      </c>
      <c r="Q108" s="158">
        <v>1</v>
      </c>
      <c r="R108" s="158">
        <v>1</v>
      </c>
      <c r="S108" s="310">
        <f>R108/Q108*1</f>
        <v>1</v>
      </c>
      <c r="T108" s="160" t="s">
        <v>530</v>
      </c>
      <c r="U108" s="158">
        <v>1</v>
      </c>
      <c r="V108" s="158">
        <v>1</v>
      </c>
      <c r="W108" s="157">
        <v>0.65</v>
      </c>
      <c r="X108" s="167"/>
      <c r="Y108" s="164">
        <v>100</v>
      </c>
      <c r="Z108" s="162">
        <v>50</v>
      </c>
      <c r="AA108" s="153">
        <v>67</v>
      </c>
      <c r="AB108" s="99" t="s">
        <v>872</v>
      </c>
      <c r="AC108" s="123" t="s">
        <v>1366</v>
      </c>
      <c r="AD108" s="126" t="s">
        <v>1459</v>
      </c>
      <c r="AE108" s="123" t="s">
        <v>1460</v>
      </c>
      <c r="AF108" s="123" t="s">
        <v>1460</v>
      </c>
      <c r="AG108" s="123" t="s">
        <v>1461</v>
      </c>
      <c r="AH108" s="127">
        <v>16</v>
      </c>
      <c r="AI108" s="164">
        <v>100</v>
      </c>
      <c r="AJ108" s="155">
        <v>60</v>
      </c>
      <c r="AK108" s="156">
        <v>72</v>
      </c>
      <c r="AL108" s="74"/>
      <c r="AM108" s="478" t="s">
        <v>1019</v>
      </c>
      <c r="AN108" s="201">
        <v>60</v>
      </c>
      <c r="AO108" s="204" t="s">
        <v>1142</v>
      </c>
      <c r="AP108" s="206">
        <v>60</v>
      </c>
      <c r="AQ108" s="208"/>
      <c r="AR108" s="480" t="s">
        <v>1263</v>
      </c>
      <c r="AS108" s="201">
        <v>80</v>
      </c>
      <c r="AT108" s="323">
        <v>35</v>
      </c>
      <c r="AU108" s="150">
        <v>40</v>
      </c>
      <c r="AV108" s="174"/>
      <c r="AW108" s="286" t="s">
        <v>1643</v>
      </c>
      <c r="AX108" s="174"/>
      <c r="AY108" s="479" t="s">
        <v>1717</v>
      </c>
      <c r="AZ108" s="429">
        <v>52</v>
      </c>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row>
    <row r="109" spans="1:110" s="6" customFormat="1" ht="231" customHeight="1" x14ac:dyDescent="0.25">
      <c r="A109" s="628"/>
      <c r="B109" s="628"/>
      <c r="C109" s="618"/>
      <c r="D109" s="496" t="s">
        <v>177</v>
      </c>
      <c r="E109" s="243">
        <v>35</v>
      </c>
      <c r="F109" s="161">
        <v>35</v>
      </c>
      <c r="G109" s="161" t="s">
        <v>176</v>
      </c>
      <c r="H109" s="161" t="s">
        <v>175</v>
      </c>
      <c r="I109" s="550"/>
      <c r="J109" s="402">
        <v>5</v>
      </c>
      <c r="K109" s="181">
        <v>2</v>
      </c>
      <c r="L109" s="301">
        <f>K109/J109*100</f>
        <v>40</v>
      </c>
      <c r="M109" s="635"/>
      <c r="N109" s="635"/>
      <c r="O109" s="622"/>
      <c r="P109" s="190" t="s">
        <v>740</v>
      </c>
      <c r="Q109" s="158">
        <v>1</v>
      </c>
      <c r="R109" s="158">
        <v>1</v>
      </c>
      <c r="S109" s="310">
        <f>R109/Q109*1</f>
        <v>1</v>
      </c>
      <c r="T109" s="160" t="s">
        <v>519</v>
      </c>
      <c r="U109" s="158">
        <v>1</v>
      </c>
      <c r="V109" s="158">
        <v>1</v>
      </c>
      <c r="W109" s="157">
        <v>0.6</v>
      </c>
      <c r="X109" s="167" t="s">
        <v>654</v>
      </c>
      <c r="Y109" s="164">
        <v>35</v>
      </c>
      <c r="Z109" s="162">
        <v>25</v>
      </c>
      <c r="AA109" s="153">
        <v>75</v>
      </c>
      <c r="AB109" s="99" t="s">
        <v>873</v>
      </c>
      <c r="AC109" s="123" t="s">
        <v>1366</v>
      </c>
      <c r="AD109" s="123" t="s">
        <v>1370</v>
      </c>
      <c r="AE109" s="126" t="s">
        <v>1462</v>
      </c>
      <c r="AF109" s="123" t="s">
        <v>1463</v>
      </c>
      <c r="AG109" s="123" t="s">
        <v>1464</v>
      </c>
      <c r="AH109" s="127">
        <v>500</v>
      </c>
      <c r="AI109" s="164">
        <v>35</v>
      </c>
      <c r="AJ109" s="155">
        <v>30</v>
      </c>
      <c r="AK109" s="156">
        <v>65</v>
      </c>
      <c r="AL109" s="74"/>
      <c r="AM109" s="98" t="s">
        <v>1020</v>
      </c>
      <c r="AN109" s="201">
        <v>30</v>
      </c>
      <c r="AO109" s="204" t="s">
        <v>1143</v>
      </c>
      <c r="AP109" s="206">
        <v>60</v>
      </c>
      <c r="AQ109" s="208"/>
      <c r="AR109" s="208" t="s">
        <v>1264</v>
      </c>
      <c r="AS109" s="201">
        <v>35</v>
      </c>
      <c r="AT109" s="370">
        <v>29</v>
      </c>
      <c r="AU109" s="150">
        <v>83</v>
      </c>
      <c r="AV109" s="184" t="s">
        <v>1358</v>
      </c>
      <c r="AW109" s="278" t="s">
        <v>1613</v>
      </c>
      <c r="AX109" s="174">
        <v>50</v>
      </c>
      <c r="AY109" s="479" t="s">
        <v>1718</v>
      </c>
      <c r="AZ109" s="429">
        <v>83</v>
      </c>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row>
    <row r="110" spans="1:110" s="6" customFormat="1" ht="65.25" customHeight="1" x14ac:dyDescent="0.25">
      <c r="A110" s="628"/>
      <c r="B110" s="628"/>
      <c r="C110" s="618"/>
      <c r="D110" s="642" t="s">
        <v>174</v>
      </c>
      <c r="E110" s="563">
        <v>1</v>
      </c>
      <c r="F110" s="550">
        <v>1</v>
      </c>
      <c r="G110" s="550" t="s">
        <v>173</v>
      </c>
      <c r="H110" s="161" t="s">
        <v>172</v>
      </c>
      <c r="I110" s="550"/>
      <c r="J110" s="632">
        <v>1</v>
      </c>
      <c r="K110" s="632">
        <v>0</v>
      </c>
      <c r="L110" s="651">
        <f>K110/J110*100</f>
        <v>0</v>
      </c>
      <c r="M110" s="635"/>
      <c r="N110" s="635"/>
      <c r="O110" s="622"/>
      <c r="P110" s="678" t="s">
        <v>741</v>
      </c>
      <c r="Q110" s="596">
        <v>1</v>
      </c>
      <c r="R110" s="596" t="s">
        <v>37</v>
      </c>
      <c r="S110" s="623">
        <v>0</v>
      </c>
      <c r="T110" s="598" t="s">
        <v>493</v>
      </c>
      <c r="U110" s="596">
        <v>1</v>
      </c>
      <c r="V110" s="596" t="s">
        <v>37</v>
      </c>
      <c r="W110" s="594">
        <v>0.5</v>
      </c>
      <c r="X110" s="167"/>
      <c r="Y110" s="592">
        <v>1</v>
      </c>
      <c r="Z110" s="601">
        <v>1</v>
      </c>
      <c r="AA110" s="582">
        <v>68</v>
      </c>
      <c r="AB110" s="99" t="s">
        <v>874</v>
      </c>
      <c r="AC110" s="123" t="s">
        <v>1366</v>
      </c>
      <c r="AD110" s="123" t="s">
        <v>1450</v>
      </c>
      <c r="AE110" s="126">
        <v>3602030</v>
      </c>
      <c r="AF110" s="123" t="s">
        <v>1465</v>
      </c>
      <c r="AG110" s="123" t="s">
        <v>1466</v>
      </c>
      <c r="AH110" s="127">
        <v>12</v>
      </c>
      <c r="AI110" s="592">
        <v>1</v>
      </c>
      <c r="AJ110" s="590">
        <v>1</v>
      </c>
      <c r="AK110" s="591">
        <v>61</v>
      </c>
      <c r="AL110" s="75"/>
      <c r="AM110" s="98" t="s">
        <v>1021</v>
      </c>
      <c r="AN110" s="563">
        <v>1</v>
      </c>
      <c r="AO110" s="700">
        <v>0.4</v>
      </c>
      <c r="AP110" s="701">
        <v>40</v>
      </c>
      <c r="AQ110" s="88"/>
      <c r="AR110" s="208"/>
      <c r="AS110" s="563">
        <v>1</v>
      </c>
      <c r="AT110" s="566">
        <v>1</v>
      </c>
      <c r="AU110" s="553">
        <v>100</v>
      </c>
      <c r="AV110" s="535"/>
      <c r="AW110" s="547" t="s">
        <v>1623</v>
      </c>
      <c r="AX110" s="535"/>
      <c r="AY110" s="540" t="s">
        <v>1719</v>
      </c>
      <c r="AZ110" s="536">
        <v>100</v>
      </c>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row>
    <row r="111" spans="1:110" s="6" customFormat="1" ht="98.25" customHeight="1" x14ac:dyDescent="0.25">
      <c r="A111" s="628"/>
      <c r="B111" s="628"/>
      <c r="C111" s="618"/>
      <c r="D111" s="550"/>
      <c r="E111" s="563"/>
      <c r="F111" s="550"/>
      <c r="G111" s="550"/>
      <c r="H111" s="161" t="s">
        <v>171</v>
      </c>
      <c r="I111" s="550"/>
      <c r="J111" s="632"/>
      <c r="K111" s="632"/>
      <c r="L111" s="658"/>
      <c r="M111" s="635"/>
      <c r="N111" s="635"/>
      <c r="O111" s="622"/>
      <c r="P111" s="678"/>
      <c r="Q111" s="596"/>
      <c r="R111" s="596"/>
      <c r="S111" s="623"/>
      <c r="T111" s="598"/>
      <c r="U111" s="596"/>
      <c r="V111" s="596"/>
      <c r="W111" s="595"/>
      <c r="X111" s="167"/>
      <c r="Y111" s="592"/>
      <c r="Z111" s="601"/>
      <c r="AA111" s="582"/>
      <c r="AB111" s="99" t="s">
        <v>875</v>
      </c>
      <c r="AC111" s="123" t="s">
        <v>1366</v>
      </c>
      <c r="AD111" s="135" t="s">
        <v>1426</v>
      </c>
      <c r="AE111" s="127" t="s">
        <v>1375</v>
      </c>
      <c r="AF111" s="136" t="s">
        <v>1467</v>
      </c>
      <c r="AG111" s="136" t="s">
        <v>1468</v>
      </c>
      <c r="AH111" s="127">
        <v>1</v>
      </c>
      <c r="AI111" s="592"/>
      <c r="AJ111" s="590"/>
      <c r="AK111" s="591"/>
      <c r="AL111" s="75"/>
      <c r="AM111" s="98" t="s">
        <v>1022</v>
      </c>
      <c r="AN111" s="563"/>
      <c r="AO111" s="699"/>
      <c r="AP111" s="701"/>
      <c r="AQ111" s="88"/>
      <c r="AR111" s="208" t="s">
        <v>1265</v>
      </c>
      <c r="AS111" s="563"/>
      <c r="AT111" s="566"/>
      <c r="AU111" s="553"/>
      <c r="AV111" s="535"/>
      <c r="AW111" s="548"/>
      <c r="AX111" s="535"/>
      <c r="AY111" s="541"/>
      <c r="AZ111" s="536"/>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row>
    <row r="112" spans="1:110" s="6" customFormat="1" ht="99.75" customHeight="1" x14ac:dyDescent="0.25">
      <c r="A112" s="628"/>
      <c r="B112" s="628"/>
      <c r="C112" s="618"/>
      <c r="D112" s="496" t="s">
        <v>170</v>
      </c>
      <c r="E112" s="243">
        <v>1</v>
      </c>
      <c r="F112" s="161">
        <v>1</v>
      </c>
      <c r="G112" s="161" t="s">
        <v>169</v>
      </c>
      <c r="H112" s="161" t="s">
        <v>168</v>
      </c>
      <c r="I112" s="550"/>
      <c r="J112" s="402">
        <v>0.3</v>
      </c>
      <c r="K112" s="181">
        <v>0.3</v>
      </c>
      <c r="L112" s="298">
        <f>K112/J112*100</f>
        <v>100</v>
      </c>
      <c r="M112" s="635"/>
      <c r="N112" s="635"/>
      <c r="O112" s="622"/>
      <c r="P112" s="190" t="s">
        <v>742</v>
      </c>
      <c r="Q112" s="158">
        <v>1</v>
      </c>
      <c r="R112" s="158">
        <v>1</v>
      </c>
      <c r="S112" s="310">
        <v>1</v>
      </c>
      <c r="T112" s="160" t="s">
        <v>538</v>
      </c>
      <c r="U112" s="158">
        <v>1</v>
      </c>
      <c r="V112" s="158">
        <v>1</v>
      </c>
      <c r="W112" s="157">
        <v>0.9</v>
      </c>
      <c r="X112" s="167" t="s">
        <v>655</v>
      </c>
      <c r="Y112" s="164">
        <v>1</v>
      </c>
      <c r="Z112" s="162">
        <v>1</v>
      </c>
      <c r="AA112" s="153">
        <v>76</v>
      </c>
      <c r="AB112" s="99" t="s">
        <v>876</v>
      </c>
      <c r="AC112" s="123" t="s">
        <v>1366</v>
      </c>
      <c r="AD112" s="123" t="s">
        <v>1374</v>
      </c>
      <c r="AE112" s="126" t="s">
        <v>1423</v>
      </c>
      <c r="AF112" s="123" t="s">
        <v>1424</v>
      </c>
      <c r="AG112" s="133" t="s">
        <v>1425</v>
      </c>
      <c r="AH112" s="134">
        <v>12</v>
      </c>
      <c r="AI112" s="164">
        <v>1</v>
      </c>
      <c r="AJ112" s="155">
        <v>1</v>
      </c>
      <c r="AK112" s="156">
        <v>72</v>
      </c>
      <c r="AL112" s="74"/>
      <c r="AM112" s="98" t="s">
        <v>1023</v>
      </c>
      <c r="AN112" s="201">
        <v>1</v>
      </c>
      <c r="AO112" s="204" t="s">
        <v>1144</v>
      </c>
      <c r="AP112" s="206">
        <v>65</v>
      </c>
      <c r="AQ112" s="208"/>
      <c r="AR112" s="208" t="s">
        <v>1266</v>
      </c>
      <c r="AS112" s="201">
        <v>1</v>
      </c>
      <c r="AT112" s="323">
        <v>1</v>
      </c>
      <c r="AU112" s="150">
        <v>100</v>
      </c>
      <c r="AV112" s="174"/>
      <c r="AW112" s="280" t="s">
        <v>1623</v>
      </c>
      <c r="AX112" s="174"/>
      <c r="AY112" s="479" t="s">
        <v>1720</v>
      </c>
      <c r="AZ112" s="429">
        <v>100</v>
      </c>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row>
    <row r="113" spans="1:110" s="6" customFormat="1" ht="191.45" customHeight="1" x14ac:dyDescent="0.25">
      <c r="A113" s="628"/>
      <c r="B113" s="628"/>
      <c r="C113" s="618"/>
      <c r="D113" s="528" t="s">
        <v>1589</v>
      </c>
      <c r="E113" s="243">
        <v>35</v>
      </c>
      <c r="F113" s="161">
        <v>35</v>
      </c>
      <c r="G113" s="161" t="s">
        <v>167</v>
      </c>
      <c r="H113" s="161" t="s">
        <v>166</v>
      </c>
      <c r="I113" s="550"/>
      <c r="J113" s="402">
        <v>5</v>
      </c>
      <c r="K113" s="181">
        <v>0</v>
      </c>
      <c r="L113" s="300">
        <f>K113/J113*100</f>
        <v>0</v>
      </c>
      <c r="M113" s="635"/>
      <c r="N113" s="635"/>
      <c r="O113" s="622"/>
      <c r="P113" s="190" t="s">
        <v>743</v>
      </c>
      <c r="Q113" s="471">
        <v>5</v>
      </c>
      <c r="R113" s="471">
        <v>4</v>
      </c>
      <c r="S113" s="467">
        <v>0.8</v>
      </c>
      <c r="T113" s="481" t="s">
        <v>567</v>
      </c>
      <c r="U113" s="471">
        <v>5</v>
      </c>
      <c r="V113" s="471">
        <v>4</v>
      </c>
      <c r="W113" s="157">
        <v>0.6</v>
      </c>
      <c r="X113" s="167" t="s">
        <v>656</v>
      </c>
      <c r="Y113" s="164">
        <v>35</v>
      </c>
      <c r="Z113" s="162">
        <v>25</v>
      </c>
      <c r="AA113" s="153">
        <v>60</v>
      </c>
      <c r="AB113" s="99" t="s">
        <v>877</v>
      </c>
      <c r="AC113" s="123" t="s">
        <v>1366</v>
      </c>
      <c r="AD113" s="123" t="s">
        <v>1370</v>
      </c>
      <c r="AE113" s="126" t="s">
        <v>1469</v>
      </c>
      <c r="AF113" s="123" t="s">
        <v>1470</v>
      </c>
      <c r="AG113" s="123" t="s">
        <v>1471</v>
      </c>
      <c r="AH113" s="127">
        <v>2500</v>
      </c>
      <c r="AI113" s="164">
        <v>35</v>
      </c>
      <c r="AJ113" s="155">
        <v>30</v>
      </c>
      <c r="AK113" s="156">
        <v>65</v>
      </c>
      <c r="AL113" s="74"/>
      <c r="AM113" s="98" t="s">
        <v>1024</v>
      </c>
      <c r="AN113" s="201">
        <v>30</v>
      </c>
      <c r="AO113" s="204" t="s">
        <v>1145</v>
      </c>
      <c r="AP113" s="206">
        <v>60</v>
      </c>
      <c r="AQ113" s="208" t="s">
        <v>1169</v>
      </c>
      <c r="AR113" s="480" t="s">
        <v>1267</v>
      </c>
      <c r="AS113" s="201">
        <v>35</v>
      </c>
      <c r="AT113" s="370">
        <v>13</v>
      </c>
      <c r="AU113" s="150">
        <v>43</v>
      </c>
      <c r="AV113" s="279" t="s">
        <v>1357</v>
      </c>
      <c r="AW113" s="278" t="s">
        <v>1614</v>
      </c>
      <c r="AX113" s="174">
        <v>100</v>
      </c>
      <c r="AY113" s="479" t="s">
        <v>1721</v>
      </c>
      <c r="AZ113" s="429">
        <v>100</v>
      </c>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row>
    <row r="114" spans="1:110" s="6" customFormat="1" ht="76.5" customHeight="1" x14ac:dyDescent="0.25">
      <c r="A114" s="628"/>
      <c r="B114" s="628"/>
      <c r="C114" s="618" t="s">
        <v>165</v>
      </c>
      <c r="D114" s="528" t="s">
        <v>1592</v>
      </c>
      <c r="E114" s="345">
        <v>7</v>
      </c>
      <c r="F114" s="333">
        <v>10</v>
      </c>
      <c r="G114" s="338" t="s">
        <v>92</v>
      </c>
      <c r="H114" s="338" t="s">
        <v>164</v>
      </c>
      <c r="I114" s="550" t="s">
        <v>163</v>
      </c>
      <c r="J114" s="406">
        <v>1</v>
      </c>
      <c r="K114" s="355">
        <v>0</v>
      </c>
      <c r="L114" s="360">
        <f>K114/J114*100</f>
        <v>0</v>
      </c>
      <c r="M114" s="635"/>
      <c r="N114" s="635"/>
      <c r="O114" s="622"/>
      <c r="P114" s="359" t="s">
        <v>487</v>
      </c>
      <c r="Q114" s="471">
        <v>5</v>
      </c>
      <c r="R114" s="471">
        <v>1</v>
      </c>
      <c r="S114" s="483">
        <f>R114/Q114*1</f>
        <v>0.2</v>
      </c>
      <c r="T114" s="379" t="s">
        <v>478</v>
      </c>
      <c r="U114" s="471">
        <v>5</v>
      </c>
      <c r="V114" s="471">
        <v>3</v>
      </c>
      <c r="W114" s="354">
        <v>0.7</v>
      </c>
      <c r="X114" s="380" t="s">
        <v>657</v>
      </c>
      <c r="Y114" s="351">
        <v>10</v>
      </c>
      <c r="Z114" s="358">
        <v>2</v>
      </c>
      <c r="AA114" s="362">
        <v>70</v>
      </c>
      <c r="AB114" s="515" t="s">
        <v>878</v>
      </c>
      <c r="AC114" s="123" t="s">
        <v>1366</v>
      </c>
      <c r="AD114" s="123" t="s">
        <v>1370</v>
      </c>
      <c r="AE114" s="131" t="s">
        <v>1472</v>
      </c>
      <c r="AF114" s="123" t="s">
        <v>1473</v>
      </c>
      <c r="AG114" s="123" t="s">
        <v>1474</v>
      </c>
      <c r="AH114" s="127">
        <v>30</v>
      </c>
      <c r="AI114" s="351">
        <v>10</v>
      </c>
      <c r="AJ114" s="352">
        <v>2</v>
      </c>
      <c r="AK114" s="347">
        <v>77</v>
      </c>
      <c r="AL114" s="74"/>
      <c r="AM114" s="515" t="s">
        <v>1025</v>
      </c>
      <c r="AN114" s="345">
        <v>6</v>
      </c>
      <c r="AO114" s="517" t="s">
        <v>1788</v>
      </c>
      <c r="AP114" s="339">
        <v>67</v>
      </c>
      <c r="AQ114" s="343" t="s">
        <v>1170</v>
      </c>
      <c r="AR114" s="518" t="s">
        <v>1787</v>
      </c>
      <c r="AS114" s="345">
        <v>1</v>
      </c>
      <c r="AT114" s="372">
        <v>1</v>
      </c>
      <c r="AU114" s="366">
        <v>100</v>
      </c>
      <c r="AV114" s="333"/>
      <c r="AW114" s="335" t="s">
        <v>1618</v>
      </c>
      <c r="AX114" s="333"/>
      <c r="AY114" s="516" t="s">
        <v>1789</v>
      </c>
      <c r="AZ114" s="429">
        <v>100</v>
      </c>
      <c r="BA114" s="2"/>
      <c r="BB114" s="2"/>
      <c r="BC114" s="523"/>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row>
    <row r="115" spans="1:110" s="6" customFormat="1" ht="45.75" customHeight="1" x14ac:dyDescent="0.25">
      <c r="A115" s="628"/>
      <c r="B115" s="628"/>
      <c r="C115" s="618"/>
      <c r="D115" s="642" t="s">
        <v>162</v>
      </c>
      <c r="E115" s="644">
        <v>0.7</v>
      </c>
      <c r="F115" s="619">
        <v>0.9</v>
      </c>
      <c r="G115" s="599" t="s">
        <v>161</v>
      </c>
      <c r="H115" s="161" t="s">
        <v>160</v>
      </c>
      <c r="I115" s="550"/>
      <c r="J115" s="662">
        <v>5</v>
      </c>
      <c r="K115" s="632">
        <v>5</v>
      </c>
      <c r="L115" s="651">
        <f t="shared" ref="L115" si="7">K115/J115*100</f>
        <v>100</v>
      </c>
      <c r="M115" s="635"/>
      <c r="N115" s="635"/>
      <c r="O115" s="622"/>
      <c r="P115" s="679" t="s">
        <v>744</v>
      </c>
      <c r="Q115" s="596">
        <v>1</v>
      </c>
      <c r="R115" s="596">
        <v>1</v>
      </c>
      <c r="S115" s="600">
        <f>R115/Q115*1</f>
        <v>1</v>
      </c>
      <c r="T115" s="598" t="s">
        <v>500</v>
      </c>
      <c r="U115" s="596">
        <v>1</v>
      </c>
      <c r="V115" s="596">
        <v>1</v>
      </c>
      <c r="W115" s="594">
        <v>0.5</v>
      </c>
      <c r="X115" s="167"/>
      <c r="Y115" s="687">
        <v>0.9</v>
      </c>
      <c r="Z115" s="611">
        <v>0.4</v>
      </c>
      <c r="AA115" s="608">
        <v>65</v>
      </c>
      <c r="AB115" s="99" t="s">
        <v>879</v>
      </c>
      <c r="AC115" s="123" t="s">
        <v>1366</v>
      </c>
      <c r="AD115" s="136" t="s">
        <v>1475</v>
      </c>
      <c r="AE115" s="134">
        <v>3604006</v>
      </c>
      <c r="AF115" s="125" t="s">
        <v>1476</v>
      </c>
      <c r="AG115" s="136" t="s">
        <v>1477</v>
      </c>
      <c r="AH115" s="134">
        <v>800</v>
      </c>
      <c r="AI115" s="687">
        <v>0.9</v>
      </c>
      <c r="AJ115" s="697">
        <v>0.45</v>
      </c>
      <c r="AK115" s="694">
        <v>70</v>
      </c>
      <c r="AL115" s="74"/>
      <c r="AM115" s="98" t="s">
        <v>1026</v>
      </c>
      <c r="AN115" s="698">
        <v>0.55000000000000004</v>
      </c>
      <c r="AO115" s="700">
        <v>0.63</v>
      </c>
      <c r="AP115" s="703">
        <v>63</v>
      </c>
      <c r="AQ115" s="208"/>
      <c r="AR115" s="208" t="s">
        <v>1268</v>
      </c>
      <c r="AS115" s="583">
        <v>0.7</v>
      </c>
      <c r="AT115" s="571">
        <v>0.45</v>
      </c>
      <c r="AU115" s="556">
        <v>65</v>
      </c>
      <c r="AV115" s="535"/>
      <c r="AW115" s="543" t="s">
        <v>1335</v>
      </c>
      <c r="AX115" s="535"/>
      <c r="AY115" s="537" t="s">
        <v>1674</v>
      </c>
      <c r="AZ115" s="536">
        <v>73</v>
      </c>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row>
    <row r="116" spans="1:110" s="6" customFormat="1" ht="47.25" customHeight="1" x14ac:dyDescent="0.2">
      <c r="A116" s="628"/>
      <c r="B116" s="628"/>
      <c r="C116" s="618"/>
      <c r="D116" s="550"/>
      <c r="E116" s="644"/>
      <c r="F116" s="619"/>
      <c r="G116" s="599"/>
      <c r="H116" s="161" t="s">
        <v>159</v>
      </c>
      <c r="I116" s="550"/>
      <c r="J116" s="662"/>
      <c r="K116" s="632"/>
      <c r="L116" s="651"/>
      <c r="M116" s="635">
        <v>0</v>
      </c>
      <c r="N116" s="635">
        <v>0</v>
      </c>
      <c r="O116" s="622">
        <v>0</v>
      </c>
      <c r="P116" s="679"/>
      <c r="Q116" s="596"/>
      <c r="R116" s="596"/>
      <c r="S116" s="600"/>
      <c r="T116" s="598"/>
      <c r="U116" s="596"/>
      <c r="V116" s="596"/>
      <c r="W116" s="595"/>
      <c r="X116" s="167"/>
      <c r="Y116" s="687"/>
      <c r="Z116" s="611"/>
      <c r="AA116" s="608"/>
      <c r="AB116" s="99" t="s">
        <v>880</v>
      </c>
      <c r="AC116" s="122"/>
      <c r="AD116" s="122"/>
      <c r="AE116" s="122"/>
      <c r="AF116" s="122"/>
      <c r="AG116" s="122"/>
      <c r="AH116" s="122"/>
      <c r="AI116" s="687"/>
      <c r="AJ116" s="697"/>
      <c r="AK116" s="694"/>
      <c r="AL116" s="74"/>
      <c r="AM116" s="98" t="s">
        <v>1027</v>
      </c>
      <c r="AN116" s="698"/>
      <c r="AO116" s="699"/>
      <c r="AP116" s="703"/>
      <c r="AQ116" s="204" t="s">
        <v>1170</v>
      </c>
      <c r="AR116" s="91" t="s">
        <v>1269</v>
      </c>
      <c r="AS116" s="584"/>
      <c r="AT116" s="571"/>
      <c r="AU116" s="556"/>
      <c r="AV116" s="535"/>
      <c r="AW116" s="543"/>
      <c r="AX116" s="535"/>
      <c r="AY116" s="539"/>
      <c r="AZ116" s="536"/>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row>
    <row r="117" spans="1:110" s="6" customFormat="1" ht="159.75" customHeight="1" x14ac:dyDescent="0.25">
      <c r="A117" s="628"/>
      <c r="B117" s="628"/>
      <c r="C117" s="618"/>
      <c r="D117" s="528" t="s">
        <v>158</v>
      </c>
      <c r="E117" s="243">
        <v>1</v>
      </c>
      <c r="F117" s="161">
        <v>1</v>
      </c>
      <c r="G117" s="161" t="s">
        <v>157</v>
      </c>
      <c r="H117" s="161" t="s">
        <v>156</v>
      </c>
      <c r="I117" s="550"/>
      <c r="J117" s="402">
        <v>1</v>
      </c>
      <c r="K117" s="181">
        <v>0</v>
      </c>
      <c r="L117" s="300">
        <f>K117/J117*100</f>
        <v>0</v>
      </c>
      <c r="M117" s="635"/>
      <c r="N117" s="635"/>
      <c r="O117" s="622"/>
      <c r="P117" s="190" t="s">
        <v>745</v>
      </c>
      <c r="Q117" s="158">
        <v>0.5</v>
      </c>
      <c r="R117" s="158">
        <v>0.3</v>
      </c>
      <c r="S117" s="315">
        <f>R117/Q117*1</f>
        <v>0.6</v>
      </c>
      <c r="T117" s="160" t="s">
        <v>531</v>
      </c>
      <c r="U117" s="158">
        <v>0.5</v>
      </c>
      <c r="V117" s="158">
        <v>0.3</v>
      </c>
      <c r="W117" s="157">
        <v>0.4</v>
      </c>
      <c r="X117" s="167"/>
      <c r="Y117" s="164">
        <v>1</v>
      </c>
      <c r="Z117" s="162">
        <v>1</v>
      </c>
      <c r="AA117" s="153">
        <v>70</v>
      </c>
      <c r="AB117" s="99" t="s">
        <v>881</v>
      </c>
      <c r="AC117" s="123" t="s">
        <v>1366</v>
      </c>
      <c r="AD117" s="123" t="s">
        <v>1450</v>
      </c>
      <c r="AE117" s="126" t="s">
        <v>1451</v>
      </c>
      <c r="AF117" s="123" t="s">
        <v>1452</v>
      </c>
      <c r="AG117" s="123" t="s">
        <v>1453</v>
      </c>
      <c r="AH117" s="127">
        <v>42</v>
      </c>
      <c r="AI117" s="164">
        <v>1</v>
      </c>
      <c r="AJ117" s="155">
        <v>1</v>
      </c>
      <c r="AK117" s="156">
        <v>63</v>
      </c>
      <c r="AL117" s="74"/>
      <c r="AM117" s="98" t="s">
        <v>1028</v>
      </c>
      <c r="AN117" s="201">
        <v>1</v>
      </c>
      <c r="AO117" s="204" t="s">
        <v>1147</v>
      </c>
      <c r="AP117" s="206">
        <v>70</v>
      </c>
      <c r="AQ117" s="204" t="s">
        <v>1170</v>
      </c>
      <c r="AR117" s="490" t="s">
        <v>1270</v>
      </c>
      <c r="AS117" s="201">
        <v>1</v>
      </c>
      <c r="AT117" s="503">
        <v>1</v>
      </c>
      <c r="AU117" s="150">
        <v>100</v>
      </c>
      <c r="AV117" s="174"/>
      <c r="AW117" s="113" t="s">
        <v>1336</v>
      </c>
      <c r="AX117" s="174"/>
      <c r="AY117" s="487" t="s">
        <v>1753</v>
      </c>
      <c r="AZ117" s="429">
        <v>100</v>
      </c>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row>
    <row r="118" spans="1:110" s="6" customFormat="1" ht="51.75" customHeight="1" x14ac:dyDescent="0.2">
      <c r="A118" s="628"/>
      <c r="B118" s="628" t="s">
        <v>155</v>
      </c>
      <c r="C118" s="618" t="s">
        <v>154</v>
      </c>
      <c r="D118" s="642" t="s">
        <v>153</v>
      </c>
      <c r="E118" s="563">
        <v>1</v>
      </c>
      <c r="F118" s="550">
        <v>1</v>
      </c>
      <c r="G118" s="550" t="s">
        <v>152</v>
      </c>
      <c r="H118" s="161" t="s">
        <v>151</v>
      </c>
      <c r="I118" s="550" t="s">
        <v>150</v>
      </c>
      <c r="J118" s="632">
        <v>1</v>
      </c>
      <c r="K118" s="632">
        <v>0</v>
      </c>
      <c r="L118" s="651">
        <f>K118/J118*100</f>
        <v>0</v>
      </c>
      <c r="M118" s="635"/>
      <c r="N118" s="635"/>
      <c r="O118" s="622"/>
      <c r="P118" s="678" t="s">
        <v>741</v>
      </c>
      <c r="Q118" s="596">
        <v>0.5</v>
      </c>
      <c r="R118" s="596">
        <v>0.3</v>
      </c>
      <c r="S118" s="690">
        <f>R118/Q118*1</f>
        <v>0.6</v>
      </c>
      <c r="T118" s="598" t="s">
        <v>503</v>
      </c>
      <c r="U118" s="596">
        <v>0.5</v>
      </c>
      <c r="V118" s="596">
        <v>0.3</v>
      </c>
      <c r="W118" s="594">
        <v>0.64</v>
      </c>
      <c r="X118" s="167"/>
      <c r="Y118" s="592">
        <v>1</v>
      </c>
      <c r="Z118" s="601">
        <v>1</v>
      </c>
      <c r="AA118" s="582">
        <v>77</v>
      </c>
      <c r="AB118" s="99" t="s">
        <v>882</v>
      </c>
      <c r="AC118" s="123" t="s">
        <v>1366</v>
      </c>
      <c r="AD118" s="123" t="s">
        <v>1478</v>
      </c>
      <c r="AE118" s="126" t="s">
        <v>1479</v>
      </c>
      <c r="AF118" s="123" t="s">
        <v>1480</v>
      </c>
      <c r="AG118" s="123" t="s">
        <v>1398</v>
      </c>
      <c r="AH118" s="127">
        <v>12</v>
      </c>
      <c r="AI118" s="592">
        <v>1</v>
      </c>
      <c r="AJ118" s="590">
        <v>1</v>
      </c>
      <c r="AK118" s="591">
        <v>65</v>
      </c>
      <c r="AL118" s="74"/>
      <c r="AM118" s="98" t="s">
        <v>1029</v>
      </c>
      <c r="AN118" s="563">
        <v>1</v>
      </c>
      <c r="AO118" s="699" t="s">
        <v>1148</v>
      </c>
      <c r="AP118" s="701">
        <v>66</v>
      </c>
      <c r="AQ118" s="208" t="s">
        <v>1171</v>
      </c>
      <c r="AR118" s="91" t="s">
        <v>1271</v>
      </c>
      <c r="AS118" s="563">
        <v>1</v>
      </c>
      <c r="AT118" s="570">
        <v>1</v>
      </c>
      <c r="AU118" s="553">
        <v>100</v>
      </c>
      <c r="AV118" s="535"/>
      <c r="AW118" s="542"/>
      <c r="AX118" s="535"/>
      <c r="AY118" s="540" t="s">
        <v>1723</v>
      </c>
      <c r="AZ118" s="536" t="s">
        <v>1722</v>
      </c>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row>
    <row r="119" spans="1:110" s="6" customFormat="1" ht="33" customHeight="1" x14ac:dyDescent="0.25">
      <c r="A119" s="628"/>
      <c r="B119" s="628"/>
      <c r="C119" s="618"/>
      <c r="D119" s="550"/>
      <c r="E119" s="563"/>
      <c r="F119" s="550"/>
      <c r="G119" s="550"/>
      <c r="H119" s="161" t="s">
        <v>149</v>
      </c>
      <c r="I119" s="550"/>
      <c r="J119" s="632"/>
      <c r="K119" s="632"/>
      <c r="L119" s="658"/>
      <c r="M119" s="635">
        <v>359761807</v>
      </c>
      <c r="N119" s="635">
        <v>359761807</v>
      </c>
      <c r="O119" s="622">
        <f>N119/M119</f>
        <v>1</v>
      </c>
      <c r="P119" s="678"/>
      <c r="Q119" s="596"/>
      <c r="R119" s="596"/>
      <c r="S119" s="690"/>
      <c r="T119" s="598"/>
      <c r="U119" s="596"/>
      <c r="V119" s="596"/>
      <c r="W119" s="595"/>
      <c r="X119" s="167"/>
      <c r="Y119" s="592"/>
      <c r="Z119" s="601"/>
      <c r="AA119" s="582"/>
      <c r="AB119" s="99" t="s">
        <v>883</v>
      </c>
      <c r="AC119" s="123" t="s">
        <v>1366</v>
      </c>
      <c r="AD119" s="123" t="s">
        <v>1478</v>
      </c>
      <c r="AE119" s="126" t="s">
        <v>1481</v>
      </c>
      <c r="AF119" s="123" t="s">
        <v>1482</v>
      </c>
      <c r="AG119" s="123" t="s">
        <v>1483</v>
      </c>
      <c r="AH119" s="127">
        <v>4</v>
      </c>
      <c r="AI119" s="592"/>
      <c r="AJ119" s="590"/>
      <c r="AK119" s="591"/>
      <c r="AL119" s="74"/>
      <c r="AM119" s="98" t="s">
        <v>1030</v>
      </c>
      <c r="AN119" s="563"/>
      <c r="AO119" s="699"/>
      <c r="AP119" s="701"/>
      <c r="AQ119" s="208"/>
      <c r="AR119" s="208" t="s">
        <v>1272</v>
      </c>
      <c r="AS119" s="563"/>
      <c r="AT119" s="566"/>
      <c r="AU119" s="553"/>
      <c r="AV119" s="535"/>
      <c r="AW119" s="543"/>
      <c r="AX119" s="535"/>
      <c r="AY119" s="541"/>
      <c r="AZ119" s="536"/>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row>
    <row r="120" spans="1:110" s="6" customFormat="1" ht="112.5" customHeight="1" x14ac:dyDescent="0.25">
      <c r="A120" s="628"/>
      <c r="B120" s="628"/>
      <c r="C120" s="618"/>
      <c r="D120" s="550"/>
      <c r="E120" s="563"/>
      <c r="F120" s="550"/>
      <c r="G120" s="550"/>
      <c r="H120" s="161" t="s">
        <v>148</v>
      </c>
      <c r="I120" s="550"/>
      <c r="J120" s="632"/>
      <c r="K120" s="632"/>
      <c r="L120" s="658"/>
      <c r="M120" s="635"/>
      <c r="N120" s="635"/>
      <c r="O120" s="622"/>
      <c r="P120" s="678"/>
      <c r="Q120" s="596"/>
      <c r="R120" s="596"/>
      <c r="S120" s="690"/>
      <c r="T120" s="598"/>
      <c r="U120" s="596"/>
      <c r="V120" s="596"/>
      <c r="W120" s="595"/>
      <c r="X120" s="167"/>
      <c r="Y120" s="592"/>
      <c r="Z120" s="601"/>
      <c r="AA120" s="582"/>
      <c r="AB120" s="99" t="s">
        <v>884</v>
      </c>
      <c r="AC120" s="122"/>
      <c r="AD120" s="122"/>
      <c r="AE120" s="122"/>
      <c r="AF120" s="122"/>
      <c r="AG120" s="122"/>
      <c r="AH120" s="122"/>
      <c r="AI120" s="592"/>
      <c r="AJ120" s="590"/>
      <c r="AK120" s="591"/>
      <c r="AL120" s="74"/>
      <c r="AM120" s="98" t="s">
        <v>1030</v>
      </c>
      <c r="AN120" s="563"/>
      <c r="AO120" s="699"/>
      <c r="AP120" s="701"/>
      <c r="AQ120" s="208"/>
      <c r="AR120" s="208" t="s">
        <v>1273</v>
      </c>
      <c r="AS120" s="563"/>
      <c r="AT120" s="566"/>
      <c r="AU120" s="553"/>
      <c r="AV120" s="535"/>
      <c r="AW120" s="543"/>
      <c r="AX120" s="535"/>
      <c r="AY120" s="541"/>
      <c r="AZ120" s="536"/>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row>
    <row r="121" spans="1:110" s="5" customFormat="1" ht="155.25" customHeight="1" x14ac:dyDescent="0.25">
      <c r="A121" s="628"/>
      <c r="B121" s="628" t="s">
        <v>146</v>
      </c>
      <c r="C121" s="177" t="s">
        <v>145</v>
      </c>
      <c r="D121" s="496" t="s">
        <v>144</v>
      </c>
      <c r="E121" s="243">
        <v>350</v>
      </c>
      <c r="F121" s="161">
        <v>500</v>
      </c>
      <c r="G121" s="161" t="s">
        <v>143</v>
      </c>
      <c r="H121" s="185" t="s">
        <v>142</v>
      </c>
      <c r="I121" s="161" t="s">
        <v>123</v>
      </c>
      <c r="J121" s="402">
        <v>50</v>
      </c>
      <c r="K121" s="181">
        <v>0</v>
      </c>
      <c r="L121" s="300">
        <f>K121/J121*100</f>
        <v>0</v>
      </c>
      <c r="M121" s="635"/>
      <c r="N121" s="635"/>
      <c r="O121" s="622"/>
      <c r="P121" s="190" t="s">
        <v>746</v>
      </c>
      <c r="Q121" s="471">
        <v>100</v>
      </c>
      <c r="R121" s="159">
        <v>0</v>
      </c>
      <c r="S121" s="308">
        <f>R121/Q121*1</f>
        <v>0</v>
      </c>
      <c r="T121" s="520" t="s">
        <v>501</v>
      </c>
      <c r="U121" s="471">
        <v>150</v>
      </c>
      <c r="V121" s="159">
        <v>0</v>
      </c>
      <c r="W121" s="157">
        <v>0</v>
      </c>
      <c r="X121" s="167" t="s">
        <v>658</v>
      </c>
      <c r="Y121" s="164">
        <v>200</v>
      </c>
      <c r="Z121" s="162">
        <v>200</v>
      </c>
      <c r="AA121" s="153">
        <v>60</v>
      </c>
      <c r="AB121" s="515" t="s">
        <v>885</v>
      </c>
      <c r="AC121" s="123" t="s">
        <v>1366</v>
      </c>
      <c r="AD121" s="123" t="s">
        <v>1484</v>
      </c>
      <c r="AE121" s="126" t="s">
        <v>1485</v>
      </c>
      <c r="AF121" s="123" t="s">
        <v>1486</v>
      </c>
      <c r="AG121" s="123" t="s">
        <v>1487</v>
      </c>
      <c r="AH121" s="127">
        <v>12</v>
      </c>
      <c r="AI121" s="164">
        <v>250</v>
      </c>
      <c r="AJ121" s="155"/>
      <c r="AK121" s="156">
        <v>65</v>
      </c>
      <c r="AL121" s="74"/>
      <c r="AM121" s="515" t="s">
        <v>1031</v>
      </c>
      <c r="AN121" s="201">
        <v>250</v>
      </c>
      <c r="AO121" s="204">
        <v>300</v>
      </c>
      <c r="AP121" s="206">
        <v>60</v>
      </c>
      <c r="AQ121" s="208"/>
      <c r="AR121" s="518" t="s">
        <v>1274</v>
      </c>
      <c r="AS121" s="201">
        <v>50</v>
      </c>
      <c r="AT121" s="370">
        <v>13</v>
      </c>
      <c r="AU121" s="150">
        <v>26</v>
      </c>
      <c r="AV121" s="174" t="s">
        <v>1349</v>
      </c>
      <c r="AW121" s="278" t="s">
        <v>1624</v>
      </c>
      <c r="AX121" s="174">
        <v>100</v>
      </c>
      <c r="AY121" s="516" t="s">
        <v>1790</v>
      </c>
      <c r="AZ121" s="429">
        <v>10</v>
      </c>
      <c r="BA121" s="2"/>
      <c r="BB121" s="2"/>
      <c r="BC121" s="523"/>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row>
    <row r="122" spans="1:110" s="5" customFormat="1" ht="88.5" customHeight="1" x14ac:dyDescent="0.25">
      <c r="A122" s="628"/>
      <c r="B122" s="628"/>
      <c r="C122" s="618" t="s">
        <v>141</v>
      </c>
      <c r="D122" s="642" t="s">
        <v>140</v>
      </c>
      <c r="E122" s="563">
        <v>4</v>
      </c>
      <c r="F122" s="550">
        <v>5</v>
      </c>
      <c r="G122" s="550" t="s">
        <v>138</v>
      </c>
      <c r="H122" s="185" t="s">
        <v>137</v>
      </c>
      <c r="I122" s="161" t="s">
        <v>123</v>
      </c>
      <c r="J122" s="632">
        <v>0.5</v>
      </c>
      <c r="K122" s="632">
        <v>2</v>
      </c>
      <c r="L122" s="657">
        <f>K122/J122*100</f>
        <v>400</v>
      </c>
      <c r="M122" s="635"/>
      <c r="N122" s="635"/>
      <c r="O122" s="622"/>
      <c r="P122" s="678" t="s">
        <v>747</v>
      </c>
      <c r="Q122" s="596">
        <v>1</v>
      </c>
      <c r="R122" s="596">
        <v>1</v>
      </c>
      <c r="S122" s="660">
        <f>R122/Q122</f>
        <v>1</v>
      </c>
      <c r="T122" s="624" t="s">
        <v>516</v>
      </c>
      <c r="U122" s="596">
        <v>1.5</v>
      </c>
      <c r="V122" s="596">
        <v>1</v>
      </c>
      <c r="W122" s="594">
        <v>0.7</v>
      </c>
      <c r="X122" s="167" t="s">
        <v>659</v>
      </c>
      <c r="Y122" s="592">
        <v>2</v>
      </c>
      <c r="Z122" s="601">
        <v>2</v>
      </c>
      <c r="AA122" s="582">
        <v>100</v>
      </c>
      <c r="AB122" s="99" t="s">
        <v>886</v>
      </c>
      <c r="AC122" s="123" t="s">
        <v>1366</v>
      </c>
      <c r="AD122" s="123" t="s">
        <v>1488</v>
      </c>
      <c r="AE122" s="127">
        <v>4302075</v>
      </c>
      <c r="AF122" s="123" t="s">
        <v>1489</v>
      </c>
      <c r="AG122" s="123" t="s">
        <v>1490</v>
      </c>
      <c r="AH122" s="127">
        <v>25</v>
      </c>
      <c r="AI122" s="592">
        <v>2.5</v>
      </c>
      <c r="AJ122" s="590" t="s">
        <v>1111</v>
      </c>
      <c r="AK122" s="591">
        <v>100</v>
      </c>
      <c r="AL122" s="74"/>
      <c r="AM122" s="98" t="s">
        <v>1032</v>
      </c>
      <c r="AN122" s="563">
        <v>3</v>
      </c>
      <c r="AO122" s="699">
        <v>3</v>
      </c>
      <c r="AP122" s="701">
        <v>66</v>
      </c>
      <c r="AQ122" s="208"/>
      <c r="AR122" s="208" t="s">
        <v>1275</v>
      </c>
      <c r="AS122" s="563">
        <v>4</v>
      </c>
      <c r="AT122" s="574">
        <v>5</v>
      </c>
      <c r="AU122" s="553">
        <v>110</v>
      </c>
      <c r="AV122" s="542" t="s">
        <v>1604</v>
      </c>
      <c r="AW122" s="542" t="s">
        <v>1617</v>
      </c>
      <c r="AX122" s="535">
        <v>100</v>
      </c>
      <c r="AY122" s="540" t="s">
        <v>1711</v>
      </c>
      <c r="AZ122" s="536">
        <v>100</v>
      </c>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row>
    <row r="123" spans="1:110" s="5" customFormat="1" ht="213.75" x14ac:dyDescent="0.25">
      <c r="A123" s="628"/>
      <c r="B123" s="628"/>
      <c r="C123" s="618"/>
      <c r="D123" s="550"/>
      <c r="E123" s="563"/>
      <c r="F123" s="550"/>
      <c r="G123" s="550"/>
      <c r="H123" s="161" t="s">
        <v>136</v>
      </c>
      <c r="I123" s="161" t="s">
        <v>123</v>
      </c>
      <c r="J123" s="632"/>
      <c r="K123" s="632"/>
      <c r="L123" s="658"/>
      <c r="M123" s="635"/>
      <c r="N123" s="635"/>
      <c r="O123" s="622"/>
      <c r="P123" s="678"/>
      <c r="Q123" s="596"/>
      <c r="R123" s="596"/>
      <c r="S123" s="660"/>
      <c r="T123" s="624"/>
      <c r="U123" s="596"/>
      <c r="V123" s="596"/>
      <c r="W123" s="595"/>
      <c r="X123" s="167" t="s">
        <v>660</v>
      </c>
      <c r="Y123" s="592"/>
      <c r="Z123" s="601"/>
      <c r="AA123" s="582"/>
      <c r="AB123" s="99" t="s">
        <v>887</v>
      </c>
      <c r="AC123" s="122"/>
      <c r="AD123" s="122"/>
      <c r="AE123" s="122"/>
      <c r="AF123" s="122"/>
      <c r="AG123" s="122"/>
      <c r="AH123" s="122"/>
      <c r="AI123" s="592"/>
      <c r="AJ123" s="590"/>
      <c r="AK123" s="591"/>
      <c r="AL123" s="74"/>
      <c r="AM123" s="98" t="s">
        <v>1032</v>
      </c>
      <c r="AN123" s="563"/>
      <c r="AO123" s="699"/>
      <c r="AP123" s="701"/>
      <c r="AQ123" s="208"/>
      <c r="AR123" s="208" t="s">
        <v>1276</v>
      </c>
      <c r="AS123" s="563"/>
      <c r="AT123" s="566"/>
      <c r="AU123" s="553"/>
      <c r="AV123" s="543"/>
      <c r="AW123" s="543"/>
      <c r="AX123" s="535"/>
      <c r="AY123" s="540"/>
      <c r="AZ123" s="536"/>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row>
    <row r="124" spans="1:110" s="5" customFormat="1" ht="55.5" customHeight="1" x14ac:dyDescent="0.25">
      <c r="A124" s="628"/>
      <c r="B124" s="628"/>
      <c r="C124" s="618" t="s">
        <v>135</v>
      </c>
      <c r="D124" s="653" t="s">
        <v>517</v>
      </c>
      <c r="E124" s="563">
        <v>165</v>
      </c>
      <c r="F124" s="550">
        <v>200</v>
      </c>
      <c r="G124" s="550" t="s">
        <v>134</v>
      </c>
      <c r="H124" s="185" t="s">
        <v>133</v>
      </c>
      <c r="I124" s="161" t="s">
        <v>123</v>
      </c>
      <c r="J124" s="632">
        <v>20</v>
      </c>
      <c r="K124" s="632">
        <v>10</v>
      </c>
      <c r="L124" s="657">
        <f>K124/J124*100</f>
        <v>50</v>
      </c>
      <c r="M124" s="635"/>
      <c r="N124" s="635"/>
      <c r="O124" s="622"/>
      <c r="P124" s="678" t="s">
        <v>748</v>
      </c>
      <c r="Q124" s="596">
        <v>50</v>
      </c>
      <c r="R124" s="596">
        <v>4</v>
      </c>
      <c r="S124" s="623">
        <f t="shared" ref="S124" si="8">R124/Q124*1</f>
        <v>0.08</v>
      </c>
      <c r="T124" s="624" t="s">
        <v>518</v>
      </c>
      <c r="U124" s="596">
        <v>75</v>
      </c>
      <c r="V124" s="596">
        <v>4</v>
      </c>
      <c r="W124" s="594">
        <v>0.8</v>
      </c>
      <c r="X124" s="167" t="s">
        <v>661</v>
      </c>
      <c r="Y124" s="592">
        <v>100</v>
      </c>
      <c r="Z124" s="601">
        <v>100</v>
      </c>
      <c r="AA124" s="582">
        <v>80</v>
      </c>
      <c r="AB124" s="99" t="s">
        <v>888</v>
      </c>
      <c r="AC124" s="122"/>
      <c r="AD124" s="122"/>
      <c r="AE124" s="122"/>
      <c r="AF124" s="122"/>
      <c r="AG124" s="122"/>
      <c r="AH124" s="122"/>
      <c r="AI124" s="592">
        <v>115</v>
      </c>
      <c r="AJ124" s="590">
        <v>115</v>
      </c>
      <c r="AK124" s="591">
        <v>100</v>
      </c>
      <c r="AL124" s="74"/>
      <c r="AM124" s="98" t="s">
        <v>1033</v>
      </c>
      <c r="AN124" s="563">
        <v>140</v>
      </c>
      <c r="AO124" s="699">
        <v>140</v>
      </c>
      <c r="AP124" s="701">
        <v>85</v>
      </c>
      <c r="AQ124" s="208"/>
      <c r="AR124" s="208" t="s">
        <v>1277</v>
      </c>
      <c r="AS124" s="563">
        <v>165</v>
      </c>
      <c r="AT124" s="570">
        <v>100</v>
      </c>
      <c r="AU124" s="569">
        <v>61</v>
      </c>
      <c r="AV124" s="542" t="s">
        <v>1605</v>
      </c>
      <c r="AW124" s="542" t="s">
        <v>1712</v>
      </c>
      <c r="AX124" s="535">
        <v>100</v>
      </c>
      <c r="AY124" s="540" t="s">
        <v>1754</v>
      </c>
      <c r="AZ124" s="536">
        <v>61</v>
      </c>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row>
    <row r="125" spans="1:110" s="5" customFormat="1" ht="155.25" customHeight="1" x14ac:dyDescent="0.25">
      <c r="A125" s="628"/>
      <c r="B125" s="628"/>
      <c r="C125" s="618"/>
      <c r="D125" s="550"/>
      <c r="E125" s="563"/>
      <c r="F125" s="550"/>
      <c r="G125" s="550"/>
      <c r="H125" s="185" t="s">
        <v>132</v>
      </c>
      <c r="I125" s="161" t="s">
        <v>123</v>
      </c>
      <c r="J125" s="632"/>
      <c r="K125" s="632"/>
      <c r="L125" s="658"/>
      <c r="M125" s="635"/>
      <c r="N125" s="635"/>
      <c r="O125" s="622"/>
      <c r="P125" s="678"/>
      <c r="Q125" s="596"/>
      <c r="R125" s="596"/>
      <c r="S125" s="623"/>
      <c r="T125" s="624"/>
      <c r="U125" s="596"/>
      <c r="V125" s="596"/>
      <c r="W125" s="595"/>
      <c r="X125" s="167"/>
      <c r="Y125" s="592"/>
      <c r="Z125" s="601"/>
      <c r="AA125" s="582"/>
      <c r="AB125" s="99" t="s">
        <v>889</v>
      </c>
      <c r="AC125" s="123" t="s">
        <v>1366</v>
      </c>
      <c r="AD125" s="123" t="s">
        <v>1488</v>
      </c>
      <c r="AE125" s="127">
        <v>4302075</v>
      </c>
      <c r="AF125" s="123" t="s">
        <v>1489</v>
      </c>
      <c r="AG125" s="123" t="s">
        <v>1491</v>
      </c>
      <c r="AH125" s="127">
        <v>1</v>
      </c>
      <c r="AI125" s="592"/>
      <c r="AJ125" s="590"/>
      <c r="AK125" s="591"/>
      <c r="AL125" s="74"/>
      <c r="AM125" s="98" t="s">
        <v>1034</v>
      </c>
      <c r="AN125" s="563"/>
      <c r="AO125" s="699"/>
      <c r="AP125" s="701"/>
      <c r="AQ125" s="208"/>
      <c r="AR125" s="208" t="s">
        <v>1278</v>
      </c>
      <c r="AS125" s="563"/>
      <c r="AT125" s="566"/>
      <c r="AU125" s="569"/>
      <c r="AV125" s="543"/>
      <c r="AW125" s="543"/>
      <c r="AX125" s="535"/>
      <c r="AY125" s="541"/>
      <c r="AZ125" s="536"/>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row>
    <row r="126" spans="1:110" s="5" customFormat="1" ht="135.75" customHeight="1" x14ac:dyDescent="0.25">
      <c r="A126" s="628"/>
      <c r="B126" s="628"/>
      <c r="C126" s="177" t="s">
        <v>131</v>
      </c>
      <c r="D126" s="184" t="s">
        <v>130</v>
      </c>
      <c r="E126" s="243">
        <v>17</v>
      </c>
      <c r="F126" s="161">
        <v>17</v>
      </c>
      <c r="G126" s="161" t="s">
        <v>129</v>
      </c>
      <c r="H126" s="185" t="s">
        <v>128</v>
      </c>
      <c r="I126" s="161" t="s">
        <v>123</v>
      </c>
      <c r="J126" s="402">
        <v>8</v>
      </c>
      <c r="K126" s="181">
        <v>12</v>
      </c>
      <c r="L126" s="298">
        <v>50</v>
      </c>
      <c r="M126" s="635"/>
      <c r="N126" s="635"/>
      <c r="O126" s="622"/>
      <c r="P126" s="192" t="s">
        <v>749</v>
      </c>
      <c r="Q126" s="161">
        <v>17</v>
      </c>
      <c r="R126" s="158">
        <v>17</v>
      </c>
      <c r="S126" s="310">
        <f>R126/Q126*1</f>
        <v>1</v>
      </c>
      <c r="T126" s="179" t="s">
        <v>570</v>
      </c>
      <c r="U126" s="161">
        <v>17</v>
      </c>
      <c r="V126" s="158">
        <v>17</v>
      </c>
      <c r="W126" s="157">
        <v>0.8</v>
      </c>
      <c r="X126" s="167" t="s">
        <v>662</v>
      </c>
      <c r="Y126" s="164">
        <v>17</v>
      </c>
      <c r="Z126" s="162">
        <v>17</v>
      </c>
      <c r="AA126" s="153">
        <v>70</v>
      </c>
      <c r="AB126" s="99" t="s">
        <v>890</v>
      </c>
      <c r="AC126" s="123" t="s">
        <v>1366</v>
      </c>
      <c r="AD126" s="123" t="s">
        <v>1484</v>
      </c>
      <c r="AE126" s="127">
        <v>4301037</v>
      </c>
      <c r="AF126" s="123" t="s">
        <v>1486</v>
      </c>
      <c r="AG126" s="123" t="s">
        <v>1492</v>
      </c>
      <c r="AH126" s="127">
        <v>12</v>
      </c>
      <c r="AI126" s="164">
        <v>17</v>
      </c>
      <c r="AJ126" s="155">
        <v>17</v>
      </c>
      <c r="AK126" s="156">
        <v>65</v>
      </c>
      <c r="AL126" s="74"/>
      <c r="AM126" s="98" t="s">
        <v>1035</v>
      </c>
      <c r="AN126" s="201">
        <v>17</v>
      </c>
      <c r="AO126" s="204" t="s">
        <v>1149</v>
      </c>
      <c r="AP126" s="206">
        <v>60</v>
      </c>
      <c r="AQ126" s="208" t="s">
        <v>1172</v>
      </c>
      <c r="AR126" s="208" t="s">
        <v>1279</v>
      </c>
      <c r="AS126" s="201">
        <v>1</v>
      </c>
      <c r="AT126" s="323">
        <v>1</v>
      </c>
      <c r="AU126" s="150">
        <v>100</v>
      </c>
      <c r="AV126" s="273" t="s">
        <v>1530</v>
      </c>
      <c r="AW126" s="476" t="s">
        <v>1713</v>
      </c>
      <c r="AX126" s="174">
        <v>100</v>
      </c>
      <c r="AY126" s="499" t="s">
        <v>1772</v>
      </c>
      <c r="AZ126" s="429">
        <v>47</v>
      </c>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row>
    <row r="127" spans="1:110" s="5" customFormat="1" ht="99" customHeight="1" x14ac:dyDescent="0.25">
      <c r="A127" s="628"/>
      <c r="B127" s="628"/>
      <c r="C127" s="618" t="s">
        <v>127</v>
      </c>
      <c r="D127" s="642" t="s">
        <v>126</v>
      </c>
      <c r="E127" s="557">
        <v>0.75</v>
      </c>
      <c r="F127" s="599">
        <v>0.92</v>
      </c>
      <c r="G127" s="550" t="s">
        <v>125</v>
      </c>
      <c r="H127" s="185" t="s">
        <v>124</v>
      </c>
      <c r="I127" s="550" t="s">
        <v>123</v>
      </c>
      <c r="J127" s="632">
        <v>5</v>
      </c>
      <c r="K127" s="632">
        <v>5</v>
      </c>
      <c r="L127" s="655">
        <f>K127/J127*100</f>
        <v>100</v>
      </c>
      <c r="M127" s="635"/>
      <c r="N127" s="635"/>
      <c r="O127" s="622"/>
      <c r="P127" s="683" t="s">
        <v>750</v>
      </c>
      <c r="Q127" s="550">
        <v>35</v>
      </c>
      <c r="R127" s="597">
        <v>0.35</v>
      </c>
      <c r="S127" s="600">
        <v>1</v>
      </c>
      <c r="T127" s="598" t="s">
        <v>494</v>
      </c>
      <c r="U127" s="550">
        <v>35</v>
      </c>
      <c r="V127" s="597">
        <v>0.35</v>
      </c>
      <c r="W127" s="594">
        <v>0.75</v>
      </c>
      <c r="X127" s="167" t="s">
        <v>623</v>
      </c>
      <c r="Y127" s="593">
        <v>0.92</v>
      </c>
      <c r="Z127" s="613">
        <v>0.45</v>
      </c>
      <c r="AA127" s="582">
        <v>70</v>
      </c>
      <c r="AB127" s="99" t="s">
        <v>891</v>
      </c>
      <c r="AC127" s="123" t="s">
        <v>1366</v>
      </c>
      <c r="AD127" s="123" t="s">
        <v>1488</v>
      </c>
      <c r="AE127" s="127">
        <v>4302075</v>
      </c>
      <c r="AF127" s="123" t="s">
        <v>1489</v>
      </c>
      <c r="AG127" s="123" t="s">
        <v>1491</v>
      </c>
      <c r="AH127" s="127">
        <v>1</v>
      </c>
      <c r="AI127" s="593">
        <v>0.92</v>
      </c>
      <c r="AJ127" s="691">
        <v>0.55000000000000004</v>
      </c>
      <c r="AK127" s="591">
        <v>71</v>
      </c>
      <c r="AL127" s="74"/>
      <c r="AM127" s="98" t="s">
        <v>1036</v>
      </c>
      <c r="AN127" s="557">
        <v>0.65</v>
      </c>
      <c r="AO127" s="700">
        <v>0.65</v>
      </c>
      <c r="AP127" s="701">
        <v>65</v>
      </c>
      <c r="AQ127" s="208"/>
      <c r="AR127" s="208" t="s">
        <v>1280</v>
      </c>
      <c r="AS127" s="557">
        <v>0.75</v>
      </c>
      <c r="AT127" s="571">
        <v>0.5</v>
      </c>
      <c r="AU127" s="553">
        <v>60</v>
      </c>
      <c r="AV127" s="542" t="s">
        <v>1604</v>
      </c>
      <c r="AW127" s="286" t="s">
        <v>1644</v>
      </c>
      <c r="AX127" s="535">
        <v>100</v>
      </c>
      <c r="AY127" s="540" t="s">
        <v>1716</v>
      </c>
      <c r="AZ127" s="536">
        <v>2</v>
      </c>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row>
    <row r="128" spans="1:110" s="5" customFormat="1" ht="31.5" customHeight="1" x14ac:dyDescent="0.25">
      <c r="A128" s="628"/>
      <c r="B128" s="628"/>
      <c r="C128" s="618"/>
      <c r="D128" s="550"/>
      <c r="E128" s="557"/>
      <c r="F128" s="599"/>
      <c r="G128" s="550"/>
      <c r="H128" s="161" t="s">
        <v>122</v>
      </c>
      <c r="I128" s="550"/>
      <c r="J128" s="632"/>
      <c r="K128" s="632"/>
      <c r="L128" s="658"/>
      <c r="M128" s="635"/>
      <c r="N128" s="635"/>
      <c r="O128" s="622"/>
      <c r="P128" s="683"/>
      <c r="Q128" s="550"/>
      <c r="R128" s="597"/>
      <c r="S128" s="600"/>
      <c r="T128" s="598"/>
      <c r="U128" s="550"/>
      <c r="V128" s="597"/>
      <c r="W128" s="595"/>
      <c r="X128" s="167" t="s">
        <v>663</v>
      </c>
      <c r="Y128" s="593"/>
      <c r="Z128" s="613"/>
      <c r="AA128" s="582"/>
      <c r="AB128" s="99" t="s">
        <v>892</v>
      </c>
      <c r="AC128" s="122"/>
      <c r="AD128" s="122"/>
      <c r="AE128" s="122"/>
      <c r="AF128" s="122"/>
      <c r="AG128" s="122"/>
      <c r="AH128" s="122"/>
      <c r="AI128" s="593"/>
      <c r="AJ128" s="691"/>
      <c r="AK128" s="591"/>
      <c r="AL128" s="74"/>
      <c r="AM128" s="98" t="s">
        <v>1037</v>
      </c>
      <c r="AN128" s="557"/>
      <c r="AO128" s="699"/>
      <c r="AP128" s="701"/>
      <c r="AQ128" s="208"/>
      <c r="AR128" s="208" t="s">
        <v>1281</v>
      </c>
      <c r="AS128" s="557"/>
      <c r="AT128" s="571"/>
      <c r="AU128" s="553"/>
      <c r="AV128" s="543"/>
      <c r="AW128" s="152" t="s">
        <v>1337</v>
      </c>
      <c r="AX128" s="535"/>
      <c r="AY128" s="540"/>
      <c r="AZ128" s="536"/>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row>
    <row r="129" spans="1:110" s="5" customFormat="1" ht="69" customHeight="1" x14ac:dyDescent="0.25">
      <c r="A129" s="628"/>
      <c r="B129" s="628"/>
      <c r="C129" s="177" t="s">
        <v>121</v>
      </c>
      <c r="D129" s="269" t="s">
        <v>1593</v>
      </c>
      <c r="E129" s="243">
        <v>21</v>
      </c>
      <c r="F129" s="161">
        <v>27</v>
      </c>
      <c r="G129" s="161" t="s">
        <v>120</v>
      </c>
      <c r="H129" s="185" t="s">
        <v>119</v>
      </c>
      <c r="I129" s="161" t="s">
        <v>114</v>
      </c>
      <c r="J129" s="402">
        <v>15</v>
      </c>
      <c r="K129" s="181">
        <v>0</v>
      </c>
      <c r="L129" s="300">
        <f t="shared" ref="L129:L139" si="9">K129/J129*100</f>
        <v>0</v>
      </c>
      <c r="M129" s="635">
        <v>20000000</v>
      </c>
      <c r="N129" s="635">
        <v>20000000</v>
      </c>
      <c r="O129" s="622">
        <f>N129/M129</f>
        <v>1</v>
      </c>
      <c r="P129" s="192" t="s">
        <v>751</v>
      </c>
      <c r="Q129" s="161">
        <v>9</v>
      </c>
      <c r="R129" s="158">
        <v>6</v>
      </c>
      <c r="S129" s="315">
        <f>R129/Q129*1</f>
        <v>0.66666666666666663</v>
      </c>
      <c r="T129" s="160" t="s">
        <v>495</v>
      </c>
      <c r="U129" s="161">
        <v>9</v>
      </c>
      <c r="V129" s="158">
        <v>6</v>
      </c>
      <c r="W129" s="157">
        <v>0.7</v>
      </c>
      <c r="X129" s="167" t="s">
        <v>664</v>
      </c>
      <c r="Y129" s="164">
        <v>27</v>
      </c>
      <c r="Z129" s="162">
        <v>12</v>
      </c>
      <c r="AA129" s="153">
        <v>65</v>
      </c>
      <c r="AB129" s="99" t="s">
        <v>893</v>
      </c>
      <c r="AC129" s="123" t="s">
        <v>1366</v>
      </c>
      <c r="AD129" s="123" t="s">
        <v>1484</v>
      </c>
      <c r="AE129" s="126" t="s">
        <v>1375</v>
      </c>
      <c r="AF129" s="128" t="s">
        <v>1493</v>
      </c>
      <c r="AG129" s="128" t="s">
        <v>1494</v>
      </c>
      <c r="AH129" s="126">
        <v>12</v>
      </c>
      <c r="AI129" s="164">
        <v>27</v>
      </c>
      <c r="AJ129" s="155">
        <v>15</v>
      </c>
      <c r="AK129" s="156">
        <v>80</v>
      </c>
      <c r="AL129" s="74" t="s">
        <v>1106</v>
      </c>
      <c r="AM129" s="98" t="s">
        <v>1038</v>
      </c>
      <c r="AN129" s="201">
        <v>18</v>
      </c>
      <c r="AO129" s="204" t="s">
        <v>1150</v>
      </c>
      <c r="AP129" s="206">
        <v>72</v>
      </c>
      <c r="AQ129" s="208"/>
      <c r="AR129" s="208" t="s">
        <v>1282</v>
      </c>
      <c r="AS129" s="201">
        <v>21</v>
      </c>
      <c r="AT129" s="371">
        <v>13</v>
      </c>
      <c r="AU129" s="150">
        <v>60</v>
      </c>
      <c r="AV129" s="184" t="s">
        <v>1351</v>
      </c>
      <c r="AW129" s="146" t="s">
        <v>1352</v>
      </c>
      <c r="AX129" s="174">
        <v>40</v>
      </c>
      <c r="AY129" s="487" t="s">
        <v>1675</v>
      </c>
      <c r="AZ129" s="429">
        <v>60</v>
      </c>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row>
    <row r="130" spans="1:110" s="5" customFormat="1" ht="108.75" customHeight="1" x14ac:dyDescent="0.25">
      <c r="A130" s="628"/>
      <c r="B130" s="628"/>
      <c r="C130" s="177" t="s">
        <v>118</v>
      </c>
      <c r="D130" s="184" t="s">
        <v>117</v>
      </c>
      <c r="E130" s="244">
        <v>0.7</v>
      </c>
      <c r="F130" s="171">
        <v>0.9</v>
      </c>
      <c r="G130" s="171" t="s">
        <v>116</v>
      </c>
      <c r="H130" s="161" t="s">
        <v>115</v>
      </c>
      <c r="I130" s="161" t="s">
        <v>114</v>
      </c>
      <c r="J130" s="402">
        <v>10</v>
      </c>
      <c r="K130" s="181">
        <v>0</v>
      </c>
      <c r="L130" s="300">
        <f t="shared" si="9"/>
        <v>0</v>
      </c>
      <c r="M130" s="635"/>
      <c r="N130" s="635"/>
      <c r="O130" s="622"/>
      <c r="P130" s="192" t="s">
        <v>487</v>
      </c>
      <c r="Q130" s="161">
        <v>30</v>
      </c>
      <c r="R130" s="158">
        <v>30</v>
      </c>
      <c r="S130" s="310">
        <f>R130/Q130*1</f>
        <v>1</v>
      </c>
      <c r="T130" s="179" t="s">
        <v>571</v>
      </c>
      <c r="U130" s="161">
        <v>30</v>
      </c>
      <c r="V130" s="158">
        <v>30</v>
      </c>
      <c r="W130" s="157">
        <v>0.75</v>
      </c>
      <c r="X130" s="167" t="s">
        <v>665</v>
      </c>
      <c r="Y130" s="163">
        <v>0.9</v>
      </c>
      <c r="Z130" s="170">
        <v>0.4</v>
      </c>
      <c r="AA130" s="153">
        <v>60</v>
      </c>
      <c r="AB130" s="99" t="s">
        <v>894</v>
      </c>
      <c r="AC130" s="122"/>
      <c r="AD130" s="122"/>
      <c r="AE130" s="122"/>
      <c r="AF130" s="122"/>
      <c r="AG130" s="122"/>
      <c r="AH130" s="122"/>
      <c r="AI130" s="163">
        <v>0.9</v>
      </c>
      <c r="AJ130" s="196">
        <v>0.5</v>
      </c>
      <c r="AK130" s="156">
        <v>55</v>
      </c>
      <c r="AL130" s="74"/>
      <c r="AM130" s="98" t="s">
        <v>1039</v>
      </c>
      <c r="AN130" s="200">
        <v>0.6</v>
      </c>
      <c r="AO130" s="205">
        <v>0.4</v>
      </c>
      <c r="AP130" s="206">
        <v>40</v>
      </c>
      <c r="AQ130" s="208"/>
      <c r="AR130" s="208" t="s">
        <v>1283</v>
      </c>
      <c r="AS130" s="200">
        <v>0.7</v>
      </c>
      <c r="AT130" s="488">
        <v>0.4</v>
      </c>
      <c r="AU130" s="150">
        <v>60</v>
      </c>
      <c r="AV130" s="274" t="s">
        <v>1606</v>
      </c>
      <c r="AW130" s="274" t="s">
        <v>1606</v>
      </c>
      <c r="AX130" s="174">
        <v>100</v>
      </c>
      <c r="AY130" s="487" t="s">
        <v>1755</v>
      </c>
      <c r="AZ130" s="429">
        <v>60</v>
      </c>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row>
    <row r="131" spans="1:110" s="7" customFormat="1" ht="102" customHeight="1" x14ac:dyDescent="0.25">
      <c r="A131" s="628"/>
      <c r="B131" s="628" t="s">
        <v>113</v>
      </c>
      <c r="C131" s="618" t="s">
        <v>112</v>
      </c>
      <c r="D131" s="472" t="s">
        <v>1594</v>
      </c>
      <c r="E131" s="243">
        <v>24</v>
      </c>
      <c r="F131" s="161">
        <v>30</v>
      </c>
      <c r="G131" s="161" t="s">
        <v>111</v>
      </c>
      <c r="H131" s="185" t="s">
        <v>110</v>
      </c>
      <c r="I131" s="161" t="s">
        <v>109</v>
      </c>
      <c r="J131" s="402">
        <v>6</v>
      </c>
      <c r="K131" s="181">
        <v>5</v>
      </c>
      <c r="L131" s="300">
        <v>100</v>
      </c>
      <c r="M131" s="635"/>
      <c r="N131" s="635"/>
      <c r="O131" s="622"/>
      <c r="P131" s="110" t="s">
        <v>752</v>
      </c>
      <c r="Q131" s="161">
        <v>9</v>
      </c>
      <c r="R131" s="158">
        <v>1</v>
      </c>
      <c r="S131" s="316">
        <f>R131/Q131*1</f>
        <v>0.1111111111111111</v>
      </c>
      <c r="T131" s="520" t="s">
        <v>521</v>
      </c>
      <c r="U131" s="161">
        <v>12</v>
      </c>
      <c r="V131" s="158"/>
      <c r="W131" s="157">
        <v>0</v>
      </c>
      <c r="X131" s="167"/>
      <c r="Y131" s="164">
        <v>30</v>
      </c>
      <c r="Z131" s="162">
        <v>5</v>
      </c>
      <c r="AA131" s="153">
        <v>60</v>
      </c>
      <c r="AB131" s="99" t="s">
        <v>895</v>
      </c>
      <c r="AC131" s="123" t="s">
        <v>1366</v>
      </c>
      <c r="AD131" s="123" t="s">
        <v>1495</v>
      </c>
      <c r="AE131" s="126">
        <v>3301051</v>
      </c>
      <c r="AF131" s="123" t="s">
        <v>1496</v>
      </c>
      <c r="AG131" s="123" t="s">
        <v>1497</v>
      </c>
      <c r="AH131" s="127">
        <v>1000</v>
      </c>
      <c r="AI131" s="164">
        <v>18</v>
      </c>
      <c r="AJ131" s="155">
        <v>18</v>
      </c>
      <c r="AK131" s="156">
        <v>62</v>
      </c>
      <c r="AL131" s="74" t="s">
        <v>1101</v>
      </c>
      <c r="AM131" s="515" t="s">
        <v>1040</v>
      </c>
      <c r="AN131" s="201">
        <v>21</v>
      </c>
      <c r="AO131" s="204">
        <v>4</v>
      </c>
      <c r="AP131" s="206">
        <v>41</v>
      </c>
      <c r="AQ131" s="208"/>
      <c r="AR131" s="518" t="s">
        <v>1284</v>
      </c>
      <c r="AS131" s="201">
        <v>3</v>
      </c>
      <c r="AT131" s="323">
        <v>3</v>
      </c>
      <c r="AU131" s="150">
        <v>100</v>
      </c>
      <c r="AV131" s="174"/>
      <c r="AW131" s="278" t="s">
        <v>1625</v>
      </c>
      <c r="AX131" s="174"/>
      <c r="AY131" s="516" t="s">
        <v>1791</v>
      </c>
      <c r="AZ131" s="429">
        <v>100</v>
      </c>
      <c r="BA131" s="2"/>
      <c r="BB131" s="2"/>
      <c r="BC131" s="523"/>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row>
    <row r="132" spans="1:110" s="7" customFormat="1" ht="84.75" customHeight="1" x14ac:dyDescent="0.25">
      <c r="A132" s="628"/>
      <c r="B132" s="628"/>
      <c r="C132" s="618"/>
      <c r="D132" s="161" t="s">
        <v>108</v>
      </c>
      <c r="E132" s="83">
        <v>1</v>
      </c>
      <c r="F132" s="185">
        <v>1</v>
      </c>
      <c r="G132" s="185" t="s">
        <v>107</v>
      </c>
      <c r="H132" s="185" t="s">
        <v>106</v>
      </c>
      <c r="I132" s="550" t="s">
        <v>97</v>
      </c>
      <c r="J132" s="56">
        <v>0.5</v>
      </c>
      <c r="K132" s="181">
        <v>0</v>
      </c>
      <c r="L132" s="300">
        <f t="shared" si="9"/>
        <v>0</v>
      </c>
      <c r="M132" s="635"/>
      <c r="N132" s="635"/>
      <c r="O132" s="622"/>
      <c r="P132" s="192" t="s">
        <v>753</v>
      </c>
      <c r="Q132" s="161">
        <v>1</v>
      </c>
      <c r="R132" s="158">
        <v>1</v>
      </c>
      <c r="S132" s="310">
        <f>R132/Q132*1</f>
        <v>1</v>
      </c>
      <c r="T132" s="160" t="s">
        <v>479</v>
      </c>
      <c r="U132" s="161">
        <v>1</v>
      </c>
      <c r="V132" s="158">
        <v>1</v>
      </c>
      <c r="W132" s="157">
        <v>0.7</v>
      </c>
      <c r="X132" s="167" t="s">
        <v>666</v>
      </c>
      <c r="Y132" s="185">
        <v>1</v>
      </c>
      <c r="Z132" s="69">
        <v>1</v>
      </c>
      <c r="AA132" s="72">
        <v>75</v>
      </c>
      <c r="AB132" s="104"/>
      <c r="AC132" s="122"/>
      <c r="AD132" s="122"/>
      <c r="AE132" s="122"/>
      <c r="AF132" s="122"/>
      <c r="AG132" s="122"/>
      <c r="AH132" s="122"/>
      <c r="AI132" s="185">
        <v>1</v>
      </c>
      <c r="AJ132" s="78">
        <v>1</v>
      </c>
      <c r="AK132" s="72">
        <v>70</v>
      </c>
      <c r="AL132" s="74" t="s">
        <v>1102</v>
      </c>
      <c r="AM132" s="98" t="s">
        <v>1041</v>
      </c>
      <c r="AN132" s="83">
        <v>1</v>
      </c>
      <c r="AO132" s="205">
        <v>0</v>
      </c>
      <c r="AP132" s="72">
        <v>0</v>
      </c>
      <c r="AQ132" s="208"/>
      <c r="AR132" s="208"/>
      <c r="AS132" s="83">
        <v>1</v>
      </c>
      <c r="AT132" s="323">
        <v>0</v>
      </c>
      <c r="AU132" s="72">
        <v>0</v>
      </c>
      <c r="AV132" s="174"/>
      <c r="AW132" s="286" t="s">
        <v>1645</v>
      </c>
      <c r="AX132" s="174"/>
      <c r="AY132" s="328" t="s">
        <v>1676</v>
      </c>
      <c r="AZ132" s="429">
        <v>45</v>
      </c>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row>
    <row r="133" spans="1:110" s="7" customFormat="1" ht="93" customHeight="1" x14ac:dyDescent="0.25">
      <c r="A133" s="628"/>
      <c r="B133" s="628"/>
      <c r="C133" s="177" t="s">
        <v>105</v>
      </c>
      <c r="D133" s="147" t="s">
        <v>104</v>
      </c>
      <c r="E133" s="243">
        <v>16</v>
      </c>
      <c r="F133" s="161">
        <v>20</v>
      </c>
      <c r="G133" s="161" t="s">
        <v>103</v>
      </c>
      <c r="H133" s="185" t="s">
        <v>102</v>
      </c>
      <c r="I133" s="550"/>
      <c r="J133" s="402">
        <v>1</v>
      </c>
      <c r="K133" s="181">
        <v>5</v>
      </c>
      <c r="L133" s="300">
        <v>100</v>
      </c>
      <c r="M133" s="635"/>
      <c r="N133" s="635"/>
      <c r="O133" s="622"/>
      <c r="P133" s="192" t="s">
        <v>754</v>
      </c>
      <c r="Q133" s="161">
        <v>8</v>
      </c>
      <c r="R133" s="158">
        <v>10</v>
      </c>
      <c r="S133" s="310">
        <v>1</v>
      </c>
      <c r="T133" s="160" t="s">
        <v>572</v>
      </c>
      <c r="U133" s="161">
        <v>8</v>
      </c>
      <c r="V133" s="158">
        <v>10</v>
      </c>
      <c r="W133" s="48">
        <v>0.7</v>
      </c>
      <c r="X133" s="160" t="s">
        <v>667</v>
      </c>
      <c r="Y133" s="164">
        <v>20</v>
      </c>
      <c r="Z133" s="162">
        <v>10</v>
      </c>
      <c r="AA133" s="153">
        <v>64</v>
      </c>
      <c r="AB133" s="99" t="s">
        <v>896</v>
      </c>
      <c r="AC133" s="122"/>
      <c r="AD133" s="122"/>
      <c r="AE133" s="122"/>
      <c r="AF133" s="122"/>
      <c r="AG133" s="122"/>
      <c r="AH133" s="122"/>
      <c r="AI133" s="164">
        <v>20</v>
      </c>
      <c r="AJ133" s="155">
        <v>12</v>
      </c>
      <c r="AK133" s="156">
        <v>82</v>
      </c>
      <c r="AL133" s="74"/>
      <c r="AM133" s="98" t="s">
        <v>1042</v>
      </c>
      <c r="AN133" s="201">
        <v>14</v>
      </c>
      <c r="AO133" s="204" t="s">
        <v>1151</v>
      </c>
      <c r="AP133" s="206">
        <v>71</v>
      </c>
      <c r="AQ133" s="208"/>
      <c r="AR133" s="208" t="s">
        <v>1285</v>
      </c>
      <c r="AS133" s="201">
        <v>16</v>
      </c>
      <c r="AT133" s="323">
        <v>12</v>
      </c>
      <c r="AU133" s="150">
        <v>70</v>
      </c>
      <c r="AV133" s="147" t="s">
        <v>1531</v>
      </c>
      <c r="AW133" s="147" t="s">
        <v>1532</v>
      </c>
      <c r="AX133" s="174">
        <v>100</v>
      </c>
      <c r="AY133" s="487" t="s">
        <v>1756</v>
      </c>
      <c r="AZ133" s="429">
        <v>70</v>
      </c>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row>
    <row r="134" spans="1:110" s="7" customFormat="1" ht="99.75" customHeight="1" x14ac:dyDescent="0.2">
      <c r="A134" s="628"/>
      <c r="B134" s="628"/>
      <c r="C134" s="618" t="s">
        <v>101</v>
      </c>
      <c r="D134" s="528" t="s">
        <v>100</v>
      </c>
      <c r="E134" s="502">
        <v>40</v>
      </c>
      <c r="F134" s="174">
        <v>50</v>
      </c>
      <c r="G134" s="161" t="s">
        <v>99</v>
      </c>
      <c r="H134" s="185" t="s">
        <v>98</v>
      </c>
      <c r="I134" s="550" t="s">
        <v>97</v>
      </c>
      <c r="J134" s="406">
        <v>4</v>
      </c>
      <c r="K134" s="181">
        <v>2</v>
      </c>
      <c r="L134" s="300">
        <f t="shared" si="9"/>
        <v>50</v>
      </c>
      <c r="M134" s="635">
        <v>81246143</v>
      </c>
      <c r="N134" s="635">
        <v>81195773</v>
      </c>
      <c r="O134" s="622">
        <f>N134/M134</f>
        <v>0.99938003210810877</v>
      </c>
      <c r="P134" s="192" t="s">
        <v>755</v>
      </c>
      <c r="Q134" s="174">
        <v>20</v>
      </c>
      <c r="R134" s="15">
        <v>6</v>
      </c>
      <c r="S134" s="317">
        <f t="shared" ref="S134:S137" si="10">R134/Q134*1</f>
        <v>0.3</v>
      </c>
      <c r="T134" s="519" t="s">
        <v>480</v>
      </c>
      <c r="U134" s="174">
        <v>20</v>
      </c>
      <c r="V134" s="15">
        <v>1</v>
      </c>
      <c r="W134" s="157">
        <v>0.8</v>
      </c>
      <c r="X134" s="519" t="s">
        <v>624</v>
      </c>
      <c r="Y134" s="195">
        <v>50</v>
      </c>
      <c r="Z134" s="193">
        <v>3</v>
      </c>
      <c r="AA134" s="165">
        <v>60</v>
      </c>
      <c r="AB134" s="515" t="s">
        <v>897</v>
      </c>
      <c r="AC134" s="122"/>
      <c r="AD134" s="122"/>
      <c r="AE134" s="122"/>
      <c r="AF134" s="122"/>
      <c r="AG134" s="122"/>
      <c r="AH134" s="122"/>
      <c r="AI134" s="195">
        <v>50</v>
      </c>
      <c r="AJ134" s="80">
        <v>2</v>
      </c>
      <c r="AK134" s="198">
        <v>65</v>
      </c>
      <c r="AL134" s="74"/>
      <c r="AM134" s="515" t="s">
        <v>1793</v>
      </c>
      <c r="AN134" s="85">
        <v>35</v>
      </c>
      <c r="AO134" s="517" t="s">
        <v>1792</v>
      </c>
      <c r="AP134" s="207">
        <v>51</v>
      </c>
      <c r="AQ134" s="208"/>
      <c r="AR134" s="518" t="s">
        <v>1286</v>
      </c>
      <c r="AS134" s="489">
        <v>5</v>
      </c>
      <c r="AT134" s="323">
        <v>2</v>
      </c>
      <c r="AU134" s="151">
        <v>40</v>
      </c>
      <c r="AV134" s="275" t="s">
        <v>1533</v>
      </c>
      <c r="AW134" s="286" t="s">
        <v>1646</v>
      </c>
      <c r="AX134" s="174">
        <v>100</v>
      </c>
      <c r="AY134" s="516" t="s">
        <v>1794</v>
      </c>
      <c r="AZ134" s="429">
        <v>32</v>
      </c>
      <c r="BA134" s="2"/>
      <c r="BB134" s="2"/>
      <c r="BC134" s="523"/>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row>
    <row r="135" spans="1:110" s="7" customFormat="1" ht="71.25" customHeight="1" x14ac:dyDescent="0.25">
      <c r="A135" s="628"/>
      <c r="B135" s="628"/>
      <c r="C135" s="618"/>
      <c r="D135" s="496" t="s">
        <v>96</v>
      </c>
      <c r="E135" s="244">
        <v>0.7</v>
      </c>
      <c r="F135" s="171">
        <v>1</v>
      </c>
      <c r="G135" s="171" t="s">
        <v>95</v>
      </c>
      <c r="H135" s="185" t="s">
        <v>573</v>
      </c>
      <c r="I135" s="550"/>
      <c r="J135" s="402">
        <v>10</v>
      </c>
      <c r="K135" s="181">
        <v>0</v>
      </c>
      <c r="L135" s="300">
        <f t="shared" si="9"/>
        <v>0</v>
      </c>
      <c r="M135" s="635"/>
      <c r="N135" s="635"/>
      <c r="O135" s="622"/>
      <c r="P135" s="192" t="s">
        <v>756</v>
      </c>
      <c r="Q135" s="171">
        <v>0.3</v>
      </c>
      <c r="R135" s="166" t="s">
        <v>37</v>
      </c>
      <c r="S135" s="308">
        <v>0</v>
      </c>
      <c r="T135" s="160" t="s">
        <v>481</v>
      </c>
      <c r="U135" s="171">
        <v>0.3</v>
      </c>
      <c r="V135" s="166" t="s">
        <v>37</v>
      </c>
      <c r="W135" s="157">
        <v>0.5</v>
      </c>
      <c r="X135" s="167" t="s">
        <v>668</v>
      </c>
      <c r="Y135" s="163">
        <v>1</v>
      </c>
      <c r="Z135" s="170">
        <v>0.4</v>
      </c>
      <c r="AA135" s="153">
        <v>60</v>
      </c>
      <c r="AB135" s="99" t="s">
        <v>898</v>
      </c>
      <c r="AC135" s="123" t="s">
        <v>1366</v>
      </c>
      <c r="AD135" s="123" t="s">
        <v>1495</v>
      </c>
      <c r="AE135" s="139">
        <v>3301052</v>
      </c>
      <c r="AF135" s="140" t="s">
        <v>1498</v>
      </c>
      <c r="AG135" s="123" t="s">
        <v>1499</v>
      </c>
      <c r="AH135" s="141">
        <v>135</v>
      </c>
      <c r="AI135" s="163">
        <v>1</v>
      </c>
      <c r="AJ135" s="196">
        <v>0.5</v>
      </c>
      <c r="AK135" s="156">
        <v>65</v>
      </c>
      <c r="AL135" s="74"/>
      <c r="AM135" s="98" t="s">
        <v>1043</v>
      </c>
      <c r="AN135" s="200">
        <v>0.5</v>
      </c>
      <c r="AO135" s="205">
        <v>4.4999999999999997E-3</v>
      </c>
      <c r="AP135" s="206">
        <v>45</v>
      </c>
      <c r="AQ135" s="208" t="s">
        <v>1167</v>
      </c>
      <c r="AR135" s="208" t="s">
        <v>1287</v>
      </c>
      <c r="AS135" s="200">
        <v>0.7</v>
      </c>
      <c r="AT135" s="364">
        <v>0.35</v>
      </c>
      <c r="AU135" s="150">
        <v>50</v>
      </c>
      <c r="AV135" s="174"/>
      <c r="AW135" s="286" t="s">
        <v>1647</v>
      </c>
      <c r="AX135" s="174"/>
      <c r="AY135" s="492" t="s">
        <v>1595</v>
      </c>
      <c r="AZ135" s="429">
        <v>39</v>
      </c>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row>
    <row r="136" spans="1:110" s="7" customFormat="1" ht="72" customHeight="1" x14ac:dyDescent="0.2">
      <c r="A136" s="628" t="s">
        <v>9</v>
      </c>
      <c r="B136" s="628" t="s">
        <v>78</v>
      </c>
      <c r="C136" s="618" t="s">
        <v>94</v>
      </c>
      <c r="D136" s="496" t="s">
        <v>93</v>
      </c>
      <c r="E136" s="243">
        <v>8</v>
      </c>
      <c r="F136" s="161">
        <v>10</v>
      </c>
      <c r="G136" s="161" t="s">
        <v>92</v>
      </c>
      <c r="H136" s="161" t="s">
        <v>91</v>
      </c>
      <c r="I136" s="550" t="s">
        <v>90</v>
      </c>
      <c r="J136" s="402">
        <v>0.1</v>
      </c>
      <c r="K136" s="121">
        <v>5.0000000000000001E-3</v>
      </c>
      <c r="L136" s="300">
        <f t="shared" si="9"/>
        <v>5</v>
      </c>
      <c r="M136" s="635"/>
      <c r="N136" s="635"/>
      <c r="O136" s="622"/>
      <c r="P136" s="110" t="s">
        <v>757</v>
      </c>
      <c r="Q136" s="161">
        <v>3</v>
      </c>
      <c r="R136" s="173">
        <v>3</v>
      </c>
      <c r="S136" s="317">
        <f t="shared" si="10"/>
        <v>1</v>
      </c>
      <c r="T136" s="160" t="s">
        <v>576</v>
      </c>
      <c r="U136" s="161">
        <v>4</v>
      </c>
      <c r="V136" s="173">
        <v>3</v>
      </c>
      <c r="W136" s="157">
        <v>0.7</v>
      </c>
      <c r="X136" s="363" t="s">
        <v>669</v>
      </c>
      <c r="Y136" s="164">
        <v>5</v>
      </c>
      <c r="Z136" s="162">
        <v>5</v>
      </c>
      <c r="AA136" s="153">
        <v>70</v>
      </c>
      <c r="AB136" s="99" t="s">
        <v>899</v>
      </c>
      <c r="AC136" s="123" t="s">
        <v>1366</v>
      </c>
      <c r="AD136" s="123" t="s">
        <v>1374</v>
      </c>
      <c r="AE136" s="126" t="s">
        <v>1423</v>
      </c>
      <c r="AF136" s="123" t="s">
        <v>1424</v>
      </c>
      <c r="AG136" s="133" t="s">
        <v>1425</v>
      </c>
      <c r="AH136" s="134">
        <v>12</v>
      </c>
      <c r="AI136" s="164">
        <v>6</v>
      </c>
      <c r="AJ136" s="155">
        <v>6</v>
      </c>
      <c r="AK136" s="156">
        <v>45</v>
      </c>
      <c r="AL136" s="74"/>
      <c r="AM136" s="98" t="s">
        <v>1044</v>
      </c>
      <c r="AN136" s="201">
        <v>7</v>
      </c>
      <c r="AO136" s="335" t="s">
        <v>1696</v>
      </c>
      <c r="AP136" s="206">
        <v>43</v>
      </c>
      <c r="AQ136" s="208"/>
      <c r="AR136" s="498" t="s">
        <v>1288</v>
      </c>
      <c r="AS136" s="201">
        <v>1</v>
      </c>
      <c r="AT136" s="323">
        <v>2</v>
      </c>
      <c r="AU136" s="150">
        <v>100</v>
      </c>
      <c r="AV136" s="174"/>
      <c r="AW136" s="278" t="s">
        <v>1615</v>
      </c>
      <c r="AX136" s="174"/>
      <c r="AY136" s="288" t="s">
        <v>1757</v>
      </c>
      <c r="AZ136" s="429">
        <v>100</v>
      </c>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row>
    <row r="137" spans="1:110" s="7" customFormat="1" ht="78" customHeight="1" x14ac:dyDescent="0.2">
      <c r="A137" s="628"/>
      <c r="B137" s="628"/>
      <c r="C137" s="618"/>
      <c r="D137" s="528" t="s">
        <v>89</v>
      </c>
      <c r="E137" s="243">
        <v>16</v>
      </c>
      <c r="F137" s="161">
        <v>20</v>
      </c>
      <c r="G137" s="161" t="s">
        <v>88</v>
      </c>
      <c r="H137" s="161" t="s">
        <v>87</v>
      </c>
      <c r="I137" s="550"/>
      <c r="J137" s="402">
        <v>1</v>
      </c>
      <c r="K137" s="182">
        <v>0</v>
      </c>
      <c r="L137" s="295">
        <f t="shared" si="9"/>
        <v>0</v>
      </c>
      <c r="M137" s="635"/>
      <c r="N137" s="635"/>
      <c r="O137" s="622"/>
      <c r="P137" s="110" t="s">
        <v>758</v>
      </c>
      <c r="Q137" s="161">
        <v>8</v>
      </c>
      <c r="R137" s="173">
        <v>8</v>
      </c>
      <c r="S137" s="310">
        <f t="shared" si="10"/>
        <v>1</v>
      </c>
      <c r="T137" s="519" t="s">
        <v>532</v>
      </c>
      <c r="U137" s="161">
        <v>8</v>
      </c>
      <c r="V137" s="173">
        <v>3</v>
      </c>
      <c r="W137" s="157">
        <v>0.4</v>
      </c>
      <c r="X137" s="521" t="s">
        <v>670</v>
      </c>
      <c r="Y137" s="164">
        <v>10</v>
      </c>
      <c r="Z137" s="162">
        <v>1</v>
      </c>
      <c r="AA137" s="153">
        <v>10</v>
      </c>
      <c r="AB137" s="515" t="s">
        <v>900</v>
      </c>
      <c r="AC137" s="123" t="s">
        <v>1366</v>
      </c>
      <c r="AD137" s="123" t="s">
        <v>1495</v>
      </c>
      <c r="AE137" s="142" t="s">
        <v>1500</v>
      </c>
      <c r="AF137" s="123" t="s">
        <v>1501</v>
      </c>
      <c r="AG137" s="123" t="s">
        <v>1502</v>
      </c>
      <c r="AH137" s="127">
        <f>50*9*4</f>
        <v>1800</v>
      </c>
      <c r="AI137" s="164">
        <v>12</v>
      </c>
      <c r="AJ137" s="155">
        <v>9</v>
      </c>
      <c r="AK137" s="156">
        <v>62</v>
      </c>
      <c r="AL137" s="74"/>
      <c r="AM137" s="515" t="s">
        <v>1795</v>
      </c>
      <c r="AN137" s="201">
        <v>14</v>
      </c>
      <c r="AO137" s="204" t="s">
        <v>1152</v>
      </c>
      <c r="AP137" s="206">
        <v>42</v>
      </c>
      <c r="AQ137" s="208"/>
      <c r="AR137" s="498" t="s">
        <v>1289</v>
      </c>
      <c r="AS137" s="201">
        <v>2</v>
      </c>
      <c r="AT137" s="323">
        <v>1</v>
      </c>
      <c r="AU137" s="150">
        <v>50</v>
      </c>
      <c r="AV137" s="174"/>
      <c r="AW137" s="286" t="s">
        <v>1648</v>
      </c>
      <c r="AX137" s="174"/>
      <c r="AY137" s="516" t="s">
        <v>1796</v>
      </c>
      <c r="AZ137" s="429">
        <v>100</v>
      </c>
      <c r="BA137" s="2"/>
      <c r="BB137" s="2"/>
      <c r="BC137" s="523"/>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row>
    <row r="138" spans="1:110" s="7" customFormat="1" ht="107.25" customHeight="1" x14ac:dyDescent="0.25">
      <c r="A138" s="628"/>
      <c r="B138" s="628"/>
      <c r="C138" s="177" t="s">
        <v>86</v>
      </c>
      <c r="D138" s="268" t="s">
        <v>1596</v>
      </c>
      <c r="E138" s="243">
        <v>16</v>
      </c>
      <c r="F138" s="177">
        <v>20</v>
      </c>
      <c r="G138" s="177" t="s">
        <v>85</v>
      </c>
      <c r="H138" s="69" t="s">
        <v>84</v>
      </c>
      <c r="I138" s="550"/>
      <c r="J138" s="402">
        <v>4</v>
      </c>
      <c r="K138" s="182">
        <v>4</v>
      </c>
      <c r="L138" s="294">
        <f t="shared" si="9"/>
        <v>100</v>
      </c>
      <c r="M138" s="635"/>
      <c r="N138" s="635"/>
      <c r="O138" s="622"/>
      <c r="P138" s="192" t="s">
        <v>759</v>
      </c>
      <c r="Q138" s="161">
        <v>6</v>
      </c>
      <c r="R138" s="173">
        <v>19</v>
      </c>
      <c r="S138" s="317">
        <v>100</v>
      </c>
      <c r="T138" s="160" t="s">
        <v>482</v>
      </c>
      <c r="U138" s="161">
        <v>8</v>
      </c>
      <c r="V138" s="173">
        <v>6</v>
      </c>
      <c r="W138" s="157">
        <v>0.75</v>
      </c>
      <c r="X138" s="167" t="s">
        <v>671</v>
      </c>
      <c r="Y138" s="164">
        <v>10</v>
      </c>
      <c r="Z138" s="162">
        <v>2</v>
      </c>
      <c r="AA138" s="153">
        <v>100</v>
      </c>
      <c r="AB138" s="99" t="s">
        <v>901</v>
      </c>
      <c r="AC138" s="128" t="s">
        <v>1366</v>
      </c>
      <c r="AD138" s="123" t="s">
        <v>1495</v>
      </c>
      <c r="AE138" s="142">
        <v>3301068</v>
      </c>
      <c r="AF138" s="123" t="s">
        <v>1503</v>
      </c>
      <c r="AG138" s="123" t="s">
        <v>1504</v>
      </c>
      <c r="AH138" s="124">
        <v>10</v>
      </c>
      <c r="AI138" s="164">
        <v>12</v>
      </c>
      <c r="AJ138" s="155">
        <v>1</v>
      </c>
      <c r="AK138" s="156">
        <v>10</v>
      </c>
      <c r="AL138" s="74"/>
      <c r="AM138" s="515" t="s">
        <v>1797</v>
      </c>
      <c r="AN138" s="201">
        <v>14</v>
      </c>
      <c r="AO138" s="204">
        <v>4</v>
      </c>
      <c r="AP138" s="206">
        <v>71</v>
      </c>
      <c r="AQ138" s="208"/>
      <c r="AR138" s="518" t="s">
        <v>1290</v>
      </c>
      <c r="AS138" s="201">
        <v>2</v>
      </c>
      <c r="AT138" s="323">
        <v>8</v>
      </c>
      <c r="AU138" s="150">
        <v>100</v>
      </c>
      <c r="AV138" s="174"/>
      <c r="AW138" s="286" t="s">
        <v>1649</v>
      </c>
      <c r="AX138" s="174"/>
      <c r="AY138" s="516" t="s">
        <v>1798</v>
      </c>
      <c r="AZ138" s="429">
        <v>75</v>
      </c>
      <c r="BA138" s="2"/>
      <c r="BB138" s="2"/>
      <c r="BC138" s="523"/>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row>
    <row r="139" spans="1:110" s="5" customFormat="1" ht="78" customHeight="1" x14ac:dyDescent="0.25">
      <c r="A139" s="628"/>
      <c r="B139" s="628"/>
      <c r="C139" s="618" t="s">
        <v>83</v>
      </c>
      <c r="D139" s="643" t="s">
        <v>82</v>
      </c>
      <c r="E139" s="557">
        <v>0.5</v>
      </c>
      <c r="F139" s="599">
        <v>0.5</v>
      </c>
      <c r="G139" s="599" t="s">
        <v>81</v>
      </c>
      <c r="H139" s="161" t="s">
        <v>80</v>
      </c>
      <c r="I139" s="599" t="s">
        <v>47</v>
      </c>
      <c r="J139" s="632">
        <v>4</v>
      </c>
      <c r="K139" s="633">
        <v>2</v>
      </c>
      <c r="L139" s="634">
        <f t="shared" si="9"/>
        <v>50</v>
      </c>
      <c r="M139" s="635"/>
      <c r="N139" s="635"/>
      <c r="O139" s="622"/>
      <c r="P139" s="683" t="s">
        <v>760</v>
      </c>
      <c r="Q139" s="599">
        <v>0.7</v>
      </c>
      <c r="R139" s="596" t="s">
        <v>37</v>
      </c>
      <c r="S139" s="623" t="s">
        <v>37</v>
      </c>
      <c r="T139" s="598" t="s">
        <v>483</v>
      </c>
      <c r="U139" s="599">
        <v>0.7</v>
      </c>
      <c r="V139" s="596" t="s">
        <v>37</v>
      </c>
      <c r="W139" s="594">
        <v>0.73</v>
      </c>
      <c r="X139" s="167"/>
      <c r="Y139" s="593">
        <v>1</v>
      </c>
      <c r="Z139" s="614">
        <v>1</v>
      </c>
      <c r="AA139" s="582">
        <v>64</v>
      </c>
      <c r="AB139" s="99" t="s">
        <v>902</v>
      </c>
      <c r="AC139" s="122"/>
      <c r="AD139" s="122"/>
      <c r="AE139" s="122"/>
      <c r="AF139" s="122"/>
      <c r="AG139" s="122"/>
      <c r="AH139" s="122"/>
      <c r="AI139" s="593">
        <v>1</v>
      </c>
      <c r="AJ139" s="691">
        <v>0.7</v>
      </c>
      <c r="AK139" s="591">
        <v>70</v>
      </c>
      <c r="AL139" s="75"/>
      <c r="AM139" s="98" t="s">
        <v>1045</v>
      </c>
      <c r="AN139" s="557">
        <v>0.7</v>
      </c>
      <c r="AO139" s="700">
        <v>0.61</v>
      </c>
      <c r="AP139" s="701">
        <v>61</v>
      </c>
      <c r="AQ139" s="88"/>
      <c r="AR139" s="208" t="s">
        <v>1291</v>
      </c>
      <c r="AS139" s="557">
        <v>0.5</v>
      </c>
      <c r="AT139" s="572" t="s">
        <v>1773</v>
      </c>
      <c r="AU139" s="553">
        <v>83</v>
      </c>
      <c r="AV139" s="535"/>
      <c r="AW139" s="558" t="s">
        <v>1650</v>
      </c>
      <c r="AX139" s="535"/>
      <c r="AY139" s="540" t="s">
        <v>1662</v>
      </c>
      <c r="AZ139" s="536">
        <v>54</v>
      </c>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row>
    <row r="140" spans="1:110" s="5" customFormat="1" ht="39" customHeight="1" x14ac:dyDescent="0.25">
      <c r="A140" s="628"/>
      <c r="B140" s="628"/>
      <c r="C140" s="618"/>
      <c r="D140" s="550"/>
      <c r="E140" s="557"/>
      <c r="F140" s="599"/>
      <c r="G140" s="599"/>
      <c r="H140" s="161" t="s">
        <v>79</v>
      </c>
      <c r="I140" s="599"/>
      <c r="J140" s="632"/>
      <c r="K140" s="633"/>
      <c r="L140" s="647"/>
      <c r="M140" s="635"/>
      <c r="N140" s="635"/>
      <c r="O140" s="622"/>
      <c r="P140" s="683"/>
      <c r="Q140" s="599"/>
      <c r="R140" s="596"/>
      <c r="S140" s="623"/>
      <c r="T140" s="598"/>
      <c r="U140" s="599"/>
      <c r="V140" s="596"/>
      <c r="W140" s="595"/>
      <c r="X140" s="167"/>
      <c r="Y140" s="593"/>
      <c r="Z140" s="614"/>
      <c r="AA140" s="582"/>
      <c r="AB140" s="111" t="s">
        <v>903</v>
      </c>
      <c r="AC140" s="122"/>
      <c r="AD140" s="122"/>
      <c r="AE140" s="122"/>
      <c r="AF140" s="122"/>
      <c r="AG140" s="122"/>
      <c r="AH140" s="122"/>
      <c r="AI140" s="593"/>
      <c r="AJ140" s="691"/>
      <c r="AK140" s="591"/>
      <c r="AL140" s="74"/>
      <c r="AM140" s="111" t="s">
        <v>1046</v>
      </c>
      <c r="AN140" s="557"/>
      <c r="AO140" s="700"/>
      <c r="AP140" s="701"/>
      <c r="AQ140" s="88"/>
      <c r="AR140" s="92" t="s">
        <v>1292</v>
      </c>
      <c r="AS140" s="557"/>
      <c r="AT140" s="573"/>
      <c r="AU140" s="553"/>
      <c r="AV140" s="535"/>
      <c r="AW140" s="559"/>
      <c r="AX140" s="535"/>
      <c r="AY140" s="541"/>
      <c r="AZ140" s="536"/>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row>
    <row r="141" spans="1:110" s="5" customFormat="1" ht="87.75" customHeight="1" x14ac:dyDescent="0.25">
      <c r="A141" s="628"/>
      <c r="B141" s="628" t="s">
        <v>78</v>
      </c>
      <c r="C141" s="177" t="s">
        <v>77</v>
      </c>
      <c r="D141" s="496" t="s">
        <v>76</v>
      </c>
      <c r="E141" s="243">
        <v>1</v>
      </c>
      <c r="F141" s="161">
        <v>1</v>
      </c>
      <c r="G141" s="161" t="s">
        <v>74</v>
      </c>
      <c r="H141" s="161" t="s">
        <v>73</v>
      </c>
      <c r="I141" s="599"/>
      <c r="J141" s="402">
        <v>0.2</v>
      </c>
      <c r="K141" s="182">
        <v>0</v>
      </c>
      <c r="L141" s="295">
        <f>K141/J141*100</f>
        <v>0</v>
      </c>
      <c r="M141" s="635"/>
      <c r="N141" s="635"/>
      <c r="O141" s="622"/>
      <c r="P141" s="192" t="s">
        <v>487</v>
      </c>
      <c r="Q141" s="161" t="s">
        <v>75</v>
      </c>
      <c r="R141" s="173" t="s">
        <v>37</v>
      </c>
      <c r="S141" s="308">
        <v>0</v>
      </c>
      <c r="T141" s="160" t="s">
        <v>484</v>
      </c>
      <c r="U141" s="161" t="s">
        <v>75</v>
      </c>
      <c r="V141" s="173" t="s">
        <v>37</v>
      </c>
      <c r="W141" s="157">
        <v>0.35</v>
      </c>
      <c r="X141" s="167"/>
      <c r="Y141" s="164">
        <v>1</v>
      </c>
      <c r="Z141" s="162">
        <v>1</v>
      </c>
      <c r="AA141" s="153">
        <v>60</v>
      </c>
      <c r="AB141" s="99" t="s">
        <v>904</v>
      </c>
      <c r="AC141" s="128" t="s">
        <v>1366</v>
      </c>
      <c r="AD141" s="123" t="s">
        <v>1374</v>
      </c>
      <c r="AE141" s="126">
        <v>4104036</v>
      </c>
      <c r="AF141" s="125" t="s">
        <v>1505</v>
      </c>
      <c r="AG141" s="125" t="s">
        <v>1505</v>
      </c>
      <c r="AH141" s="134">
        <v>1</v>
      </c>
      <c r="AI141" s="164">
        <v>1</v>
      </c>
      <c r="AJ141" s="155">
        <v>1</v>
      </c>
      <c r="AK141" s="156">
        <v>70</v>
      </c>
      <c r="AL141" s="74"/>
      <c r="AM141" s="98" t="s">
        <v>1047</v>
      </c>
      <c r="AN141" s="201">
        <v>1</v>
      </c>
      <c r="AO141" s="205">
        <v>0.6</v>
      </c>
      <c r="AP141" s="206">
        <v>60</v>
      </c>
      <c r="AQ141" s="208"/>
      <c r="AR141" s="208" t="s">
        <v>1293</v>
      </c>
      <c r="AS141" s="201">
        <v>1</v>
      </c>
      <c r="AT141" s="323">
        <v>0</v>
      </c>
      <c r="AU141" s="150">
        <v>0</v>
      </c>
      <c r="AV141" s="174"/>
      <c r="AW141" s="286" t="s">
        <v>1651</v>
      </c>
      <c r="AX141" s="174"/>
      <c r="AY141" s="492" t="s">
        <v>1697</v>
      </c>
      <c r="AZ141" s="429">
        <v>0</v>
      </c>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row>
    <row r="142" spans="1:110" s="5" customFormat="1" ht="134.25" customHeight="1" x14ac:dyDescent="0.25">
      <c r="A142" s="628"/>
      <c r="B142" s="628"/>
      <c r="C142" s="177" t="s">
        <v>72</v>
      </c>
      <c r="D142" s="187" t="s">
        <v>71</v>
      </c>
      <c r="E142" s="244">
        <v>0.7</v>
      </c>
      <c r="F142" s="171">
        <v>0.8</v>
      </c>
      <c r="G142" s="171" t="s">
        <v>70</v>
      </c>
      <c r="H142" s="161" t="s">
        <v>69</v>
      </c>
      <c r="I142" s="599"/>
      <c r="J142" s="402">
        <v>10</v>
      </c>
      <c r="K142" s="182">
        <v>4</v>
      </c>
      <c r="L142" s="297">
        <f>K142/J142*100</f>
        <v>40</v>
      </c>
      <c r="M142" s="635"/>
      <c r="N142" s="635"/>
      <c r="O142" s="622"/>
      <c r="P142" s="192" t="s">
        <v>761</v>
      </c>
      <c r="Q142" s="171">
        <v>0.3</v>
      </c>
      <c r="R142" s="16">
        <v>0.2</v>
      </c>
      <c r="S142" s="310">
        <f>R142/Q142*1</f>
        <v>0.66666666666666674</v>
      </c>
      <c r="T142" s="160" t="s">
        <v>485</v>
      </c>
      <c r="U142" s="171">
        <v>0.3</v>
      </c>
      <c r="V142" s="16">
        <v>20</v>
      </c>
      <c r="W142" s="157">
        <v>0.65</v>
      </c>
      <c r="X142" s="167" t="s">
        <v>672</v>
      </c>
      <c r="Y142" s="163">
        <v>0.8</v>
      </c>
      <c r="Z142" s="170">
        <v>0.4</v>
      </c>
      <c r="AA142" s="153">
        <v>79</v>
      </c>
      <c r="AB142" s="99" t="s">
        <v>905</v>
      </c>
      <c r="AC142" s="123" t="s">
        <v>1366</v>
      </c>
      <c r="AD142" s="123" t="s">
        <v>1374</v>
      </c>
      <c r="AE142" s="126" t="s">
        <v>1423</v>
      </c>
      <c r="AF142" s="123" t="s">
        <v>1424</v>
      </c>
      <c r="AG142" s="133" t="s">
        <v>1425</v>
      </c>
      <c r="AH142" s="134">
        <v>12</v>
      </c>
      <c r="AI142" s="163">
        <v>0.8</v>
      </c>
      <c r="AJ142" s="196">
        <v>0.5</v>
      </c>
      <c r="AK142" s="156">
        <v>64</v>
      </c>
      <c r="AL142" s="75"/>
      <c r="AM142" s="98" t="s">
        <v>1048</v>
      </c>
      <c r="AN142" s="200">
        <v>0.6</v>
      </c>
      <c r="AO142" s="205">
        <v>0.65</v>
      </c>
      <c r="AP142" s="206">
        <v>65</v>
      </c>
      <c r="AQ142" s="208"/>
      <c r="AR142" s="208" t="s">
        <v>1294</v>
      </c>
      <c r="AS142" s="200">
        <v>0.7</v>
      </c>
      <c r="AT142" s="331">
        <v>0.7</v>
      </c>
      <c r="AU142" s="150">
        <v>100</v>
      </c>
      <c r="AV142" s="174"/>
      <c r="AW142" s="278" t="s">
        <v>1626</v>
      </c>
      <c r="AX142" s="174"/>
      <c r="AY142" s="492" t="s">
        <v>1758</v>
      </c>
      <c r="AZ142" s="429">
        <v>70</v>
      </c>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row>
    <row r="143" spans="1:110" s="5" customFormat="1" ht="87" customHeight="1" x14ac:dyDescent="0.25">
      <c r="A143" s="628"/>
      <c r="B143" s="628"/>
      <c r="C143" s="177" t="s">
        <v>68</v>
      </c>
      <c r="D143" s="517" t="s">
        <v>67</v>
      </c>
      <c r="E143" s="244">
        <v>0.7</v>
      </c>
      <c r="F143" s="171">
        <v>0.8</v>
      </c>
      <c r="G143" s="171" t="s">
        <v>66</v>
      </c>
      <c r="H143" s="161" t="s">
        <v>65</v>
      </c>
      <c r="I143" s="599"/>
      <c r="J143" s="402">
        <v>10</v>
      </c>
      <c r="K143" s="182">
        <v>0</v>
      </c>
      <c r="L143" s="295">
        <f>K143/J143*100</f>
        <v>0</v>
      </c>
      <c r="M143" s="635"/>
      <c r="N143" s="635"/>
      <c r="O143" s="622"/>
      <c r="P143" s="192" t="s">
        <v>487</v>
      </c>
      <c r="Q143" s="171">
        <v>0.2</v>
      </c>
      <c r="R143" s="17">
        <v>0.12</v>
      </c>
      <c r="S143" s="315">
        <f>R143/Q143*1</f>
        <v>0.6</v>
      </c>
      <c r="T143" s="160" t="s">
        <v>486</v>
      </c>
      <c r="U143" s="171">
        <v>0.2</v>
      </c>
      <c r="V143" s="17">
        <v>0.12</v>
      </c>
      <c r="W143" s="157">
        <v>0.7</v>
      </c>
      <c r="X143" s="167" t="s">
        <v>673</v>
      </c>
      <c r="Y143" s="163">
        <v>0.8</v>
      </c>
      <c r="Z143" s="170">
        <v>0.4</v>
      </c>
      <c r="AA143" s="153">
        <v>67</v>
      </c>
      <c r="AB143" s="515" t="s">
        <v>906</v>
      </c>
      <c r="AC143" s="123" t="s">
        <v>1366</v>
      </c>
      <c r="AD143" s="123" t="s">
        <v>1374</v>
      </c>
      <c r="AE143" s="126" t="s">
        <v>1423</v>
      </c>
      <c r="AF143" s="123" t="s">
        <v>1424</v>
      </c>
      <c r="AG143" s="133" t="s">
        <v>1425</v>
      </c>
      <c r="AH143" s="134">
        <v>12</v>
      </c>
      <c r="AI143" s="163">
        <v>0.8</v>
      </c>
      <c r="AJ143" s="196">
        <v>0.5</v>
      </c>
      <c r="AK143" s="156">
        <v>61</v>
      </c>
      <c r="AL143" s="74"/>
      <c r="AM143" s="98" t="s">
        <v>1049</v>
      </c>
      <c r="AN143" s="200">
        <v>0.6</v>
      </c>
      <c r="AO143" s="205">
        <v>0.4</v>
      </c>
      <c r="AP143" s="206">
        <v>40</v>
      </c>
      <c r="AQ143" s="208"/>
      <c r="AR143" s="518" t="s">
        <v>1295</v>
      </c>
      <c r="AS143" s="200">
        <v>0.7</v>
      </c>
      <c r="AT143" s="323"/>
      <c r="AU143" s="150">
        <v>0</v>
      </c>
      <c r="AV143" s="161"/>
      <c r="AW143" s="280"/>
      <c r="AX143" s="174"/>
      <c r="AY143" s="271" t="s">
        <v>1799</v>
      </c>
      <c r="AZ143" s="429">
        <v>32</v>
      </c>
      <c r="BA143" s="2"/>
      <c r="BB143" s="2"/>
      <c r="BC143" s="523"/>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row>
    <row r="144" spans="1:110" s="5" customFormat="1" ht="104.25" customHeight="1" x14ac:dyDescent="0.25">
      <c r="A144" s="628"/>
      <c r="B144" s="628"/>
      <c r="C144" s="618" t="s">
        <v>64</v>
      </c>
      <c r="D144" s="643" t="s">
        <v>63</v>
      </c>
      <c r="E144" s="563">
        <v>8</v>
      </c>
      <c r="F144" s="550">
        <v>10</v>
      </c>
      <c r="G144" s="550" t="s">
        <v>62</v>
      </c>
      <c r="H144" s="161" t="s">
        <v>61</v>
      </c>
      <c r="I144" s="550" t="s">
        <v>60</v>
      </c>
      <c r="J144" s="632">
        <v>2</v>
      </c>
      <c r="K144" s="633">
        <v>2</v>
      </c>
      <c r="L144" s="634">
        <f>K144/J144*100</f>
        <v>100</v>
      </c>
      <c r="M144" s="635"/>
      <c r="N144" s="635"/>
      <c r="O144" s="622"/>
      <c r="P144" s="683" t="s">
        <v>762</v>
      </c>
      <c r="Q144" s="550">
        <v>3</v>
      </c>
      <c r="R144" s="596">
        <v>2</v>
      </c>
      <c r="S144" s="660">
        <v>70</v>
      </c>
      <c r="T144" s="598" t="s">
        <v>556</v>
      </c>
      <c r="U144" s="550">
        <v>4</v>
      </c>
      <c r="V144" s="596">
        <v>2</v>
      </c>
      <c r="W144" s="594">
        <v>0.5</v>
      </c>
      <c r="X144" s="167"/>
      <c r="Y144" s="592">
        <v>5</v>
      </c>
      <c r="Z144" s="601">
        <v>5</v>
      </c>
      <c r="AA144" s="582">
        <v>100</v>
      </c>
      <c r="AB144" s="99" t="s">
        <v>907</v>
      </c>
      <c r="AC144" s="122"/>
      <c r="AD144" s="122"/>
      <c r="AE144" s="122"/>
      <c r="AF144" s="122"/>
      <c r="AG144" s="122"/>
      <c r="AH144" s="122"/>
      <c r="AI144" s="592">
        <v>6</v>
      </c>
      <c r="AJ144" s="590">
        <v>6</v>
      </c>
      <c r="AK144" s="591">
        <v>100</v>
      </c>
      <c r="AL144" s="74"/>
      <c r="AM144" s="98" t="s">
        <v>1050</v>
      </c>
      <c r="AN144" s="563">
        <v>7</v>
      </c>
      <c r="AO144" s="699" t="s">
        <v>1146</v>
      </c>
      <c r="AP144" s="701">
        <v>60</v>
      </c>
      <c r="AQ144" s="208"/>
      <c r="AR144" s="208" t="s">
        <v>1296</v>
      </c>
      <c r="AS144" s="563">
        <v>1</v>
      </c>
      <c r="AT144" s="570">
        <v>5</v>
      </c>
      <c r="AU144" s="553">
        <v>100</v>
      </c>
      <c r="AV144" s="535"/>
      <c r="AW144" s="542" t="s">
        <v>1652</v>
      </c>
      <c r="AX144" s="535"/>
      <c r="AY144" s="540" t="s">
        <v>1759</v>
      </c>
      <c r="AZ144" s="536">
        <v>60</v>
      </c>
      <c r="BA144" s="2"/>
      <c r="BB144" s="2"/>
      <c r="BC144" s="514"/>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row>
    <row r="145" spans="1:110" s="5" customFormat="1" ht="142.5" x14ac:dyDescent="0.25">
      <c r="A145" s="628"/>
      <c r="B145" s="628"/>
      <c r="C145" s="618"/>
      <c r="D145" s="550"/>
      <c r="E145" s="563"/>
      <c r="F145" s="550"/>
      <c r="G145" s="550"/>
      <c r="H145" s="185" t="s">
        <v>59</v>
      </c>
      <c r="I145" s="550"/>
      <c r="J145" s="632"/>
      <c r="K145" s="633"/>
      <c r="L145" s="647"/>
      <c r="M145" s="635"/>
      <c r="N145" s="635"/>
      <c r="O145" s="622"/>
      <c r="P145" s="683"/>
      <c r="Q145" s="550"/>
      <c r="R145" s="596"/>
      <c r="S145" s="660"/>
      <c r="T145" s="598"/>
      <c r="U145" s="550"/>
      <c r="V145" s="596"/>
      <c r="W145" s="595"/>
      <c r="X145" s="167"/>
      <c r="Y145" s="592"/>
      <c r="Z145" s="601"/>
      <c r="AA145" s="582"/>
      <c r="AB145" s="99" t="s">
        <v>908</v>
      </c>
      <c r="AC145" s="123" t="s">
        <v>1366</v>
      </c>
      <c r="AD145" s="123" t="s">
        <v>1374</v>
      </c>
      <c r="AE145" s="124" t="s">
        <v>1375</v>
      </c>
      <c r="AF145" s="125" t="s">
        <v>1506</v>
      </c>
      <c r="AG145" s="125" t="s">
        <v>1507</v>
      </c>
      <c r="AH145" s="124">
        <v>1</v>
      </c>
      <c r="AI145" s="592"/>
      <c r="AJ145" s="590"/>
      <c r="AK145" s="591"/>
      <c r="AL145" s="74"/>
      <c r="AM145" s="98" t="s">
        <v>1051</v>
      </c>
      <c r="AN145" s="563"/>
      <c r="AO145" s="699"/>
      <c r="AP145" s="701"/>
      <c r="AQ145" s="88"/>
      <c r="AR145" s="208" t="s">
        <v>1297</v>
      </c>
      <c r="AS145" s="563"/>
      <c r="AT145" s="566"/>
      <c r="AU145" s="553"/>
      <c r="AV145" s="535"/>
      <c r="AW145" s="543"/>
      <c r="AX145" s="535"/>
      <c r="AY145" s="541"/>
      <c r="AZ145" s="536"/>
      <c r="BA145" s="2"/>
      <c r="BB145" s="2"/>
      <c r="BC145" s="514"/>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row>
    <row r="146" spans="1:110" s="5" customFormat="1" ht="125.25" customHeight="1" x14ac:dyDescent="0.25">
      <c r="A146" s="628"/>
      <c r="B146" s="628"/>
      <c r="C146" s="618" t="s">
        <v>58</v>
      </c>
      <c r="D146" s="496" t="s">
        <v>57</v>
      </c>
      <c r="E146" s="243">
        <v>1</v>
      </c>
      <c r="F146" s="161">
        <v>1</v>
      </c>
      <c r="G146" s="161" t="s">
        <v>56</v>
      </c>
      <c r="H146" s="185" t="s">
        <v>55</v>
      </c>
      <c r="I146" s="550" t="s">
        <v>47</v>
      </c>
      <c r="J146" s="402">
        <v>1</v>
      </c>
      <c r="K146" s="182">
        <v>1</v>
      </c>
      <c r="L146" s="294">
        <f>K146/J146*100</f>
        <v>100</v>
      </c>
      <c r="M146" s="635"/>
      <c r="N146" s="635"/>
      <c r="O146" s="622"/>
      <c r="P146" s="59" t="s">
        <v>763</v>
      </c>
      <c r="Q146" s="161">
        <v>1</v>
      </c>
      <c r="R146" s="173">
        <v>1</v>
      </c>
      <c r="S146" s="310">
        <f>R146/Q146*1</f>
        <v>1</v>
      </c>
      <c r="T146" s="50" t="s">
        <v>487</v>
      </c>
      <c r="U146" s="161">
        <v>1</v>
      </c>
      <c r="V146" s="173">
        <v>1</v>
      </c>
      <c r="W146" s="157">
        <v>0.38</v>
      </c>
      <c r="X146" s="167"/>
      <c r="Y146" s="164">
        <v>1</v>
      </c>
      <c r="Z146" s="162">
        <v>1</v>
      </c>
      <c r="AA146" s="153">
        <v>65</v>
      </c>
      <c r="AB146" s="99" t="s">
        <v>909</v>
      </c>
      <c r="AC146" s="123" t="s">
        <v>1366</v>
      </c>
      <c r="AD146" s="123" t="s">
        <v>1374</v>
      </c>
      <c r="AE146" s="124" t="s">
        <v>1375</v>
      </c>
      <c r="AF146" s="125" t="s">
        <v>1506</v>
      </c>
      <c r="AG146" s="125" t="s">
        <v>1507</v>
      </c>
      <c r="AH146" s="124">
        <v>1</v>
      </c>
      <c r="AI146" s="164">
        <v>1</v>
      </c>
      <c r="AJ146" s="155">
        <v>1</v>
      </c>
      <c r="AK146" s="156">
        <v>5</v>
      </c>
      <c r="AL146" s="75"/>
      <c r="AM146" s="98"/>
      <c r="AN146" s="201">
        <v>1</v>
      </c>
      <c r="AO146" s="205" t="s">
        <v>1153</v>
      </c>
      <c r="AP146" s="206">
        <v>45</v>
      </c>
      <c r="AQ146" s="88"/>
      <c r="AR146" s="208" t="s">
        <v>1298</v>
      </c>
      <c r="AS146" s="201">
        <v>1</v>
      </c>
      <c r="AT146" s="370">
        <v>1</v>
      </c>
      <c r="AU146" s="150">
        <v>100</v>
      </c>
      <c r="AV146" s="174"/>
      <c r="AW146" s="285" t="s">
        <v>1653</v>
      </c>
      <c r="AX146" s="174"/>
      <c r="AY146" s="499" t="s">
        <v>1760</v>
      </c>
      <c r="AZ146" s="429">
        <v>100</v>
      </c>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row>
    <row r="147" spans="1:110" s="5" customFormat="1" ht="61.5" customHeight="1" x14ac:dyDescent="0.25">
      <c r="A147" s="628"/>
      <c r="B147" s="628"/>
      <c r="C147" s="618"/>
      <c r="D147" s="496" t="s">
        <v>1591</v>
      </c>
      <c r="E147" s="243">
        <v>16</v>
      </c>
      <c r="F147" s="161">
        <v>20</v>
      </c>
      <c r="G147" s="161" t="s">
        <v>53</v>
      </c>
      <c r="H147" s="185" t="s">
        <v>54</v>
      </c>
      <c r="I147" s="550"/>
      <c r="J147" s="402">
        <v>4</v>
      </c>
      <c r="K147" s="182">
        <v>1</v>
      </c>
      <c r="L147" s="297">
        <f>K147/J147*100</f>
        <v>25</v>
      </c>
      <c r="M147" s="635"/>
      <c r="N147" s="635"/>
      <c r="O147" s="622"/>
      <c r="P147" s="110" t="s">
        <v>764</v>
      </c>
      <c r="Q147" s="161">
        <v>6</v>
      </c>
      <c r="R147" s="18">
        <v>3</v>
      </c>
      <c r="S147" s="308">
        <f>R147/Q147*1</f>
        <v>0.5</v>
      </c>
      <c r="T147" s="179" t="s">
        <v>574</v>
      </c>
      <c r="U147" s="161">
        <v>8</v>
      </c>
      <c r="V147" s="18">
        <v>5</v>
      </c>
      <c r="W147" s="157">
        <v>0.7</v>
      </c>
      <c r="X147" s="167" t="s">
        <v>625</v>
      </c>
      <c r="Y147" s="164">
        <v>10</v>
      </c>
      <c r="Z147" s="162">
        <v>10</v>
      </c>
      <c r="AA147" s="153">
        <v>50</v>
      </c>
      <c r="AB147" s="99" t="s">
        <v>910</v>
      </c>
      <c r="AC147" s="123" t="s">
        <v>1366</v>
      </c>
      <c r="AD147" s="123" t="s">
        <v>1374</v>
      </c>
      <c r="AE147" s="124" t="s">
        <v>1375</v>
      </c>
      <c r="AF147" s="125" t="s">
        <v>1506</v>
      </c>
      <c r="AG147" s="125" t="s">
        <v>1507</v>
      </c>
      <c r="AH147" s="124">
        <v>1</v>
      </c>
      <c r="AI147" s="164">
        <v>12</v>
      </c>
      <c r="AJ147" s="155">
        <v>12</v>
      </c>
      <c r="AK147" s="156">
        <v>55</v>
      </c>
      <c r="AL147" s="75"/>
      <c r="AM147" s="98" t="s">
        <v>1052</v>
      </c>
      <c r="AN147" s="201">
        <v>12</v>
      </c>
      <c r="AO147" s="335" t="s">
        <v>1698</v>
      </c>
      <c r="AP147" s="206">
        <v>41</v>
      </c>
      <c r="AQ147" s="88"/>
      <c r="AR147" s="208" t="s">
        <v>1299</v>
      </c>
      <c r="AS147" s="201">
        <v>16</v>
      </c>
      <c r="AT147" s="323">
        <v>16</v>
      </c>
      <c r="AU147" s="150">
        <v>100</v>
      </c>
      <c r="AV147" s="174"/>
      <c r="AW147" s="115"/>
      <c r="AX147" s="174"/>
      <c r="AY147" s="492" t="s">
        <v>1761</v>
      </c>
      <c r="AZ147" s="429">
        <v>100</v>
      </c>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row>
    <row r="148" spans="1:110" s="5" customFormat="1" ht="122.25" customHeight="1" x14ac:dyDescent="0.25">
      <c r="A148" s="628"/>
      <c r="B148" s="628"/>
      <c r="C148" s="618"/>
      <c r="D148" s="500" t="s">
        <v>1774</v>
      </c>
      <c r="E148" s="243">
        <v>8</v>
      </c>
      <c r="F148" s="161">
        <v>10</v>
      </c>
      <c r="G148" s="161" t="s">
        <v>53</v>
      </c>
      <c r="H148" s="185" t="s">
        <v>52</v>
      </c>
      <c r="I148" s="550"/>
      <c r="J148" s="402">
        <v>1</v>
      </c>
      <c r="K148" s="182">
        <v>1</v>
      </c>
      <c r="L148" s="297">
        <f>K148/J148*100</f>
        <v>100</v>
      </c>
      <c r="M148" s="635"/>
      <c r="N148" s="635"/>
      <c r="O148" s="622"/>
      <c r="P148" s="110" t="s">
        <v>765</v>
      </c>
      <c r="Q148" s="10">
        <v>2</v>
      </c>
      <c r="R148" s="18" t="s">
        <v>37</v>
      </c>
      <c r="S148" s="308">
        <v>100</v>
      </c>
      <c r="T148" s="179" t="s">
        <v>488</v>
      </c>
      <c r="U148" s="10">
        <v>3</v>
      </c>
      <c r="V148" s="166" t="s">
        <v>37</v>
      </c>
      <c r="W148" s="157">
        <v>0.57999999999999996</v>
      </c>
      <c r="X148" s="167"/>
      <c r="Y148" s="164">
        <v>5</v>
      </c>
      <c r="Z148" s="162">
        <v>5</v>
      </c>
      <c r="AA148" s="153">
        <v>45</v>
      </c>
      <c r="AB148" s="99" t="s">
        <v>911</v>
      </c>
      <c r="AC148" s="123" t="s">
        <v>1366</v>
      </c>
      <c r="AD148" s="123" t="s">
        <v>1374</v>
      </c>
      <c r="AE148" s="124" t="s">
        <v>1375</v>
      </c>
      <c r="AF148" s="125" t="s">
        <v>1399</v>
      </c>
      <c r="AG148" s="125" t="s">
        <v>1400</v>
      </c>
      <c r="AH148" s="124">
        <v>1</v>
      </c>
      <c r="AI148" s="164">
        <v>6</v>
      </c>
      <c r="AJ148" s="155">
        <v>6</v>
      </c>
      <c r="AK148" s="156">
        <v>54</v>
      </c>
      <c r="AL148" s="74" t="s">
        <v>1103</v>
      </c>
      <c r="AM148" s="98" t="s">
        <v>1053</v>
      </c>
      <c r="AN148" s="201">
        <v>7</v>
      </c>
      <c r="AO148" s="204">
        <v>7</v>
      </c>
      <c r="AP148" s="206">
        <v>42</v>
      </c>
      <c r="AQ148" s="208"/>
      <c r="AR148" s="208" t="s">
        <v>1300</v>
      </c>
      <c r="AS148" s="201">
        <v>1</v>
      </c>
      <c r="AT148" s="323">
        <v>1</v>
      </c>
      <c r="AU148" s="150">
        <v>100</v>
      </c>
      <c r="AV148" s="174"/>
      <c r="AW148" s="278" t="s">
        <v>1627</v>
      </c>
      <c r="AX148" s="174"/>
      <c r="AY148" s="492" t="s">
        <v>1762</v>
      </c>
      <c r="AZ148" s="429">
        <v>100</v>
      </c>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row>
    <row r="149" spans="1:110" s="5" customFormat="1" ht="75.75" customHeight="1" x14ac:dyDescent="0.25">
      <c r="A149" s="628"/>
      <c r="B149" s="628"/>
      <c r="C149" s="652" t="s">
        <v>51</v>
      </c>
      <c r="D149" s="642" t="s">
        <v>50</v>
      </c>
      <c r="E149" s="557">
        <v>0.7</v>
      </c>
      <c r="F149" s="599">
        <v>1</v>
      </c>
      <c r="G149" s="599" t="s">
        <v>49</v>
      </c>
      <c r="H149" s="185" t="s">
        <v>48</v>
      </c>
      <c r="I149" s="599" t="s">
        <v>47</v>
      </c>
      <c r="J149" s="632">
        <v>10</v>
      </c>
      <c r="K149" s="633">
        <v>10</v>
      </c>
      <c r="L149" s="646">
        <f>K149/J149*100</f>
        <v>100</v>
      </c>
      <c r="M149" s="635"/>
      <c r="N149" s="635"/>
      <c r="O149" s="622"/>
      <c r="P149" s="683" t="s">
        <v>766</v>
      </c>
      <c r="Q149" s="599">
        <v>0.2</v>
      </c>
      <c r="R149" s="609">
        <v>0.2</v>
      </c>
      <c r="S149" s="600">
        <f>R149/Q149*1</f>
        <v>1</v>
      </c>
      <c r="T149" s="598" t="s">
        <v>502</v>
      </c>
      <c r="U149" s="599">
        <v>0.3</v>
      </c>
      <c r="V149" s="609">
        <v>0.3</v>
      </c>
      <c r="W149" s="594">
        <v>0.78</v>
      </c>
      <c r="X149" s="167" t="s">
        <v>674</v>
      </c>
      <c r="Y149" s="593">
        <v>0.4</v>
      </c>
      <c r="Z149" s="613">
        <v>0.4</v>
      </c>
      <c r="AA149" s="582">
        <v>100</v>
      </c>
      <c r="AB149" s="99" t="s">
        <v>912</v>
      </c>
      <c r="AC149" s="123" t="s">
        <v>1366</v>
      </c>
      <c r="AD149" s="135" t="s">
        <v>1426</v>
      </c>
      <c r="AE149" s="127" t="s">
        <v>1375</v>
      </c>
      <c r="AF149" s="136" t="s">
        <v>1508</v>
      </c>
      <c r="AG149" s="136" t="s">
        <v>1428</v>
      </c>
      <c r="AH149" s="127">
        <v>12</v>
      </c>
      <c r="AI149" s="593">
        <v>0.5</v>
      </c>
      <c r="AJ149" s="691">
        <v>0.5</v>
      </c>
      <c r="AK149" s="591">
        <v>100</v>
      </c>
      <c r="AL149" s="74"/>
      <c r="AM149" s="98" t="s">
        <v>1054</v>
      </c>
      <c r="AN149" s="557">
        <v>0.7</v>
      </c>
      <c r="AO149" s="700">
        <v>0.6</v>
      </c>
      <c r="AP149" s="701">
        <v>60</v>
      </c>
      <c r="AQ149" s="208"/>
      <c r="AR149" s="208" t="s">
        <v>1301</v>
      </c>
      <c r="AS149" s="557">
        <v>0.7</v>
      </c>
      <c r="AT149" s="571">
        <v>0.7</v>
      </c>
      <c r="AU149" s="553">
        <v>100</v>
      </c>
      <c r="AV149" s="535"/>
      <c r="AW149" s="542" t="s">
        <v>1654</v>
      </c>
      <c r="AX149" s="535"/>
      <c r="AY149" s="544" t="s">
        <v>1763</v>
      </c>
      <c r="AZ149" s="536">
        <v>100</v>
      </c>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row>
    <row r="150" spans="1:110" s="5" customFormat="1" ht="228" customHeight="1" x14ac:dyDescent="0.25">
      <c r="A150" s="628"/>
      <c r="B150" s="628"/>
      <c r="C150" s="652"/>
      <c r="D150" s="550"/>
      <c r="E150" s="557"/>
      <c r="F150" s="599"/>
      <c r="G150" s="599"/>
      <c r="H150" s="185" t="s">
        <v>46</v>
      </c>
      <c r="I150" s="599"/>
      <c r="J150" s="632"/>
      <c r="K150" s="633"/>
      <c r="L150" s="647"/>
      <c r="M150" s="635">
        <v>0</v>
      </c>
      <c r="N150" s="281">
        <v>0</v>
      </c>
      <c r="O150" s="622">
        <v>0</v>
      </c>
      <c r="P150" s="683"/>
      <c r="Q150" s="599"/>
      <c r="R150" s="609"/>
      <c r="S150" s="600"/>
      <c r="T150" s="598"/>
      <c r="U150" s="599"/>
      <c r="V150" s="609"/>
      <c r="W150" s="595"/>
      <c r="X150" s="167" t="s">
        <v>675</v>
      </c>
      <c r="Y150" s="593"/>
      <c r="Z150" s="613"/>
      <c r="AA150" s="582"/>
      <c r="AB150" s="99" t="s">
        <v>913</v>
      </c>
      <c r="AC150" s="122"/>
      <c r="AD150" s="122"/>
      <c r="AE150" s="122"/>
      <c r="AF150" s="122"/>
      <c r="AG150" s="122"/>
      <c r="AH150" s="122"/>
      <c r="AI150" s="593"/>
      <c r="AJ150" s="691"/>
      <c r="AK150" s="591"/>
      <c r="AL150" s="74"/>
      <c r="AM150" s="98" t="s">
        <v>1055</v>
      </c>
      <c r="AN150" s="557"/>
      <c r="AO150" s="700"/>
      <c r="AP150" s="701"/>
      <c r="AQ150" s="208"/>
      <c r="AR150" s="208" t="s">
        <v>1302</v>
      </c>
      <c r="AS150" s="557"/>
      <c r="AT150" s="571"/>
      <c r="AU150" s="553"/>
      <c r="AV150" s="535"/>
      <c r="AW150" s="543"/>
      <c r="AX150" s="535"/>
      <c r="AY150" s="545"/>
      <c r="AZ150" s="536"/>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row>
    <row r="151" spans="1:110" s="5" customFormat="1" ht="156" customHeight="1" x14ac:dyDescent="0.25">
      <c r="A151" s="628"/>
      <c r="B151" s="628"/>
      <c r="C151" s="652"/>
      <c r="D151" s="550"/>
      <c r="E151" s="557"/>
      <c r="F151" s="599"/>
      <c r="G151" s="599"/>
      <c r="H151" s="185" t="s">
        <v>45</v>
      </c>
      <c r="I151" s="599"/>
      <c r="J151" s="632"/>
      <c r="K151" s="633"/>
      <c r="L151" s="647"/>
      <c r="M151" s="635"/>
      <c r="N151" s="282"/>
      <c r="O151" s="622"/>
      <c r="P151" s="683"/>
      <c r="Q151" s="599"/>
      <c r="R151" s="609"/>
      <c r="S151" s="600"/>
      <c r="T151" s="598"/>
      <c r="U151" s="599"/>
      <c r="V151" s="609"/>
      <c r="W151" s="595"/>
      <c r="X151" s="167"/>
      <c r="Y151" s="593">
        <v>0.15</v>
      </c>
      <c r="Z151" s="613">
        <v>0.15</v>
      </c>
      <c r="AA151" s="582"/>
      <c r="AB151" s="99" t="s">
        <v>914</v>
      </c>
      <c r="AC151" s="122"/>
      <c r="AD151" s="122"/>
      <c r="AE151" s="122"/>
      <c r="AF151" s="122"/>
      <c r="AG151" s="122"/>
      <c r="AH151" s="122"/>
      <c r="AK151" s="591"/>
      <c r="AL151" s="75"/>
      <c r="AM151" s="98" t="s">
        <v>1056</v>
      </c>
      <c r="AN151" s="557"/>
      <c r="AO151" s="700"/>
      <c r="AP151" s="701"/>
      <c r="AQ151" s="88"/>
      <c r="AR151" s="208" t="s">
        <v>1303</v>
      </c>
      <c r="AS151" s="557"/>
      <c r="AT151" s="571"/>
      <c r="AU151" s="553"/>
      <c r="AV151" s="535"/>
      <c r="AW151" s="543"/>
      <c r="AX151" s="535"/>
      <c r="AY151" s="546"/>
      <c r="AZ151" s="536"/>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row>
    <row r="152" spans="1:110" s="8" customFormat="1" ht="134.25" customHeight="1" x14ac:dyDescent="0.25">
      <c r="A152" s="628"/>
      <c r="B152" s="628" t="s">
        <v>44</v>
      </c>
      <c r="C152" s="177" t="s">
        <v>43</v>
      </c>
      <c r="D152" s="496" t="s">
        <v>42</v>
      </c>
      <c r="E152" s="244">
        <v>0.24</v>
      </c>
      <c r="F152" s="171">
        <v>0.3</v>
      </c>
      <c r="G152" s="171" t="s">
        <v>41</v>
      </c>
      <c r="H152" s="161" t="s">
        <v>40</v>
      </c>
      <c r="I152" s="171" t="s">
        <v>21</v>
      </c>
      <c r="J152" s="402">
        <v>6</v>
      </c>
      <c r="K152" s="182">
        <v>3</v>
      </c>
      <c r="L152" s="294">
        <f>K152/J152*100</f>
        <v>50</v>
      </c>
      <c r="M152" s="635"/>
      <c r="N152" s="282"/>
      <c r="O152" s="622"/>
      <c r="P152" s="192" t="s">
        <v>767</v>
      </c>
      <c r="Q152" s="171">
        <v>0.09</v>
      </c>
      <c r="R152" s="17">
        <v>7.0000000000000007E-2</v>
      </c>
      <c r="S152" s="381">
        <f>R152/Q152</f>
        <v>0.7777777777777779</v>
      </c>
      <c r="T152" s="160" t="s">
        <v>489</v>
      </c>
      <c r="U152" s="171">
        <v>0.12</v>
      </c>
      <c r="V152" s="17">
        <v>7.0000000000000007E-2</v>
      </c>
      <c r="W152" s="157">
        <v>0.67</v>
      </c>
      <c r="X152" s="160" t="s">
        <v>626</v>
      </c>
      <c r="Y152" s="593"/>
      <c r="Z152" s="613"/>
      <c r="AA152" s="153">
        <v>79</v>
      </c>
      <c r="AB152" s="99" t="s">
        <v>915</v>
      </c>
      <c r="AC152" s="123" t="s">
        <v>1366</v>
      </c>
      <c r="AD152" s="123" t="s">
        <v>1509</v>
      </c>
      <c r="AE152" s="124" t="s">
        <v>1375</v>
      </c>
      <c r="AF152" s="128" t="s">
        <v>1510</v>
      </c>
      <c r="AG152" s="131" t="s">
        <v>1511</v>
      </c>
      <c r="AH152" s="126" t="s">
        <v>1512</v>
      </c>
      <c r="AI152" s="382">
        <v>0.18</v>
      </c>
      <c r="AJ152" s="383">
        <v>0.18</v>
      </c>
      <c r="AK152" s="156">
        <v>75</v>
      </c>
      <c r="AL152" s="74"/>
      <c r="AM152" s="98" t="s">
        <v>1057</v>
      </c>
      <c r="AN152" s="200">
        <v>0.21</v>
      </c>
      <c r="AO152" s="205">
        <v>0.21</v>
      </c>
      <c r="AP152" s="206"/>
      <c r="AQ152" s="208" t="s">
        <v>1173</v>
      </c>
      <c r="AR152" s="208" t="s">
        <v>1304</v>
      </c>
      <c r="AS152" s="200">
        <v>0.24</v>
      </c>
      <c r="AT152" s="364">
        <v>0.2</v>
      </c>
      <c r="AU152" s="150">
        <v>83</v>
      </c>
      <c r="AV152" s="117" t="s">
        <v>1350</v>
      </c>
      <c r="AW152" s="278" t="s">
        <v>1616</v>
      </c>
      <c r="AX152" s="174">
        <v>0</v>
      </c>
      <c r="AY152" s="516" t="s">
        <v>1800</v>
      </c>
      <c r="AZ152" s="429">
        <v>83</v>
      </c>
      <c r="BA152" s="2"/>
      <c r="BB152" s="2"/>
      <c r="BC152" s="523"/>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row>
    <row r="153" spans="1:110" s="5" customFormat="1" ht="71.25" customHeight="1" x14ac:dyDescent="0.25">
      <c r="A153" s="628"/>
      <c r="B153" s="628"/>
      <c r="C153" s="618" t="s">
        <v>39</v>
      </c>
      <c r="D153" s="643" t="s">
        <v>38</v>
      </c>
      <c r="E153" s="565" t="s">
        <v>37</v>
      </c>
      <c r="F153" s="550" t="s">
        <v>37</v>
      </c>
      <c r="G153" s="550" t="s">
        <v>36</v>
      </c>
      <c r="H153" s="161" t="s">
        <v>35</v>
      </c>
      <c r="I153" s="550" t="s">
        <v>34</v>
      </c>
      <c r="J153" s="632">
        <v>5</v>
      </c>
      <c r="K153" s="633">
        <v>5</v>
      </c>
      <c r="L153" s="646">
        <f>K153/J153*100</f>
        <v>100</v>
      </c>
      <c r="M153" s="635"/>
      <c r="N153" s="282"/>
      <c r="O153" s="622"/>
      <c r="P153" s="683" t="s">
        <v>768</v>
      </c>
      <c r="Q153" s="550" t="s">
        <v>37</v>
      </c>
      <c r="R153" s="609" t="s">
        <v>37</v>
      </c>
      <c r="S153" s="623">
        <v>0.3</v>
      </c>
      <c r="T153" s="598" t="s">
        <v>537</v>
      </c>
      <c r="U153" s="550" t="s">
        <v>37</v>
      </c>
      <c r="V153" s="609" t="s">
        <v>37</v>
      </c>
      <c r="W153" s="594">
        <v>0.7</v>
      </c>
      <c r="X153" s="610" t="s">
        <v>627</v>
      </c>
      <c r="Y153" s="592" t="s">
        <v>37</v>
      </c>
      <c r="Z153" s="612" t="s">
        <v>37</v>
      </c>
      <c r="AA153" s="582">
        <v>70</v>
      </c>
      <c r="AB153" s="99" t="s">
        <v>916</v>
      </c>
      <c r="AC153" s="123" t="s">
        <v>1366</v>
      </c>
      <c r="AD153" s="135" t="s">
        <v>1426</v>
      </c>
      <c r="AE153" s="124" t="s">
        <v>1375</v>
      </c>
      <c r="AF153" s="136" t="s">
        <v>1513</v>
      </c>
      <c r="AG153" s="136" t="s">
        <v>1514</v>
      </c>
      <c r="AH153" s="127">
        <v>4</v>
      </c>
      <c r="AI153" s="592" t="s">
        <v>37</v>
      </c>
      <c r="AJ153" s="592" t="s">
        <v>37</v>
      </c>
      <c r="AK153" s="591">
        <v>60</v>
      </c>
      <c r="AL153" s="75"/>
      <c r="AM153" s="98" t="s">
        <v>1058</v>
      </c>
      <c r="AN153" s="563"/>
      <c r="AO153" s="700">
        <v>0.6</v>
      </c>
      <c r="AP153" s="701">
        <v>60</v>
      </c>
      <c r="AQ153" s="88"/>
      <c r="AR153" s="208" t="s">
        <v>1305</v>
      </c>
      <c r="AS153" s="565" t="s">
        <v>37</v>
      </c>
      <c r="AT153" s="566">
        <v>0.6</v>
      </c>
      <c r="AU153" s="553">
        <v>60</v>
      </c>
      <c r="AV153" s="535"/>
      <c r="AW153" s="543"/>
      <c r="AX153" s="535"/>
      <c r="AY153" s="540" t="s">
        <v>1764</v>
      </c>
      <c r="AZ153" s="536">
        <v>60</v>
      </c>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row>
    <row r="154" spans="1:110" s="5" customFormat="1" ht="157.5" customHeight="1" x14ac:dyDescent="0.25">
      <c r="A154" s="628"/>
      <c r="B154" s="628"/>
      <c r="C154" s="618"/>
      <c r="D154" s="550"/>
      <c r="E154" s="565"/>
      <c r="F154" s="550"/>
      <c r="G154" s="550"/>
      <c r="H154" s="161" t="s">
        <v>33</v>
      </c>
      <c r="I154" s="550"/>
      <c r="J154" s="632"/>
      <c r="K154" s="633"/>
      <c r="L154" s="647"/>
      <c r="M154" s="635"/>
      <c r="N154" s="282"/>
      <c r="O154" s="622"/>
      <c r="P154" s="683"/>
      <c r="Q154" s="550"/>
      <c r="R154" s="609"/>
      <c r="S154" s="623"/>
      <c r="T154" s="598"/>
      <c r="U154" s="550"/>
      <c r="V154" s="609"/>
      <c r="W154" s="595"/>
      <c r="X154" s="610"/>
      <c r="Y154" s="592"/>
      <c r="Z154" s="612"/>
      <c r="AA154" s="582"/>
      <c r="AB154" s="99" t="s">
        <v>917</v>
      </c>
      <c r="AC154" s="122"/>
      <c r="AD154" s="122"/>
      <c r="AE154" s="122"/>
      <c r="AF154" s="122"/>
      <c r="AG154" s="122"/>
      <c r="AH154" s="122"/>
      <c r="AI154" s="592"/>
      <c r="AJ154" s="592"/>
      <c r="AK154" s="591"/>
      <c r="AL154" s="75"/>
      <c r="AM154" s="98" t="s">
        <v>1059</v>
      </c>
      <c r="AN154" s="563"/>
      <c r="AO154" s="699"/>
      <c r="AP154" s="701"/>
      <c r="AQ154" s="88"/>
      <c r="AR154" s="208" t="s">
        <v>1306</v>
      </c>
      <c r="AS154" s="565"/>
      <c r="AT154" s="566"/>
      <c r="AU154" s="553"/>
      <c r="AV154" s="535"/>
      <c r="AW154" s="543"/>
      <c r="AX154" s="535"/>
      <c r="AY154" s="540"/>
      <c r="AZ154" s="536"/>
    </row>
    <row r="155" spans="1:110" s="5" customFormat="1" ht="49.5" customHeight="1" x14ac:dyDescent="0.25">
      <c r="A155" s="628"/>
      <c r="B155" s="628"/>
      <c r="C155" s="618"/>
      <c r="D155" s="550"/>
      <c r="E155" s="565"/>
      <c r="F155" s="550"/>
      <c r="G155" s="550"/>
      <c r="H155" s="161" t="s">
        <v>32</v>
      </c>
      <c r="I155" s="550"/>
      <c r="J155" s="632"/>
      <c r="K155" s="633"/>
      <c r="L155" s="647"/>
      <c r="M155" s="635"/>
      <c r="N155" s="283"/>
      <c r="O155" s="622"/>
      <c r="P155" s="683"/>
      <c r="Q155" s="550"/>
      <c r="R155" s="609"/>
      <c r="S155" s="623"/>
      <c r="T155" s="598"/>
      <c r="U155" s="550"/>
      <c r="V155" s="609"/>
      <c r="W155" s="595"/>
      <c r="X155" s="610"/>
      <c r="Y155" s="592"/>
      <c r="Z155" s="612"/>
      <c r="AA155" s="582"/>
      <c r="AB155" s="99" t="s">
        <v>918</v>
      </c>
      <c r="AC155" s="122"/>
      <c r="AD155" s="122"/>
      <c r="AE155" s="122"/>
      <c r="AF155" s="122"/>
      <c r="AG155" s="122"/>
      <c r="AH155" s="122"/>
      <c r="AI155" s="592"/>
      <c r="AJ155" s="592"/>
      <c r="AK155" s="591"/>
      <c r="AL155" s="75"/>
      <c r="AM155" s="98"/>
      <c r="AN155" s="563"/>
      <c r="AO155" s="699"/>
      <c r="AP155" s="701"/>
      <c r="AQ155" s="88"/>
      <c r="AR155" s="208" t="s">
        <v>1307</v>
      </c>
      <c r="AS155" s="565"/>
      <c r="AT155" s="566"/>
      <c r="AU155" s="553"/>
      <c r="AV155" s="109"/>
      <c r="AW155" s="115"/>
      <c r="AX155" s="109"/>
      <c r="AY155" s="329"/>
      <c r="AZ155" s="463"/>
    </row>
    <row r="156" spans="1:110" s="5" customFormat="1" ht="104.25" customHeight="1" x14ac:dyDescent="0.25">
      <c r="A156" s="628"/>
      <c r="B156" s="628"/>
      <c r="C156" s="618"/>
      <c r="D156" s="496" t="s">
        <v>31</v>
      </c>
      <c r="E156" s="260">
        <v>0.7</v>
      </c>
      <c r="F156" s="171">
        <v>1</v>
      </c>
      <c r="G156" s="171" t="s">
        <v>30</v>
      </c>
      <c r="H156" s="161" t="s">
        <v>29</v>
      </c>
      <c r="I156" s="550"/>
      <c r="J156" s="402">
        <v>10</v>
      </c>
      <c r="K156" s="182">
        <v>10</v>
      </c>
      <c r="L156" s="294">
        <f t="shared" ref="L156:L163" si="11">K156/J156*100</f>
        <v>100</v>
      </c>
      <c r="M156" s="635">
        <v>118672500</v>
      </c>
      <c r="N156" s="635">
        <v>111200000</v>
      </c>
      <c r="O156" s="622">
        <f>N156/M156</f>
        <v>0.93703258969011349</v>
      </c>
      <c r="P156" s="192" t="s">
        <v>769</v>
      </c>
      <c r="Q156" s="171">
        <v>0.28999999999999998</v>
      </c>
      <c r="R156" s="19">
        <v>0.2</v>
      </c>
      <c r="S156" s="310">
        <f>R156/Q156*1</f>
        <v>0.68965517241379315</v>
      </c>
      <c r="T156" s="160" t="s">
        <v>520</v>
      </c>
      <c r="U156" s="171">
        <v>0.3</v>
      </c>
      <c r="V156" s="19">
        <v>0.25</v>
      </c>
      <c r="W156" s="157">
        <v>0.7</v>
      </c>
      <c r="X156" s="167" t="s">
        <v>628</v>
      </c>
      <c r="Y156" s="163">
        <v>0.4</v>
      </c>
      <c r="Z156" s="170">
        <v>0.4</v>
      </c>
      <c r="AA156" s="153">
        <v>60</v>
      </c>
      <c r="AB156" s="99" t="s">
        <v>919</v>
      </c>
      <c r="AC156" s="123" t="s">
        <v>1366</v>
      </c>
      <c r="AD156" s="138" t="s">
        <v>1447</v>
      </c>
      <c r="AE156" s="127" t="s">
        <v>1375</v>
      </c>
      <c r="AF156" s="125" t="s">
        <v>1515</v>
      </c>
      <c r="AG156" s="125" t="s">
        <v>1516</v>
      </c>
      <c r="AH156" s="127">
        <v>1</v>
      </c>
      <c r="AI156" s="163">
        <v>0.5</v>
      </c>
      <c r="AJ156" s="196">
        <v>0.5</v>
      </c>
      <c r="AK156" s="156">
        <v>100</v>
      </c>
      <c r="AL156" s="74" t="s">
        <v>1104</v>
      </c>
      <c r="AM156" s="98" t="s">
        <v>1060</v>
      </c>
      <c r="AN156" s="200">
        <v>0.6</v>
      </c>
      <c r="AO156" s="205">
        <v>0.6</v>
      </c>
      <c r="AP156" s="206">
        <v>60</v>
      </c>
      <c r="AQ156" s="208"/>
      <c r="AR156" s="208" t="s">
        <v>1308</v>
      </c>
      <c r="AS156" s="260">
        <v>0.7</v>
      </c>
      <c r="AT156" s="504">
        <v>0.7</v>
      </c>
      <c r="AU156" s="150">
        <v>100</v>
      </c>
      <c r="AV156" s="148" t="s">
        <v>1534</v>
      </c>
      <c r="AW156" s="152">
        <v>0</v>
      </c>
      <c r="AX156" s="109">
        <v>0</v>
      </c>
      <c r="AY156" s="499" t="s">
        <v>1691</v>
      </c>
      <c r="AZ156" s="463">
        <v>100</v>
      </c>
    </row>
    <row r="157" spans="1:110" s="5" customFormat="1" ht="92.25" customHeight="1" x14ac:dyDescent="0.25">
      <c r="A157" s="628"/>
      <c r="B157" s="628"/>
      <c r="C157" s="618"/>
      <c r="D157" s="187" t="s">
        <v>28</v>
      </c>
      <c r="E157" s="244">
        <v>0.5</v>
      </c>
      <c r="F157" s="171">
        <v>0.7</v>
      </c>
      <c r="G157" s="171" t="s">
        <v>27</v>
      </c>
      <c r="H157" s="161" t="s">
        <v>26</v>
      </c>
      <c r="I157" s="550"/>
      <c r="J157" s="402">
        <v>6</v>
      </c>
      <c r="K157" s="182">
        <v>0</v>
      </c>
      <c r="L157" s="294">
        <f t="shared" si="11"/>
        <v>0</v>
      </c>
      <c r="M157" s="635"/>
      <c r="N157" s="635"/>
      <c r="O157" s="622"/>
      <c r="P157" s="192" t="s">
        <v>487</v>
      </c>
      <c r="Q157" s="171">
        <v>0.16</v>
      </c>
      <c r="R157" s="159">
        <v>0.1</v>
      </c>
      <c r="S157" s="315">
        <f>R157/Q157*1</f>
        <v>0.625</v>
      </c>
      <c r="T157" s="527" t="s">
        <v>525</v>
      </c>
      <c r="U157" s="171">
        <v>0.16</v>
      </c>
      <c r="V157" s="159">
        <v>0.1</v>
      </c>
      <c r="W157" s="157">
        <v>0.2</v>
      </c>
      <c r="X157" s="167"/>
      <c r="Y157" s="163">
        <v>0.7</v>
      </c>
      <c r="Z157" s="170">
        <v>0.25</v>
      </c>
      <c r="AA157" s="153">
        <v>55</v>
      </c>
      <c r="AB157" s="99" t="s">
        <v>920</v>
      </c>
      <c r="AC157" s="123" t="s">
        <v>1366</v>
      </c>
      <c r="AD157" s="138" t="s">
        <v>1447</v>
      </c>
      <c r="AE157" s="127" t="s">
        <v>1375</v>
      </c>
      <c r="AF157" s="125" t="s">
        <v>1448</v>
      </c>
      <c r="AG157" s="125" t="s">
        <v>1449</v>
      </c>
      <c r="AH157" s="127">
        <v>1</v>
      </c>
      <c r="AI157" s="163">
        <v>0.34</v>
      </c>
      <c r="AJ157" s="196">
        <v>0.34</v>
      </c>
      <c r="AK157" s="156">
        <v>68</v>
      </c>
      <c r="AL157" s="75"/>
      <c r="AM157" s="98" t="s">
        <v>1061</v>
      </c>
      <c r="AN157" s="200">
        <v>0.45</v>
      </c>
      <c r="AO157" s="205">
        <v>0.45</v>
      </c>
      <c r="AP157" s="206">
        <v>45</v>
      </c>
      <c r="AQ157" s="88"/>
      <c r="AR157" s="208" t="s">
        <v>1309</v>
      </c>
      <c r="AS157" s="200">
        <v>0.5</v>
      </c>
      <c r="AT157" s="323"/>
      <c r="AU157" s="150"/>
      <c r="AV157" s="109"/>
      <c r="AW157" s="115"/>
      <c r="AX157" s="109"/>
      <c r="AY157" s="525" t="s">
        <v>1803</v>
      </c>
      <c r="AZ157" s="463">
        <v>40</v>
      </c>
      <c r="BC157" s="523"/>
    </row>
    <row r="158" spans="1:110" s="3" customFormat="1" ht="107.25" customHeight="1" x14ac:dyDescent="0.25">
      <c r="A158" s="628"/>
      <c r="B158" s="628" t="s">
        <v>8</v>
      </c>
      <c r="C158" s="177" t="s">
        <v>25</v>
      </c>
      <c r="D158" s="496" t="s">
        <v>24</v>
      </c>
      <c r="E158" s="385">
        <v>0.16</v>
      </c>
      <c r="F158" s="171">
        <v>0.2</v>
      </c>
      <c r="G158" s="171" t="s">
        <v>23</v>
      </c>
      <c r="H158" s="161" t="s">
        <v>22</v>
      </c>
      <c r="I158" s="171" t="s">
        <v>21</v>
      </c>
      <c r="J158" s="402">
        <v>2</v>
      </c>
      <c r="K158" s="182">
        <v>2</v>
      </c>
      <c r="L158" s="294">
        <f t="shared" si="11"/>
        <v>100</v>
      </c>
      <c r="M158" s="635"/>
      <c r="N158" s="635"/>
      <c r="O158" s="622"/>
      <c r="P158" s="192" t="s">
        <v>770</v>
      </c>
      <c r="Q158" s="171">
        <v>0.04</v>
      </c>
      <c r="R158" s="166">
        <v>0.04</v>
      </c>
      <c r="S158" s="310">
        <f>R158/Q158</f>
        <v>1</v>
      </c>
      <c r="T158" s="160" t="s">
        <v>526</v>
      </c>
      <c r="U158" s="171">
        <v>0.06</v>
      </c>
      <c r="V158" s="166">
        <v>0.06</v>
      </c>
      <c r="W158" s="157">
        <v>0.65</v>
      </c>
      <c r="X158" s="167" t="s">
        <v>676</v>
      </c>
      <c r="Y158" s="163">
        <v>0.08</v>
      </c>
      <c r="Z158" s="170">
        <v>0.08</v>
      </c>
      <c r="AA158" s="153">
        <v>100</v>
      </c>
      <c r="AB158" s="99" t="s">
        <v>921</v>
      </c>
      <c r="AC158" s="123" t="s">
        <v>1366</v>
      </c>
      <c r="AD158" s="123" t="s">
        <v>1517</v>
      </c>
      <c r="AE158" s="127" t="s">
        <v>1518</v>
      </c>
      <c r="AF158" s="125" t="s">
        <v>1519</v>
      </c>
      <c r="AG158" s="125" t="s">
        <v>1520</v>
      </c>
      <c r="AH158" s="127" t="s">
        <v>1521</v>
      </c>
      <c r="AI158" s="163">
        <v>0.1</v>
      </c>
      <c r="AJ158" s="196">
        <v>0.1</v>
      </c>
      <c r="AK158" s="156">
        <v>100</v>
      </c>
      <c r="AL158" s="74" t="s">
        <v>1105</v>
      </c>
      <c r="AM158" s="98" t="s">
        <v>1062</v>
      </c>
      <c r="AN158" s="200">
        <v>0.12</v>
      </c>
      <c r="AO158" s="205">
        <v>0.12</v>
      </c>
      <c r="AP158" s="206">
        <v>65</v>
      </c>
      <c r="AQ158" s="208"/>
      <c r="AR158" s="208" t="s">
        <v>1310</v>
      </c>
      <c r="AS158" s="384">
        <v>0.16</v>
      </c>
      <c r="AT158" s="323">
        <v>0.1</v>
      </c>
      <c r="AU158" s="150">
        <v>62</v>
      </c>
      <c r="AV158" s="119"/>
      <c r="AW158" s="120"/>
      <c r="AX158" s="174"/>
      <c r="AY158" s="328" t="s">
        <v>1692</v>
      </c>
      <c r="AZ158" s="429">
        <v>10</v>
      </c>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row>
    <row r="159" spans="1:110" s="3" customFormat="1" ht="116.25" customHeight="1" x14ac:dyDescent="0.25">
      <c r="A159" s="628"/>
      <c r="B159" s="628"/>
      <c r="C159" s="177" t="s">
        <v>20</v>
      </c>
      <c r="D159" s="496" t="s">
        <v>19</v>
      </c>
      <c r="E159" s="244">
        <v>1</v>
      </c>
      <c r="F159" s="171">
        <v>1</v>
      </c>
      <c r="G159" s="171" t="s">
        <v>18</v>
      </c>
      <c r="H159" s="493" t="s">
        <v>17</v>
      </c>
      <c r="I159" s="171" t="s">
        <v>16</v>
      </c>
      <c r="J159" s="402">
        <v>100</v>
      </c>
      <c r="K159" s="182">
        <v>100</v>
      </c>
      <c r="L159" s="294">
        <f t="shared" si="11"/>
        <v>100</v>
      </c>
      <c r="M159" s="635"/>
      <c r="N159" s="635"/>
      <c r="O159" s="622"/>
      <c r="P159" s="192" t="s">
        <v>771</v>
      </c>
      <c r="Q159" s="171">
        <v>1</v>
      </c>
      <c r="R159" s="17">
        <v>0.5</v>
      </c>
      <c r="S159" s="318">
        <f>R159/Q159</f>
        <v>0.5</v>
      </c>
      <c r="T159" s="160" t="s">
        <v>539</v>
      </c>
      <c r="U159" s="171">
        <v>1</v>
      </c>
      <c r="V159" s="17">
        <v>0.5</v>
      </c>
      <c r="W159" s="157">
        <v>0.71</v>
      </c>
      <c r="X159" s="167"/>
      <c r="Y159" s="163">
        <v>1</v>
      </c>
      <c r="Z159" s="170">
        <v>1</v>
      </c>
      <c r="AA159" s="153">
        <v>65</v>
      </c>
      <c r="AB159" s="101" t="s">
        <v>922</v>
      </c>
      <c r="AC159" s="123" t="s">
        <v>1366</v>
      </c>
      <c r="AD159" s="123" t="s">
        <v>1524</v>
      </c>
      <c r="AE159" s="127">
        <v>3205002</v>
      </c>
      <c r="AF159" s="125" t="s">
        <v>1525</v>
      </c>
      <c r="AG159" s="125" t="s">
        <v>1526</v>
      </c>
      <c r="AH159" s="127" t="s">
        <v>1527</v>
      </c>
      <c r="AI159" s="163">
        <v>1</v>
      </c>
      <c r="AJ159" s="196">
        <v>1</v>
      </c>
      <c r="AK159" s="156">
        <v>60</v>
      </c>
      <c r="AL159" s="75"/>
      <c r="AM159" s="98" t="s">
        <v>1063</v>
      </c>
      <c r="AN159" s="200">
        <v>1</v>
      </c>
      <c r="AO159" s="205">
        <v>1</v>
      </c>
      <c r="AP159" s="206">
        <v>40</v>
      </c>
      <c r="AQ159" s="88"/>
      <c r="AR159" s="208" t="s">
        <v>1311</v>
      </c>
      <c r="AS159" s="200">
        <v>1</v>
      </c>
      <c r="AT159" s="323">
        <v>100</v>
      </c>
      <c r="AU159" s="150">
        <v>100</v>
      </c>
      <c r="AV159" s="174"/>
      <c r="AW159" s="115"/>
      <c r="AX159" s="174"/>
      <c r="AY159" s="334" t="s">
        <v>1677</v>
      </c>
      <c r="AZ159" s="429">
        <v>100</v>
      </c>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row>
    <row r="160" spans="1:110" s="3" customFormat="1" ht="126" customHeight="1" x14ac:dyDescent="0.25">
      <c r="A160" s="628"/>
      <c r="B160" s="628"/>
      <c r="C160" s="628" t="s">
        <v>8</v>
      </c>
      <c r="D160" s="496" t="s">
        <v>1597</v>
      </c>
      <c r="E160" s="243">
        <v>1</v>
      </c>
      <c r="F160" s="161">
        <v>1</v>
      </c>
      <c r="G160" s="161" t="s">
        <v>15</v>
      </c>
      <c r="H160" s="161" t="s">
        <v>14</v>
      </c>
      <c r="I160" s="599" t="s">
        <v>13</v>
      </c>
      <c r="J160" s="402">
        <v>1</v>
      </c>
      <c r="K160" s="182">
        <v>1</v>
      </c>
      <c r="L160" s="294">
        <f t="shared" si="11"/>
        <v>100</v>
      </c>
      <c r="M160" s="635"/>
      <c r="N160" s="635"/>
      <c r="O160" s="622"/>
      <c r="P160" s="192" t="s">
        <v>772</v>
      </c>
      <c r="Q160" s="161">
        <v>1</v>
      </c>
      <c r="R160" s="173">
        <v>1</v>
      </c>
      <c r="S160" s="310">
        <v>1</v>
      </c>
      <c r="T160" s="160" t="s">
        <v>490</v>
      </c>
      <c r="U160" s="161">
        <v>1</v>
      </c>
      <c r="V160" s="173">
        <v>1</v>
      </c>
      <c r="W160" s="157">
        <v>0.7</v>
      </c>
      <c r="X160" s="167"/>
      <c r="Y160" s="164">
        <v>1</v>
      </c>
      <c r="Z160" s="162">
        <v>1</v>
      </c>
      <c r="AA160" s="153">
        <v>45</v>
      </c>
      <c r="AB160" s="104"/>
      <c r="AC160" s="123" t="s">
        <v>1366</v>
      </c>
      <c r="AD160" s="123" t="s">
        <v>1393</v>
      </c>
      <c r="AE160" s="127">
        <v>2301012</v>
      </c>
      <c r="AF160" s="123" t="s">
        <v>1522</v>
      </c>
      <c r="AG160" s="123" t="s">
        <v>1523</v>
      </c>
      <c r="AH160" s="127">
        <v>43</v>
      </c>
      <c r="AI160" s="164">
        <v>1</v>
      </c>
      <c r="AJ160" s="155">
        <v>1</v>
      </c>
      <c r="AK160" s="156">
        <v>65</v>
      </c>
      <c r="AL160" s="75"/>
      <c r="AM160" s="98" t="s">
        <v>1064</v>
      </c>
      <c r="AN160" s="201">
        <v>1</v>
      </c>
      <c r="AO160" s="205" t="s">
        <v>1154</v>
      </c>
      <c r="AP160" s="206">
        <v>65</v>
      </c>
      <c r="AQ160" s="88"/>
      <c r="AR160" s="208" t="s">
        <v>1312</v>
      </c>
      <c r="AS160" s="201">
        <v>1</v>
      </c>
      <c r="AT160" s="370">
        <v>1</v>
      </c>
      <c r="AU160" s="150">
        <v>100</v>
      </c>
      <c r="AV160" s="118"/>
      <c r="AW160" s="152"/>
      <c r="AX160" s="174"/>
      <c r="AY160" s="288" t="s">
        <v>1765</v>
      </c>
      <c r="AZ160" s="429">
        <v>100</v>
      </c>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row>
    <row r="161" spans="1:357" s="3" customFormat="1" ht="96.75" customHeight="1" x14ac:dyDescent="0.25">
      <c r="A161" s="628"/>
      <c r="B161" s="628"/>
      <c r="C161" s="618"/>
      <c r="D161" s="500" t="s">
        <v>12</v>
      </c>
      <c r="E161" s="243">
        <v>13</v>
      </c>
      <c r="F161" s="161">
        <v>13</v>
      </c>
      <c r="G161" s="161" t="s">
        <v>11</v>
      </c>
      <c r="H161" s="161" t="s">
        <v>10</v>
      </c>
      <c r="I161" s="599"/>
      <c r="J161" s="402">
        <v>2</v>
      </c>
      <c r="K161" s="182">
        <v>2</v>
      </c>
      <c r="L161" s="294">
        <f t="shared" si="11"/>
        <v>100</v>
      </c>
      <c r="M161" s="635"/>
      <c r="N161" s="635"/>
      <c r="O161" s="622"/>
      <c r="P161" s="192" t="s">
        <v>773</v>
      </c>
      <c r="Q161" s="161">
        <v>4</v>
      </c>
      <c r="R161" s="173">
        <v>1</v>
      </c>
      <c r="S161" s="308">
        <f>R161/Q161*1</f>
        <v>0.25</v>
      </c>
      <c r="T161" s="520" t="s">
        <v>564</v>
      </c>
      <c r="U161" s="161">
        <v>6</v>
      </c>
      <c r="V161" s="173">
        <v>1</v>
      </c>
      <c r="W161" s="157">
        <v>0.5</v>
      </c>
      <c r="X161" s="167" t="s">
        <v>677</v>
      </c>
      <c r="Y161" s="164">
        <v>10</v>
      </c>
      <c r="Z161" s="162">
        <v>8</v>
      </c>
      <c r="AA161" s="153">
        <v>45</v>
      </c>
      <c r="AB161" s="104"/>
      <c r="AC161" s="123"/>
      <c r="AD161" s="123"/>
      <c r="AE161" s="127"/>
      <c r="AF161" s="123"/>
      <c r="AG161" s="123"/>
      <c r="AH161" s="127"/>
      <c r="AI161" s="164">
        <v>10</v>
      </c>
      <c r="AJ161" s="155">
        <v>10</v>
      </c>
      <c r="AK161" s="156">
        <v>67</v>
      </c>
      <c r="AL161" s="75"/>
      <c r="AM161" s="98" t="s">
        <v>1065</v>
      </c>
      <c r="AN161" s="201">
        <v>12</v>
      </c>
      <c r="AO161" s="205" t="s">
        <v>1155</v>
      </c>
      <c r="AP161" s="206">
        <v>50</v>
      </c>
      <c r="AQ161" s="88"/>
      <c r="AR161" s="208" t="s">
        <v>1313</v>
      </c>
      <c r="AS161" s="201">
        <v>13</v>
      </c>
      <c r="AT161" s="323">
        <v>13</v>
      </c>
      <c r="AU161" s="150">
        <v>100</v>
      </c>
      <c r="AV161" s="277" t="s">
        <v>1355</v>
      </c>
      <c r="AW161" s="152" t="s">
        <v>1338</v>
      </c>
      <c r="AX161" s="174"/>
      <c r="AY161" s="530" t="s">
        <v>1811</v>
      </c>
      <c r="AZ161" s="429">
        <v>100</v>
      </c>
      <c r="BA161" s="2"/>
      <c r="BB161" s="2"/>
      <c r="BC161" s="523"/>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row>
    <row r="162" spans="1:357" s="3" customFormat="1" ht="73.900000000000006" customHeight="1" x14ac:dyDescent="0.25">
      <c r="A162" s="628"/>
      <c r="B162" s="628" t="s">
        <v>8</v>
      </c>
      <c r="C162" s="618"/>
      <c r="D162" s="496" t="s">
        <v>7</v>
      </c>
      <c r="E162" s="243">
        <v>1</v>
      </c>
      <c r="F162" s="161">
        <v>1</v>
      </c>
      <c r="G162" s="161" t="s">
        <v>6</v>
      </c>
      <c r="H162" s="161" t="s">
        <v>5</v>
      </c>
      <c r="I162" s="599"/>
      <c r="J162" s="402">
        <v>1</v>
      </c>
      <c r="K162" s="182">
        <v>1</v>
      </c>
      <c r="L162" s="294">
        <f t="shared" si="11"/>
        <v>100</v>
      </c>
      <c r="M162" s="60"/>
      <c r="N162" s="60"/>
      <c r="O162" s="291"/>
      <c r="P162" s="192" t="s">
        <v>774</v>
      </c>
      <c r="Q162" s="161">
        <v>1</v>
      </c>
      <c r="R162" s="20" t="s">
        <v>514</v>
      </c>
      <c r="S162" s="318">
        <v>0.5</v>
      </c>
      <c r="T162" s="160" t="s">
        <v>491</v>
      </c>
      <c r="U162" s="161">
        <v>1</v>
      </c>
      <c r="V162" s="20" t="s">
        <v>514</v>
      </c>
      <c r="W162" s="157">
        <v>0.39</v>
      </c>
      <c r="X162" s="167"/>
      <c r="Y162" s="164">
        <v>1</v>
      </c>
      <c r="Z162" s="162">
        <v>1</v>
      </c>
      <c r="AA162" s="153">
        <v>1</v>
      </c>
      <c r="AB162" s="104"/>
      <c r="AC162" s="123"/>
      <c r="AD162" s="135"/>
      <c r="AE162" s="127"/>
      <c r="AF162" s="136"/>
      <c r="AG162" s="136"/>
      <c r="AH162" s="127"/>
      <c r="AI162" s="164">
        <v>1</v>
      </c>
      <c r="AJ162" s="155">
        <v>0</v>
      </c>
      <c r="AK162" s="156">
        <v>40</v>
      </c>
      <c r="AL162" s="75"/>
      <c r="AM162" s="98" t="s">
        <v>1066</v>
      </c>
      <c r="AN162" s="201">
        <v>1</v>
      </c>
      <c r="AO162" s="386">
        <v>1</v>
      </c>
      <c r="AP162" s="206">
        <v>10</v>
      </c>
      <c r="AQ162" s="88"/>
      <c r="AR162" s="208" t="s">
        <v>1314</v>
      </c>
      <c r="AS162" s="201">
        <v>1</v>
      </c>
      <c r="AT162" s="323">
        <v>0</v>
      </c>
      <c r="AU162" s="150">
        <v>0</v>
      </c>
      <c r="AV162" s="174"/>
      <c r="AW162" s="287"/>
      <c r="AX162" s="174"/>
      <c r="AY162" s="525" t="s">
        <v>1809</v>
      </c>
      <c r="AZ162" s="429">
        <v>30</v>
      </c>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row>
    <row r="163" spans="1:357" s="3" customFormat="1" ht="79.5" customHeight="1" x14ac:dyDescent="0.25">
      <c r="A163" s="628"/>
      <c r="B163" s="628"/>
      <c r="C163" s="177" t="s">
        <v>4</v>
      </c>
      <c r="D163" s="496" t="s">
        <v>3</v>
      </c>
      <c r="E163" s="243">
        <v>1</v>
      </c>
      <c r="F163" s="161">
        <v>1</v>
      </c>
      <c r="G163" s="161" t="s">
        <v>2</v>
      </c>
      <c r="H163" s="161" t="s">
        <v>1</v>
      </c>
      <c r="I163" s="161" t="s">
        <v>0</v>
      </c>
      <c r="J163" s="402">
        <v>1</v>
      </c>
      <c r="K163" s="182">
        <v>0</v>
      </c>
      <c r="L163" s="294">
        <f t="shared" si="11"/>
        <v>0</v>
      </c>
      <c r="M163" s="60"/>
      <c r="N163" s="60"/>
      <c r="O163" s="291"/>
      <c r="P163" s="192" t="s">
        <v>487</v>
      </c>
      <c r="Q163" s="161">
        <v>1</v>
      </c>
      <c r="R163" s="112">
        <v>0.5</v>
      </c>
      <c r="S163" s="318">
        <v>0.5</v>
      </c>
      <c r="T163" s="160" t="s">
        <v>492</v>
      </c>
      <c r="U163" s="161">
        <v>1</v>
      </c>
      <c r="V163" s="112">
        <v>0.5</v>
      </c>
      <c r="W163" s="157">
        <v>0.5</v>
      </c>
      <c r="X163" s="167" t="s">
        <v>678</v>
      </c>
      <c r="Y163" s="164">
        <v>1</v>
      </c>
      <c r="Z163" s="162">
        <v>1</v>
      </c>
      <c r="AA163" s="153">
        <v>40</v>
      </c>
      <c r="AB163" s="491" t="s">
        <v>923</v>
      </c>
      <c r="AC163" s="123"/>
      <c r="AD163" s="123"/>
      <c r="AE163" s="127"/>
      <c r="AF163" s="123"/>
      <c r="AG163" s="123"/>
      <c r="AH163" s="127"/>
      <c r="AI163" s="164">
        <v>1</v>
      </c>
      <c r="AJ163" s="155">
        <v>0</v>
      </c>
      <c r="AK163" s="156">
        <v>20</v>
      </c>
      <c r="AL163" s="75"/>
      <c r="AM163" s="98"/>
      <c r="AN163" s="201">
        <v>1</v>
      </c>
      <c r="AO163" s="386">
        <v>1</v>
      </c>
      <c r="AP163" s="206">
        <v>20</v>
      </c>
      <c r="AQ163" s="88"/>
      <c r="AR163" s="208"/>
      <c r="AS163" s="201">
        <v>1</v>
      </c>
      <c r="AT163" s="323">
        <v>0</v>
      </c>
      <c r="AU163" s="150">
        <v>0</v>
      </c>
      <c r="AV163" s="174"/>
      <c r="AW163" s="115"/>
      <c r="AX163" s="174"/>
      <c r="AY163" s="328" t="s">
        <v>1598</v>
      </c>
      <c r="AZ163" s="429">
        <v>25</v>
      </c>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row>
    <row r="164" spans="1:357" s="5" customFormat="1" ht="15.75" x14ac:dyDescent="0.25">
      <c r="C164" s="1"/>
      <c r="D164" s="1"/>
      <c r="E164" s="149"/>
      <c r="F164" s="1"/>
      <c r="G164" s="1"/>
      <c r="H164" s="1"/>
      <c r="I164" s="1"/>
      <c r="J164" s="289"/>
      <c r="K164" s="149"/>
      <c r="L164" s="289"/>
      <c r="M164" s="149"/>
      <c r="N164" s="149"/>
      <c r="O164" s="292"/>
      <c r="P164" s="149"/>
      <c r="Q164" s="247"/>
      <c r="R164" s="247"/>
      <c r="S164" s="319"/>
      <c r="T164" s="248"/>
      <c r="U164" s="247"/>
      <c r="V164" s="247"/>
      <c r="W164" s="247"/>
      <c r="X164" s="248"/>
      <c r="Y164" s="249"/>
      <c r="Z164" s="247"/>
      <c r="AA164" s="247"/>
      <c r="AB164" s="247"/>
      <c r="AC164" s="250"/>
      <c r="AD164" s="250"/>
      <c r="AE164" s="251"/>
      <c r="AF164" s="250"/>
      <c r="AG164" s="250"/>
      <c r="AH164" s="251"/>
      <c r="AI164" s="249"/>
      <c r="AJ164" s="252"/>
      <c r="AK164" s="247"/>
      <c r="AL164" s="253"/>
      <c r="AM164" s="254"/>
      <c r="AN164" s="255"/>
      <c r="AO164" s="247"/>
      <c r="AP164" s="247"/>
      <c r="AQ164" s="247"/>
      <c r="AR164" s="247"/>
      <c r="AS164" s="247"/>
      <c r="AT164" s="373"/>
      <c r="AU164" s="247"/>
      <c r="AV164" s="247"/>
      <c r="AW164" s="247"/>
      <c r="AX164" s="247"/>
      <c r="AY164" s="325"/>
      <c r="AZ164" s="373"/>
      <c r="BA164" s="1"/>
      <c r="BB164" s="1"/>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row>
    <row r="165" spans="1:357" s="5" customFormat="1" x14ac:dyDescent="0.25">
      <c r="C165" s="1"/>
      <c r="D165" s="1"/>
      <c r="E165" s="1"/>
      <c r="F165" s="1"/>
      <c r="G165" s="1"/>
      <c r="H165" s="1"/>
      <c r="I165" s="1"/>
      <c r="J165" s="302"/>
      <c r="K165" s="2"/>
      <c r="L165" s="302"/>
      <c r="M165" s="2"/>
      <c r="N165" s="2"/>
      <c r="O165" s="2"/>
      <c r="P165" s="2"/>
      <c r="Q165" s="1"/>
      <c r="R165" s="1"/>
      <c r="S165" s="320"/>
      <c r="T165" s="49"/>
      <c r="U165" s="1"/>
      <c r="V165" s="1"/>
      <c r="W165" s="1"/>
      <c r="X165" s="49"/>
      <c r="Y165" s="1"/>
      <c r="Z165" s="1"/>
      <c r="AA165" s="1"/>
      <c r="AB165" s="1"/>
      <c r="AC165" s="122"/>
      <c r="AD165" s="122"/>
      <c r="AE165" s="122"/>
      <c r="AF165" s="122"/>
      <c r="AG165" s="122"/>
      <c r="AH165" s="122"/>
      <c r="AI165" s="1"/>
      <c r="AJ165" s="1"/>
      <c r="AK165" s="1"/>
      <c r="AL165" s="1"/>
      <c r="AM165" s="1"/>
      <c r="AN165" s="1"/>
      <c r="AO165" s="1"/>
      <c r="AP165" s="1"/>
      <c r="AQ165" s="1"/>
      <c r="AR165" s="1"/>
      <c r="AS165" s="1"/>
      <c r="AT165" s="374"/>
      <c r="AU165" s="1"/>
      <c r="AV165" s="1"/>
      <c r="AW165" s="1"/>
      <c r="AX165" s="1"/>
      <c r="AY165" s="326"/>
      <c r="AZ165" s="374"/>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row>
    <row r="166" spans="1:357" s="5" customFormat="1" x14ac:dyDescent="0.25">
      <c r="C166" s="1"/>
      <c r="D166" s="1"/>
      <c r="E166" s="1"/>
      <c r="F166" s="1"/>
      <c r="G166" s="1"/>
      <c r="H166" s="1"/>
      <c r="I166" s="1"/>
      <c r="J166" s="302"/>
      <c r="K166" s="2"/>
      <c r="L166" s="302"/>
      <c r="M166" s="2"/>
      <c r="N166" s="2"/>
      <c r="O166" s="2"/>
      <c r="P166" s="2"/>
      <c r="Q166" s="1"/>
      <c r="R166" s="1"/>
      <c r="S166" s="320"/>
      <c r="T166" s="49"/>
      <c r="U166" s="1"/>
      <c r="V166" s="1"/>
      <c r="W166" s="1"/>
      <c r="X166" s="49"/>
      <c r="Y166" s="1"/>
      <c r="Z166" s="1"/>
      <c r="AA166" s="1"/>
      <c r="AB166" s="1"/>
      <c r="AC166" s="122"/>
      <c r="AD166" s="122"/>
      <c r="AE166" s="122"/>
      <c r="AF166" s="122"/>
      <c r="AG166" s="122"/>
      <c r="AH166" s="122"/>
      <c r="AI166" s="1"/>
      <c r="AJ166" s="1"/>
      <c r="AK166" s="1"/>
      <c r="AL166" s="1"/>
      <c r="AM166" s="1"/>
      <c r="AN166" s="1"/>
      <c r="AO166" s="1"/>
      <c r="AP166" s="1"/>
      <c r="AQ166" s="1"/>
      <c r="AR166" s="1"/>
      <c r="AS166" s="1"/>
      <c r="AT166" s="374"/>
      <c r="AU166" s="1"/>
      <c r="AV166" s="1"/>
      <c r="AW166" s="1"/>
      <c r="AX166" s="1"/>
      <c r="AY166" s="326"/>
      <c r="AZ166" s="374"/>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row>
    <row r="167" spans="1:357" s="5" customFormat="1" x14ac:dyDescent="0.25">
      <c r="C167" s="1"/>
      <c r="D167" s="1"/>
      <c r="E167" s="1"/>
      <c r="F167" s="1"/>
      <c r="G167" s="1"/>
      <c r="H167" s="1"/>
      <c r="I167" s="1"/>
      <c r="J167" s="302"/>
      <c r="K167" s="2"/>
      <c r="L167" s="302"/>
      <c r="M167" s="2"/>
      <c r="N167" s="2"/>
      <c r="O167" s="2"/>
      <c r="P167" s="2"/>
      <c r="Q167" s="1"/>
      <c r="R167" s="1"/>
      <c r="S167" s="320"/>
      <c r="T167" s="49"/>
      <c r="U167" s="1"/>
      <c r="V167" s="1"/>
      <c r="W167" s="1"/>
      <c r="X167" s="49"/>
      <c r="Y167" s="1"/>
      <c r="Z167" s="1"/>
      <c r="AA167" s="1"/>
      <c r="AB167" s="1"/>
      <c r="AC167" s="122"/>
      <c r="AD167" s="122"/>
      <c r="AE167" s="122"/>
      <c r="AF167" s="122"/>
      <c r="AG167" s="122"/>
      <c r="AH167" s="122"/>
      <c r="AI167" s="1"/>
      <c r="AJ167" s="1"/>
      <c r="AK167" s="1"/>
      <c r="AL167" s="1"/>
      <c r="AM167" s="1"/>
      <c r="AN167" s="1"/>
      <c r="AO167" s="1"/>
      <c r="AP167" s="1"/>
      <c r="AQ167" s="1"/>
      <c r="AR167" s="1"/>
      <c r="AS167" s="1"/>
      <c r="AT167" s="374"/>
      <c r="AU167" s="1"/>
      <c r="AV167" s="1"/>
      <c r="AW167" s="1"/>
      <c r="AX167" s="1"/>
      <c r="AY167" s="326"/>
      <c r="AZ167" s="374"/>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row>
    <row r="168" spans="1:357" s="5" customFormat="1" x14ac:dyDescent="0.25">
      <c r="C168" s="1"/>
      <c r="D168" s="1"/>
      <c r="E168" s="1"/>
      <c r="F168" s="1"/>
      <c r="G168" s="1"/>
      <c r="H168" s="1"/>
      <c r="I168" s="1"/>
      <c r="J168" s="302"/>
      <c r="K168" s="2"/>
      <c r="L168" s="302"/>
      <c r="M168" s="2"/>
      <c r="N168" s="2"/>
      <c r="O168" s="2"/>
      <c r="P168" s="2"/>
      <c r="Q168" s="1"/>
      <c r="R168" s="1"/>
      <c r="S168" s="320"/>
      <c r="T168" s="49"/>
      <c r="U168" s="1"/>
      <c r="V168" s="1"/>
      <c r="W168" s="1"/>
      <c r="X168" s="49"/>
      <c r="Y168" s="1"/>
      <c r="Z168" s="1"/>
      <c r="AA168" s="1"/>
      <c r="AB168" s="1"/>
      <c r="AC168" s="1"/>
      <c r="AD168" s="1"/>
      <c r="AE168" s="1"/>
      <c r="AF168" s="1"/>
      <c r="AG168" s="1"/>
      <c r="AH168" s="1"/>
      <c r="AI168" s="1"/>
      <c r="AJ168" s="1"/>
      <c r="AK168" s="1"/>
      <c r="AL168" s="1"/>
      <c r="AM168" s="1"/>
      <c r="AN168" s="1"/>
      <c r="AO168" s="1"/>
      <c r="AP168" s="1"/>
      <c r="AQ168" s="1"/>
      <c r="AR168" s="1"/>
      <c r="AS168" s="1"/>
      <c r="AT168" s="374"/>
      <c r="AU168" s="1"/>
      <c r="AV168" s="1"/>
      <c r="AW168" s="1"/>
      <c r="AX168" s="1"/>
      <c r="AY168" s="326"/>
      <c r="AZ168" s="374"/>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row>
    <row r="169" spans="1:357" s="5" customFormat="1" x14ac:dyDescent="0.25">
      <c r="C169" s="1"/>
      <c r="D169" s="1"/>
      <c r="E169" s="1"/>
      <c r="F169" s="1"/>
      <c r="G169" s="1"/>
      <c r="H169" s="1"/>
      <c r="I169" s="1"/>
      <c r="J169" s="302"/>
      <c r="K169" s="2"/>
      <c r="L169" s="302"/>
      <c r="M169" s="2"/>
      <c r="N169" s="2"/>
      <c r="O169" s="2"/>
      <c r="P169" s="2"/>
      <c r="Q169" s="1"/>
      <c r="R169" s="1"/>
      <c r="S169" s="320"/>
      <c r="T169" s="49"/>
      <c r="U169" s="1"/>
      <c r="V169" s="1"/>
      <c r="W169" s="1"/>
      <c r="X169" s="49"/>
      <c r="Y169" s="1"/>
      <c r="Z169" s="1"/>
      <c r="AA169" s="1"/>
      <c r="AB169" s="1"/>
      <c r="AC169" s="1"/>
      <c r="AD169" s="1"/>
      <c r="AE169" s="1"/>
      <c r="AF169" s="1"/>
      <c r="AG169" s="1"/>
      <c r="AH169" s="1"/>
      <c r="AI169" s="1"/>
      <c r="AJ169" s="1"/>
      <c r="AK169" s="1"/>
      <c r="AL169" s="1"/>
      <c r="AM169" s="1"/>
      <c r="AN169" s="1"/>
      <c r="AO169" s="1"/>
      <c r="AP169" s="1"/>
      <c r="AQ169" s="1"/>
      <c r="AR169" s="1"/>
      <c r="AS169" s="1"/>
      <c r="AT169" s="374"/>
      <c r="AU169" s="1"/>
      <c r="AV169" s="1"/>
      <c r="AW169" s="1"/>
      <c r="AX169" s="1"/>
      <c r="AY169" s="326"/>
      <c r="AZ169" s="374"/>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row>
    <row r="170" spans="1:357" s="5" customFormat="1" x14ac:dyDescent="0.25">
      <c r="C170" s="1"/>
      <c r="D170" s="1"/>
      <c r="E170" s="1"/>
      <c r="F170" s="1"/>
      <c r="G170" s="1"/>
      <c r="H170" s="1"/>
      <c r="I170" s="1"/>
      <c r="J170" s="302"/>
      <c r="K170" s="2"/>
      <c r="L170" s="302"/>
      <c r="M170" s="2"/>
      <c r="N170" s="2"/>
      <c r="O170" s="2"/>
      <c r="P170" s="2"/>
      <c r="Q170" s="1"/>
      <c r="R170" s="1"/>
      <c r="S170" s="320"/>
      <c r="T170" s="49"/>
      <c r="U170" s="1"/>
      <c r="V170" s="1"/>
      <c r="W170" s="1"/>
      <c r="X170" s="49"/>
      <c r="Y170" s="1"/>
      <c r="Z170" s="1"/>
      <c r="AA170" s="1"/>
      <c r="AB170" s="1"/>
      <c r="AC170" s="1"/>
      <c r="AD170" s="1"/>
      <c r="AE170" s="1"/>
      <c r="AF170" s="1"/>
      <c r="AG170" s="1"/>
      <c r="AH170" s="1"/>
      <c r="AI170" s="1"/>
      <c r="AJ170" s="1"/>
      <c r="AK170" s="1"/>
      <c r="AL170" s="1"/>
      <c r="AM170" s="1"/>
      <c r="AN170" s="1"/>
      <c r="AO170" s="1"/>
      <c r="AP170" s="1"/>
      <c r="AQ170" s="1"/>
      <c r="AR170" s="1"/>
      <c r="AS170" s="1"/>
      <c r="AT170" s="374"/>
      <c r="AU170" s="1"/>
      <c r="AV170" s="1"/>
      <c r="AW170" s="1"/>
      <c r="AX170" s="1"/>
      <c r="AY170" s="326"/>
      <c r="AZ170" s="374"/>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row>
    <row r="171" spans="1:357" x14ac:dyDescent="0.25">
      <c r="AV171" s="1">
        <v>100</v>
      </c>
    </row>
  </sheetData>
  <autoFilter ref="AZ1:AZ171" xr:uid="{00000000-0009-0000-0000-000000000000}"/>
  <mergeCells count="1197">
    <mergeCell ref="AT5:AT6"/>
    <mergeCell ref="AS5:AS6"/>
    <mergeCell ref="AP5:AP6"/>
    <mergeCell ref="AO5:AO6"/>
    <mergeCell ref="AK5:AK6"/>
    <mergeCell ref="AJ5:AJ6"/>
    <mergeCell ref="AI5:AI6"/>
    <mergeCell ref="W5:W6"/>
    <mergeCell ref="V5:V6"/>
    <mergeCell ref="U5:U6"/>
    <mergeCell ref="S5:S6"/>
    <mergeCell ref="R5:R6"/>
    <mergeCell ref="P5:P6"/>
    <mergeCell ref="I5:I6"/>
    <mergeCell ref="G5:G6"/>
    <mergeCell ref="F5:F6"/>
    <mergeCell ref="E5:E6"/>
    <mergeCell ref="J1:AY1"/>
    <mergeCell ref="AZ110:AZ111"/>
    <mergeCell ref="AZ18:AZ19"/>
    <mergeCell ref="AW105:AW106"/>
    <mergeCell ref="AX105:AX106"/>
    <mergeCell ref="AY105:AY106"/>
    <mergeCell ref="AZ105:AZ106"/>
    <mergeCell ref="AV90:AV92"/>
    <mergeCell ref="AW90:AW92"/>
    <mergeCell ref="AX90:AX92"/>
    <mergeCell ref="AY90:AY92"/>
    <mergeCell ref="AZ90:AZ92"/>
    <mergeCell ref="AV5:AV6"/>
    <mergeCell ref="AW5:AW6"/>
    <mergeCell ref="AX5:AX6"/>
    <mergeCell ref="AZ5:AZ6"/>
    <mergeCell ref="AV12:AV13"/>
    <mergeCell ref="AW12:AW13"/>
    <mergeCell ref="AZ12:AZ13"/>
    <mergeCell ref="AV14:AV16"/>
    <mergeCell ref="AX14:AX16"/>
    <mergeCell ref="AZ14:AZ16"/>
    <mergeCell ref="AV18:AV19"/>
    <mergeCell ref="AV93:AV94"/>
    <mergeCell ref="AX93:AX94"/>
    <mergeCell ref="AY93:AY94"/>
    <mergeCell ref="AZ93:AZ94"/>
    <mergeCell ref="AW93:AW94"/>
    <mergeCell ref="AV95:AV96"/>
    <mergeCell ref="AW95:AW96"/>
    <mergeCell ref="AX95:AX96"/>
    <mergeCell ref="AZ102:AZ103"/>
    <mergeCell ref="AW70:AW71"/>
    <mergeCell ref="AY70:AY71"/>
    <mergeCell ref="AZ70:AZ71"/>
    <mergeCell ref="AY95:AY96"/>
    <mergeCell ref="AZ95:AZ96"/>
    <mergeCell ref="AS93:AS94"/>
    <mergeCell ref="AS95:AS96"/>
    <mergeCell ref="AS105:AS106"/>
    <mergeCell ref="AW72:AW74"/>
    <mergeCell ref="AX72:AX74"/>
    <mergeCell ref="AY72:AY74"/>
    <mergeCell ref="AZ72:AZ74"/>
    <mergeCell ref="AV82:AV85"/>
    <mergeCell ref="AW82:AW85"/>
    <mergeCell ref="AX82:AX85"/>
    <mergeCell ref="AY82:AY85"/>
    <mergeCell ref="AZ82:AZ85"/>
    <mergeCell ref="AV87:AV88"/>
    <mergeCell ref="AW87:AW88"/>
    <mergeCell ref="AX87:AX88"/>
    <mergeCell ref="AY87:AY88"/>
    <mergeCell ref="AZ87:AZ88"/>
    <mergeCell ref="AV79:AV80"/>
    <mergeCell ref="AW79:AW80"/>
    <mergeCell ref="AY79:AY80"/>
    <mergeCell ref="AZ79:AZ80"/>
    <mergeCell ref="AV102:AV104"/>
    <mergeCell ref="AW102:AW104"/>
    <mergeCell ref="AX102:AX104"/>
    <mergeCell ref="AY102:AY104"/>
    <mergeCell ref="AV105:AV106"/>
    <mergeCell ref="AY18:AY19"/>
    <mergeCell ref="AC2:AH2"/>
    <mergeCell ref="AC3:AC4"/>
    <mergeCell ref="AD3:AD4"/>
    <mergeCell ref="AE3:AE4"/>
    <mergeCell ref="AF3:AF4"/>
    <mergeCell ref="AG3:AG4"/>
    <mergeCell ref="AH3:AH4"/>
    <mergeCell ref="AP90:AP92"/>
    <mergeCell ref="AP93:AP94"/>
    <mergeCell ref="AP95:AP96"/>
    <mergeCell ref="AP144:AP145"/>
    <mergeCell ref="AP149:AP151"/>
    <mergeCell ref="AP153:AP155"/>
    <mergeCell ref="AQ15:AQ16"/>
    <mergeCell ref="AQ65:AQ66"/>
    <mergeCell ref="AR15:AR16"/>
    <mergeCell ref="AR65:AR66"/>
    <mergeCell ref="AP102:AP104"/>
    <mergeCell ref="AP105:AP106"/>
    <mergeCell ref="AP110:AP111"/>
    <mergeCell ref="AP115:AP116"/>
    <mergeCell ref="AP118:AP120"/>
    <mergeCell ref="AP122:AP123"/>
    <mergeCell ref="AP124:AP125"/>
    <mergeCell ref="AP127:AP128"/>
    <mergeCell ref="AP139:AP140"/>
    <mergeCell ref="AO90:AO92"/>
    <mergeCell ref="AO93:AO94"/>
    <mergeCell ref="AV72:AV74"/>
    <mergeCell ref="AO95:AO96"/>
    <mergeCell ref="AO102:AO104"/>
    <mergeCell ref="AO110:AO111"/>
    <mergeCell ref="AO115:AO116"/>
    <mergeCell ref="AO118:AO120"/>
    <mergeCell ref="AO122:AO123"/>
    <mergeCell ref="AO124:AO125"/>
    <mergeCell ref="AO127:AO128"/>
    <mergeCell ref="AO139:AO140"/>
    <mergeCell ref="AO144:AO145"/>
    <mergeCell ref="AO149:AO151"/>
    <mergeCell ref="AO153:AO155"/>
    <mergeCell ref="AP12:AP13"/>
    <mergeCell ref="AP14:AP16"/>
    <mergeCell ref="AP18:AP19"/>
    <mergeCell ref="AP25:AP26"/>
    <mergeCell ref="AP38:AP39"/>
    <mergeCell ref="AP41:AP42"/>
    <mergeCell ref="AP48:AP52"/>
    <mergeCell ref="AP53:AP54"/>
    <mergeCell ref="AP60:AP61"/>
    <mergeCell ref="AP64:AP66"/>
    <mergeCell ref="AP67:AP68"/>
    <mergeCell ref="AP70:AP71"/>
    <mergeCell ref="AP72:AP74"/>
    <mergeCell ref="AP79:AP80"/>
    <mergeCell ref="AP82:AP85"/>
    <mergeCell ref="AP87:AP88"/>
    <mergeCell ref="AN90:AN92"/>
    <mergeCell ref="AN93:AN94"/>
    <mergeCell ref="AN95:AN96"/>
    <mergeCell ref="AN102:AN104"/>
    <mergeCell ref="AN105:AN106"/>
    <mergeCell ref="AN110:AN111"/>
    <mergeCell ref="AN115:AN116"/>
    <mergeCell ref="AN118:AN120"/>
    <mergeCell ref="AN122:AN123"/>
    <mergeCell ref="AN124:AN125"/>
    <mergeCell ref="AN127:AN128"/>
    <mergeCell ref="AN139:AN140"/>
    <mergeCell ref="AN144:AN145"/>
    <mergeCell ref="AN149:AN151"/>
    <mergeCell ref="AN153:AN155"/>
    <mergeCell ref="AO12:AO13"/>
    <mergeCell ref="AO14:AO16"/>
    <mergeCell ref="AO18:AO19"/>
    <mergeCell ref="AO25:AO26"/>
    <mergeCell ref="AO38:AO39"/>
    <mergeCell ref="AO41:AO42"/>
    <mergeCell ref="AO48:AO52"/>
    <mergeCell ref="AO53:AO54"/>
    <mergeCell ref="AO60:AO61"/>
    <mergeCell ref="AO64:AO66"/>
    <mergeCell ref="AO67:AO68"/>
    <mergeCell ref="AO70:AO71"/>
    <mergeCell ref="AO72:AO74"/>
    <mergeCell ref="AO79:AO80"/>
    <mergeCell ref="AO83:AO85"/>
    <mergeCell ref="AO87:AO88"/>
    <mergeCell ref="AO105:AO106"/>
    <mergeCell ref="AN2:AR3"/>
    <mergeCell ref="AN5:AN6"/>
    <mergeCell ref="AN12:AN13"/>
    <mergeCell ref="AN14:AN16"/>
    <mergeCell ref="AN18:AN19"/>
    <mergeCell ref="AN25:AN26"/>
    <mergeCell ref="AN38:AN39"/>
    <mergeCell ref="AN41:AN42"/>
    <mergeCell ref="AN53:AN54"/>
    <mergeCell ref="AN60:AN61"/>
    <mergeCell ref="AN64:AN66"/>
    <mergeCell ref="AN67:AN68"/>
    <mergeCell ref="AN70:AN71"/>
    <mergeCell ref="AN72:AN74"/>
    <mergeCell ref="AN79:AN80"/>
    <mergeCell ref="AN82:AN85"/>
    <mergeCell ref="AN87:AN88"/>
    <mergeCell ref="AJ79:AJ80"/>
    <mergeCell ref="AJ115:AJ116"/>
    <mergeCell ref="AI153:AI155"/>
    <mergeCell ref="AJ153:AJ155"/>
    <mergeCell ref="AK153:AK155"/>
    <mergeCell ref="AK79:AK80"/>
    <mergeCell ref="AK115:AK116"/>
    <mergeCell ref="AK127:AK128"/>
    <mergeCell ref="AK139:AK140"/>
    <mergeCell ref="AI124:AI125"/>
    <mergeCell ref="AJ124:AJ125"/>
    <mergeCell ref="AK124:AK125"/>
    <mergeCell ref="AI144:AI145"/>
    <mergeCell ref="AJ144:AJ145"/>
    <mergeCell ref="AK144:AK145"/>
    <mergeCell ref="AK149:AK151"/>
    <mergeCell ref="AI110:AI111"/>
    <mergeCell ref="AJ110:AJ111"/>
    <mergeCell ref="AK110:AK111"/>
    <mergeCell ref="AI118:AI120"/>
    <mergeCell ref="AJ118:AJ120"/>
    <mergeCell ref="AK118:AK120"/>
    <mergeCell ref="AI122:AI123"/>
    <mergeCell ref="AJ122:AJ123"/>
    <mergeCell ref="AK122:AK123"/>
    <mergeCell ref="AI95:AI96"/>
    <mergeCell ref="AI127:AI128"/>
    <mergeCell ref="AI139:AI140"/>
    <mergeCell ref="AI149:AI150"/>
    <mergeCell ref="AJ127:AJ128"/>
    <mergeCell ref="AJ139:AJ140"/>
    <mergeCell ref="AJ149:AJ150"/>
    <mergeCell ref="L82:L85"/>
    <mergeCell ref="J87:J88"/>
    <mergeCell ref="K87:K88"/>
    <mergeCell ref="L87:L88"/>
    <mergeCell ref="AI82:AI85"/>
    <mergeCell ref="AJ82:AJ85"/>
    <mergeCell ref="AK82:AK85"/>
    <mergeCell ref="AJ95:AJ96"/>
    <mergeCell ref="AK95:AK96"/>
    <mergeCell ref="AI102:AI104"/>
    <mergeCell ref="AJ102:AJ104"/>
    <mergeCell ref="AK102:AK104"/>
    <mergeCell ref="AI105:AI106"/>
    <mergeCell ref="AK105:AK106"/>
    <mergeCell ref="AI115:AI116"/>
    <mergeCell ref="AI87:AI88"/>
    <mergeCell ref="AJ87:AJ88"/>
    <mergeCell ref="AK87:AK88"/>
    <mergeCell ref="AI90:AI92"/>
    <mergeCell ref="AJ90:AJ92"/>
    <mergeCell ref="AK90:AK92"/>
    <mergeCell ref="AI93:AI94"/>
    <mergeCell ref="AJ93:AJ94"/>
    <mergeCell ref="AK93:AK94"/>
    <mergeCell ref="Q110:Q111"/>
    <mergeCell ref="R110:R111"/>
    <mergeCell ref="S110:S111"/>
    <mergeCell ref="S87:S88"/>
    <mergeCell ref="Q93:Q94"/>
    <mergeCell ref="S115:S116"/>
    <mergeCell ref="AK67:AK68"/>
    <mergeCell ref="AK70:AK71"/>
    <mergeCell ref="AI72:AI74"/>
    <mergeCell ref="AJ72:AJ74"/>
    <mergeCell ref="AK72:AK74"/>
    <mergeCell ref="V60:V61"/>
    <mergeCell ref="W60:W61"/>
    <mergeCell ref="U64:U66"/>
    <mergeCell ref="V64:V66"/>
    <mergeCell ref="W64:W66"/>
    <mergeCell ref="U67:U68"/>
    <mergeCell ref="V67:V68"/>
    <mergeCell ref="W67:W68"/>
    <mergeCell ref="E67:E68"/>
    <mergeCell ref="K60:K61"/>
    <mergeCell ref="L60:L61"/>
    <mergeCell ref="J64:J66"/>
    <mergeCell ref="Q67:Q68"/>
    <mergeCell ref="R67:R68"/>
    <mergeCell ref="S67:S68"/>
    <mergeCell ref="AI70:AI71"/>
    <mergeCell ref="AJ70:AJ71"/>
    <mergeCell ref="L70:L71"/>
    <mergeCell ref="N70:N90"/>
    <mergeCell ref="O70:O90"/>
    <mergeCell ref="J72:J74"/>
    <mergeCell ref="K72:K74"/>
    <mergeCell ref="L72:L74"/>
    <mergeCell ref="J79:J80"/>
    <mergeCell ref="K79:K80"/>
    <mergeCell ref="L79:L80"/>
    <mergeCell ref="J82:J85"/>
    <mergeCell ref="Z53:Z54"/>
    <mergeCell ref="Z124:Z125"/>
    <mergeCell ref="Z122:Z123"/>
    <mergeCell ref="Z118:Z120"/>
    <mergeCell ref="Z115:Z116"/>
    <mergeCell ref="Z110:Z111"/>
    <mergeCell ref="Z105:Z106"/>
    <mergeCell ref="Z102:Z104"/>
    <mergeCell ref="Z95:Z96"/>
    <mergeCell ref="AI12:AI13"/>
    <mergeCell ref="AJ12:AJ13"/>
    <mergeCell ref="AK12:AK13"/>
    <mergeCell ref="AI14:AI16"/>
    <mergeCell ref="AJ14:AJ16"/>
    <mergeCell ref="AK14:AK16"/>
    <mergeCell ref="AI18:AI19"/>
    <mergeCell ref="AJ18:AJ19"/>
    <mergeCell ref="AK18:AK19"/>
    <mergeCell ref="AI25:AI26"/>
    <mergeCell ref="AJ25:AJ26"/>
    <mergeCell ref="AK25:AK26"/>
    <mergeCell ref="AI38:AI39"/>
    <mergeCell ref="AJ38:AJ39"/>
    <mergeCell ref="AK38:AK39"/>
    <mergeCell ref="AI41:AI42"/>
    <mergeCell ref="Z18:Z19"/>
    <mergeCell ref="Z14:Z16"/>
    <mergeCell ref="Z82:Z85"/>
    <mergeCell ref="AJ64:AJ66"/>
    <mergeCell ref="AK64:AK66"/>
    <mergeCell ref="AI67:AI68"/>
    <mergeCell ref="AJ67:AJ68"/>
    <mergeCell ref="P139:P140"/>
    <mergeCell ref="N134:N149"/>
    <mergeCell ref="O134:O149"/>
    <mergeCell ref="J139:J140"/>
    <mergeCell ref="K139:K140"/>
    <mergeCell ref="L139:L140"/>
    <mergeCell ref="J144:J145"/>
    <mergeCell ref="K144:K145"/>
    <mergeCell ref="L144:L145"/>
    <mergeCell ref="J149:J151"/>
    <mergeCell ref="K149:K151"/>
    <mergeCell ref="L149:L151"/>
    <mergeCell ref="O91:O102"/>
    <mergeCell ref="J93:J94"/>
    <mergeCell ref="K93:K94"/>
    <mergeCell ref="L93:L94"/>
    <mergeCell ref="Y122:Y123"/>
    <mergeCell ref="Y124:Y125"/>
    <mergeCell ref="Y127:Y128"/>
    <mergeCell ref="Y139:Y140"/>
    <mergeCell ref="Y105:Y106"/>
    <mergeCell ref="Y110:Y111"/>
    <mergeCell ref="Y115:Y116"/>
    <mergeCell ref="Y144:Y145"/>
    <mergeCell ref="Y90:Y92"/>
    <mergeCell ref="Y93:Y94"/>
    <mergeCell ref="Y95:Y96"/>
    <mergeCell ref="Y102:Y104"/>
    <mergeCell ref="M70:M90"/>
    <mergeCell ref="S118:S120"/>
    <mergeCell ref="R105:R106"/>
    <mergeCell ref="S105:S106"/>
    <mergeCell ref="Y38:Y39"/>
    <mergeCell ref="Y41:Y42"/>
    <mergeCell ref="Y48:Y52"/>
    <mergeCell ref="Z48:Z52"/>
    <mergeCell ref="Z41:Z42"/>
    <mergeCell ref="Z38:Z39"/>
    <mergeCell ref="J2:P2"/>
    <mergeCell ref="P3:P4"/>
    <mergeCell ref="P102:P104"/>
    <mergeCell ref="P105:P106"/>
    <mergeCell ref="P110:P111"/>
    <mergeCell ref="P115:P116"/>
    <mergeCell ref="P118:P120"/>
    <mergeCell ref="P122:P123"/>
    <mergeCell ref="P124:P125"/>
    <mergeCell ref="P127:P128"/>
    <mergeCell ref="Z93:Z94"/>
    <mergeCell ref="Y60:Y61"/>
    <mergeCell ref="Y67:Y68"/>
    <mergeCell ref="Y70:Y71"/>
    <mergeCell ref="Y72:Y74"/>
    <mergeCell ref="Y53:Y54"/>
    <mergeCell ref="Y64:Y66"/>
    <mergeCell ref="Y79:Y80"/>
    <mergeCell ref="Y82:Y85"/>
    <mergeCell ref="Y87:Y88"/>
    <mergeCell ref="Z87:Z88"/>
    <mergeCell ref="Z71:Z74"/>
    <mergeCell ref="Z67:Z68"/>
    <mergeCell ref="Z64:Z66"/>
    <mergeCell ref="Z60:Z61"/>
    <mergeCell ref="L102:L104"/>
    <mergeCell ref="M156:M161"/>
    <mergeCell ref="N156:N161"/>
    <mergeCell ref="O156:O161"/>
    <mergeCell ref="P12:P13"/>
    <mergeCell ref="P14:P16"/>
    <mergeCell ref="P18:P19"/>
    <mergeCell ref="P25:P26"/>
    <mergeCell ref="P38:P39"/>
    <mergeCell ref="P41:P42"/>
    <mergeCell ref="P48:P52"/>
    <mergeCell ref="P53:P54"/>
    <mergeCell ref="P60:P61"/>
    <mergeCell ref="P64:P66"/>
    <mergeCell ref="P67:P68"/>
    <mergeCell ref="P70:P71"/>
    <mergeCell ref="P72:P74"/>
    <mergeCell ref="P79:P80"/>
    <mergeCell ref="P82:P85"/>
    <mergeCell ref="P87:P88"/>
    <mergeCell ref="P90:P92"/>
    <mergeCell ref="P93:P94"/>
    <mergeCell ref="P95:P96"/>
    <mergeCell ref="M134:M149"/>
    <mergeCell ref="P144:P145"/>
    <mergeCell ref="P149:P151"/>
    <mergeCell ref="P153:P155"/>
    <mergeCell ref="M150:M155"/>
    <mergeCell ref="O150:O155"/>
    <mergeCell ref="M91:M102"/>
    <mergeCell ref="N91:N102"/>
    <mergeCell ref="N39:N43"/>
    <mergeCell ref="O54:O69"/>
    <mergeCell ref="N44:N45"/>
    <mergeCell ref="J153:J155"/>
    <mergeCell ref="K153:K155"/>
    <mergeCell ref="L153:L155"/>
    <mergeCell ref="M103:M115"/>
    <mergeCell ref="N103:N115"/>
    <mergeCell ref="O103:O115"/>
    <mergeCell ref="J105:J106"/>
    <mergeCell ref="K105:K106"/>
    <mergeCell ref="L105:L106"/>
    <mergeCell ref="J110:J111"/>
    <mergeCell ref="K110:K111"/>
    <mergeCell ref="L110:L111"/>
    <mergeCell ref="J115:J116"/>
    <mergeCell ref="K115:K116"/>
    <mergeCell ref="L115:L116"/>
    <mergeCell ref="M116:M118"/>
    <mergeCell ref="N116:N118"/>
    <mergeCell ref="O116:O118"/>
    <mergeCell ref="J118:J120"/>
    <mergeCell ref="K118:K120"/>
    <mergeCell ref="L118:L120"/>
    <mergeCell ref="M119:M128"/>
    <mergeCell ref="N119:N128"/>
    <mergeCell ref="O119:O128"/>
    <mergeCell ref="J122:J123"/>
    <mergeCell ref="K122:K123"/>
    <mergeCell ref="L122:L123"/>
    <mergeCell ref="J102:J104"/>
    <mergeCell ref="K102:K104"/>
    <mergeCell ref="K67:K68"/>
    <mergeCell ref="K82:K85"/>
    <mergeCell ref="Q153:Q155"/>
    <mergeCell ref="J90:J92"/>
    <mergeCell ref="K90:K92"/>
    <mergeCell ref="L90:L92"/>
    <mergeCell ref="J95:J96"/>
    <mergeCell ref="K95:K96"/>
    <mergeCell ref="L95:L96"/>
    <mergeCell ref="J70:J71"/>
    <mergeCell ref="K70:K71"/>
    <mergeCell ref="J3:L3"/>
    <mergeCell ref="M3:O3"/>
    <mergeCell ref="J5:J6"/>
    <mergeCell ref="K5:K6"/>
    <mergeCell ref="L5:L6"/>
    <mergeCell ref="M5:M11"/>
    <mergeCell ref="N5:N11"/>
    <mergeCell ref="O5:O11"/>
    <mergeCell ref="J12:J13"/>
    <mergeCell ref="K12:K13"/>
    <mergeCell ref="L12:L13"/>
    <mergeCell ref="M12:M22"/>
    <mergeCell ref="N12:N22"/>
    <mergeCell ref="O12:O22"/>
    <mergeCell ref="J14:J16"/>
    <mergeCell ref="K14:K16"/>
    <mergeCell ref="L14:L16"/>
    <mergeCell ref="J18:J19"/>
    <mergeCell ref="K18:K19"/>
    <mergeCell ref="L18:L19"/>
    <mergeCell ref="N54:N69"/>
    <mergeCell ref="Q122:Q123"/>
    <mergeCell ref="J60:J61"/>
    <mergeCell ref="S153:S155"/>
    <mergeCell ref="Q144:Q145"/>
    <mergeCell ref="R144:R145"/>
    <mergeCell ref="S144:S145"/>
    <mergeCell ref="Q139:Q140"/>
    <mergeCell ref="R139:R140"/>
    <mergeCell ref="S139:S140"/>
    <mergeCell ref="Q149:Q151"/>
    <mergeCell ref="R149:R151"/>
    <mergeCell ref="S149:S151"/>
    <mergeCell ref="I12:I13"/>
    <mergeCell ref="I14:I16"/>
    <mergeCell ref="I18:I19"/>
    <mergeCell ref="I22:I24"/>
    <mergeCell ref="I25:I26"/>
    <mergeCell ref="I27:I29"/>
    <mergeCell ref="S95:S96"/>
    <mergeCell ref="Q115:Q116"/>
    <mergeCell ref="R115:R116"/>
    <mergeCell ref="Q70:Q71"/>
    <mergeCell ref="R70:R71"/>
    <mergeCell ref="S70:S71"/>
    <mergeCell ref="Q72:Q74"/>
    <mergeCell ref="R72:R74"/>
    <mergeCell ref="Q82:Q85"/>
    <mergeCell ref="R82:R85"/>
    <mergeCell ref="S82:S85"/>
    <mergeCell ref="Q48:Q52"/>
    <mergeCell ref="R48:R52"/>
    <mergeCell ref="S48:S52"/>
    <mergeCell ref="R118:R120"/>
    <mergeCell ref="L67:L68"/>
    <mergeCell ref="S124:S125"/>
    <mergeCell ref="R122:R123"/>
    <mergeCell ref="S122:S123"/>
    <mergeCell ref="Q105:Q106"/>
    <mergeCell ref="S93:S94"/>
    <mergeCell ref="Q95:Q96"/>
    <mergeCell ref="R95:R96"/>
    <mergeCell ref="R93:R94"/>
    <mergeCell ref="I153:I157"/>
    <mergeCell ref="I160:I162"/>
    <mergeCell ref="I136:I138"/>
    <mergeCell ref="I139:I143"/>
    <mergeCell ref="C95:C96"/>
    <mergeCell ref="D95:D96"/>
    <mergeCell ref="G95:G96"/>
    <mergeCell ref="E41:E42"/>
    <mergeCell ref="C43:C44"/>
    <mergeCell ref="G43:G44"/>
    <mergeCell ref="E53:E54"/>
    <mergeCell ref="F53:F54"/>
    <mergeCell ref="D105:D106"/>
    <mergeCell ref="G105:G106"/>
    <mergeCell ref="G87:G88"/>
    <mergeCell ref="D90:D92"/>
    <mergeCell ref="G90:G92"/>
    <mergeCell ref="I93:I94"/>
    <mergeCell ref="I95:I101"/>
    <mergeCell ref="I102:I104"/>
    <mergeCell ref="I105:I113"/>
    <mergeCell ref="I114:I117"/>
    <mergeCell ref="I118:I120"/>
    <mergeCell ref="R153:R155"/>
    <mergeCell ref="I132:I133"/>
    <mergeCell ref="I134:I135"/>
    <mergeCell ref="I56:I57"/>
    <mergeCell ref="I58:I63"/>
    <mergeCell ref="I64:I66"/>
    <mergeCell ref="I67:I69"/>
    <mergeCell ref="I70:I71"/>
    <mergeCell ref="I72:I76"/>
    <mergeCell ref="R25:R26"/>
    <mergeCell ref="S25:S26"/>
    <mergeCell ref="Q38:Q39"/>
    <mergeCell ref="Q53:Q54"/>
    <mergeCell ref="R53:R54"/>
    <mergeCell ref="I48:I54"/>
    <mergeCell ref="I87:I92"/>
    <mergeCell ref="T90:T92"/>
    <mergeCell ref="T93:T94"/>
    <mergeCell ref="T95:T96"/>
    <mergeCell ref="T102:T104"/>
    <mergeCell ref="M33:M34"/>
    <mergeCell ref="S79:S80"/>
    <mergeCell ref="Q41:Q42"/>
    <mergeCell ref="R41:R42"/>
    <mergeCell ref="R87:R88"/>
    <mergeCell ref="S41:S42"/>
    <mergeCell ref="S53:S54"/>
    <mergeCell ref="Q60:Q61"/>
    <mergeCell ref="R60:R61"/>
    <mergeCell ref="S60:S61"/>
    <mergeCell ref="Q64:Q66"/>
    <mergeCell ref="R64:R66"/>
    <mergeCell ref="R124:R125"/>
    <mergeCell ref="S64:S66"/>
    <mergeCell ref="M35:M38"/>
    <mergeCell ref="N35:N38"/>
    <mergeCell ref="O35:O38"/>
    <mergeCell ref="J38:J39"/>
    <mergeCell ref="K38:K39"/>
    <mergeCell ref="L38:L39"/>
    <mergeCell ref="M39:M43"/>
    <mergeCell ref="O39:O43"/>
    <mergeCell ref="I77:I81"/>
    <mergeCell ref="Q25:Q26"/>
    <mergeCell ref="I82:I86"/>
    <mergeCell ref="Q87:Q88"/>
    <mergeCell ref="O129:O133"/>
    <mergeCell ref="J41:J42"/>
    <mergeCell ref="K41:K42"/>
    <mergeCell ref="L41:L42"/>
    <mergeCell ref="M44:M45"/>
    <mergeCell ref="M129:M133"/>
    <mergeCell ref="N129:N133"/>
    <mergeCell ref="J124:J125"/>
    <mergeCell ref="K124:K125"/>
    <mergeCell ref="L124:L125"/>
    <mergeCell ref="J127:J128"/>
    <mergeCell ref="K127:K128"/>
    <mergeCell ref="L127:L128"/>
    <mergeCell ref="O33:O34"/>
    <mergeCell ref="O44:O45"/>
    <mergeCell ref="M46:M53"/>
    <mergeCell ref="N46:N53"/>
    <mergeCell ref="O46:O53"/>
    <mergeCell ref="J48:J52"/>
    <mergeCell ref="K48:K52"/>
    <mergeCell ref="L48:L52"/>
    <mergeCell ref="J53:J54"/>
    <mergeCell ref="K53:K54"/>
    <mergeCell ref="L53:L54"/>
    <mergeCell ref="M54:M69"/>
    <mergeCell ref="K64:K66"/>
    <mergeCell ref="L64:L66"/>
    <mergeCell ref="J67:J68"/>
    <mergeCell ref="E90:E92"/>
    <mergeCell ref="F90:F92"/>
    <mergeCell ref="D41:D42"/>
    <mergeCell ref="E72:E74"/>
    <mergeCell ref="E70:E71"/>
    <mergeCell ref="E79:E80"/>
    <mergeCell ref="E83:E85"/>
    <mergeCell ref="C149:C151"/>
    <mergeCell ref="D149:D151"/>
    <mergeCell ref="C131:C132"/>
    <mergeCell ref="C134:C135"/>
    <mergeCell ref="D124:D125"/>
    <mergeCell ref="C127:C128"/>
    <mergeCell ref="D127:D128"/>
    <mergeCell ref="G127:G128"/>
    <mergeCell ref="E127:E128"/>
    <mergeCell ref="F127:F128"/>
    <mergeCell ref="E149:E151"/>
    <mergeCell ref="F149:F151"/>
    <mergeCell ref="G149:G151"/>
    <mergeCell ref="E87:E88"/>
    <mergeCell ref="F87:F88"/>
    <mergeCell ref="I127:I128"/>
    <mergeCell ref="B131:B135"/>
    <mergeCell ref="B121:B130"/>
    <mergeCell ref="C122:C123"/>
    <mergeCell ref="D122:D123"/>
    <mergeCell ref="E122:E123"/>
    <mergeCell ref="F122:F123"/>
    <mergeCell ref="G122:G123"/>
    <mergeCell ref="C124:C125"/>
    <mergeCell ref="B118:B120"/>
    <mergeCell ref="C118:C120"/>
    <mergeCell ref="D118:D120"/>
    <mergeCell ref="E118:E120"/>
    <mergeCell ref="E124:E125"/>
    <mergeCell ref="F118:F120"/>
    <mergeCell ref="F124:F125"/>
    <mergeCell ref="G124:G125"/>
    <mergeCell ref="A136:A163"/>
    <mergeCell ref="B136:B140"/>
    <mergeCell ref="C136:C137"/>
    <mergeCell ref="G144:G145"/>
    <mergeCell ref="B162:B163"/>
    <mergeCell ref="F153:F155"/>
    <mergeCell ref="G153:G155"/>
    <mergeCell ref="C144:C145"/>
    <mergeCell ref="D144:D145"/>
    <mergeCell ref="E144:E145"/>
    <mergeCell ref="F144:F145"/>
    <mergeCell ref="C139:C140"/>
    <mergeCell ref="D139:D140"/>
    <mergeCell ref="E139:E140"/>
    <mergeCell ref="F139:F140"/>
    <mergeCell ref="G139:G140"/>
    <mergeCell ref="B158:B161"/>
    <mergeCell ref="C160:C162"/>
    <mergeCell ref="B141:B151"/>
    <mergeCell ref="B152:B157"/>
    <mergeCell ref="C153:C157"/>
    <mergeCell ref="D153:D155"/>
    <mergeCell ref="E153:E155"/>
    <mergeCell ref="C146:C148"/>
    <mergeCell ref="B105:B117"/>
    <mergeCell ref="C105:C113"/>
    <mergeCell ref="B93:B104"/>
    <mergeCell ref="E110:E111"/>
    <mergeCell ref="F110:F111"/>
    <mergeCell ref="G110:G111"/>
    <mergeCell ref="C114:C117"/>
    <mergeCell ref="D115:D116"/>
    <mergeCell ref="E115:E116"/>
    <mergeCell ref="F115:F116"/>
    <mergeCell ref="C100:C101"/>
    <mergeCell ref="C102:C104"/>
    <mergeCell ref="D102:D104"/>
    <mergeCell ref="E102:E104"/>
    <mergeCell ref="F102:F104"/>
    <mergeCell ref="G102:G104"/>
    <mergeCell ref="D110:D111"/>
    <mergeCell ref="G115:G116"/>
    <mergeCell ref="C93:C94"/>
    <mergeCell ref="D93:D94"/>
    <mergeCell ref="G93:G94"/>
    <mergeCell ref="E93:E94"/>
    <mergeCell ref="E95:E96"/>
    <mergeCell ref="E105:E106"/>
    <mergeCell ref="A41:A55"/>
    <mergeCell ref="C67:C69"/>
    <mergeCell ref="D67:D68"/>
    <mergeCell ref="G67:G68"/>
    <mergeCell ref="C70:C71"/>
    <mergeCell ref="D70:D71"/>
    <mergeCell ref="G70:G71"/>
    <mergeCell ref="C64:C66"/>
    <mergeCell ref="B56:B71"/>
    <mergeCell ref="C56:C57"/>
    <mergeCell ref="C58:C63"/>
    <mergeCell ref="D60:D61"/>
    <mergeCell ref="G60:G61"/>
    <mergeCell ref="D64:D66"/>
    <mergeCell ref="E64:E66"/>
    <mergeCell ref="F64:F66"/>
    <mergeCell ref="G64:G66"/>
    <mergeCell ref="B46:B47"/>
    <mergeCell ref="C46:C47"/>
    <mergeCell ref="A56:A135"/>
    <mergeCell ref="B72:B92"/>
    <mergeCell ref="C72:C76"/>
    <mergeCell ref="D72:D74"/>
    <mergeCell ref="G72:G74"/>
    <mergeCell ref="C77:C81"/>
    <mergeCell ref="D79:D80"/>
    <mergeCell ref="G79:G80"/>
    <mergeCell ref="C82:C86"/>
    <mergeCell ref="D82:D85"/>
    <mergeCell ref="G82:G85"/>
    <mergeCell ref="C87:C92"/>
    <mergeCell ref="D87:D88"/>
    <mergeCell ref="B41:B45"/>
    <mergeCell ref="C41:C42"/>
    <mergeCell ref="B48:B55"/>
    <mergeCell ref="C48:C54"/>
    <mergeCell ref="D48:D52"/>
    <mergeCell ref="E48:E52"/>
    <mergeCell ref="F48:F52"/>
    <mergeCell ref="G48:G52"/>
    <mergeCell ref="D53:D54"/>
    <mergeCell ref="G53:G54"/>
    <mergeCell ref="F41:F42"/>
    <mergeCell ref="G41:G42"/>
    <mergeCell ref="D18:D19"/>
    <mergeCell ref="C10:C11"/>
    <mergeCell ref="B12:B22"/>
    <mergeCell ref="C12:C22"/>
    <mergeCell ref="D12:D13"/>
    <mergeCell ref="D14:D16"/>
    <mergeCell ref="C37:C40"/>
    <mergeCell ref="D38:D39"/>
    <mergeCell ref="G38:G39"/>
    <mergeCell ref="G18:G19"/>
    <mergeCell ref="G12:G13"/>
    <mergeCell ref="G25:G26"/>
    <mergeCell ref="G14:G16"/>
    <mergeCell ref="C7:C8"/>
    <mergeCell ref="E18:E19"/>
    <mergeCell ref="F18:F19"/>
    <mergeCell ref="E14:E16"/>
    <mergeCell ref="B31:B34"/>
    <mergeCell ref="C31:C32"/>
    <mergeCell ref="C27:C29"/>
    <mergeCell ref="B23:B24"/>
    <mergeCell ref="C23:C24"/>
    <mergeCell ref="E25:E26"/>
    <mergeCell ref="F25:F26"/>
    <mergeCell ref="B35:B36"/>
    <mergeCell ref="C35:C36"/>
    <mergeCell ref="C33:C34"/>
    <mergeCell ref="E38:E39"/>
    <mergeCell ref="F38:F39"/>
    <mergeCell ref="I31:I32"/>
    <mergeCell ref="I33:I34"/>
    <mergeCell ref="I35:I36"/>
    <mergeCell ref="A2:I3"/>
    <mergeCell ref="T25:T26"/>
    <mergeCell ref="Q12:Q13"/>
    <mergeCell ref="R12:R13"/>
    <mergeCell ref="S12:S13"/>
    <mergeCell ref="Q14:Q16"/>
    <mergeCell ref="R14:R16"/>
    <mergeCell ref="S14:S16"/>
    <mergeCell ref="Q18:Q19"/>
    <mergeCell ref="A25:A40"/>
    <mergeCell ref="B25:B29"/>
    <mergeCell ref="C25:C26"/>
    <mergeCell ref="D25:D26"/>
    <mergeCell ref="T18:T19"/>
    <mergeCell ref="Q5:Q6"/>
    <mergeCell ref="J25:J26"/>
    <mergeCell ref="K25:K26"/>
    <mergeCell ref="L25:L26"/>
    <mergeCell ref="M25:M27"/>
    <mergeCell ref="A5:A24"/>
    <mergeCell ref="B37:B40"/>
    <mergeCell ref="B5:B11"/>
    <mergeCell ref="C5:C6"/>
    <mergeCell ref="D5:D6"/>
    <mergeCell ref="M23:M24"/>
    <mergeCell ref="M29:M32"/>
    <mergeCell ref="N29:N32"/>
    <mergeCell ref="R18:R19"/>
    <mergeCell ref="S18:S19"/>
    <mergeCell ref="R38:R39"/>
    <mergeCell ref="S38:S39"/>
    <mergeCell ref="N33:N34"/>
    <mergeCell ref="N23:N24"/>
    <mergeCell ref="O23:O24"/>
    <mergeCell ref="T12:T13"/>
    <mergeCell ref="T38:T39"/>
    <mergeCell ref="E12:E13"/>
    <mergeCell ref="F12:F13"/>
    <mergeCell ref="O25:O27"/>
    <mergeCell ref="O29:O32"/>
    <mergeCell ref="S72:S74"/>
    <mergeCell ref="Q79:Q80"/>
    <mergeCell ref="R79:R80"/>
    <mergeCell ref="I37:I40"/>
    <mergeCell ref="I41:I42"/>
    <mergeCell ref="I43:I44"/>
    <mergeCell ref="I46:I47"/>
    <mergeCell ref="T153:T155"/>
    <mergeCell ref="T110:T111"/>
    <mergeCell ref="T115:T116"/>
    <mergeCell ref="T118:T120"/>
    <mergeCell ref="T122:T123"/>
    <mergeCell ref="T124:T125"/>
    <mergeCell ref="T127:T128"/>
    <mergeCell ref="T139:T140"/>
    <mergeCell ref="T144:T145"/>
    <mergeCell ref="T149:T151"/>
    <mergeCell ref="T41:T42"/>
    <mergeCell ref="T48:T52"/>
    <mergeCell ref="T53:T54"/>
    <mergeCell ref="T60:T61"/>
    <mergeCell ref="T64:T66"/>
    <mergeCell ref="T67:T68"/>
    <mergeCell ref="T72:T74"/>
    <mergeCell ref="T79:T80"/>
    <mergeCell ref="T82:T85"/>
    <mergeCell ref="T87:T88"/>
    <mergeCell ref="T70:T71"/>
    <mergeCell ref="W79:W80"/>
    <mergeCell ref="U41:U42"/>
    <mergeCell ref="V41:V42"/>
    <mergeCell ref="W41:W42"/>
    <mergeCell ref="U48:U52"/>
    <mergeCell ref="V48:V52"/>
    <mergeCell ref="W48:W52"/>
    <mergeCell ref="U53:U54"/>
    <mergeCell ref="V53:V54"/>
    <mergeCell ref="W53:W54"/>
    <mergeCell ref="U12:U13"/>
    <mergeCell ref="V12:V13"/>
    <mergeCell ref="W12:W13"/>
    <mergeCell ref="U14:U16"/>
    <mergeCell ref="V14:V16"/>
    <mergeCell ref="W14:W16"/>
    <mergeCell ref="U18:U19"/>
    <mergeCell ref="V18:V19"/>
    <mergeCell ref="W18:W19"/>
    <mergeCell ref="U25:U26"/>
    <mergeCell ref="V25:V26"/>
    <mergeCell ref="W25:W26"/>
    <mergeCell ref="U38:U39"/>
    <mergeCell ref="V38:V39"/>
    <mergeCell ref="W38:W39"/>
    <mergeCell ref="T14:T16"/>
    <mergeCell ref="U60:U61"/>
    <mergeCell ref="U2:X3"/>
    <mergeCell ref="Q2:T3"/>
    <mergeCell ref="U127:U128"/>
    <mergeCell ref="V127:V128"/>
    <mergeCell ref="W127:W128"/>
    <mergeCell ref="U139:U140"/>
    <mergeCell ref="V139:V140"/>
    <mergeCell ref="W139:W140"/>
    <mergeCell ref="U144:U145"/>
    <mergeCell ref="V144:V145"/>
    <mergeCell ref="W144:W145"/>
    <mergeCell ref="U118:U120"/>
    <mergeCell ref="V118:V120"/>
    <mergeCell ref="W118:W120"/>
    <mergeCell ref="U122:U123"/>
    <mergeCell ref="V122:V123"/>
    <mergeCell ref="W122:W123"/>
    <mergeCell ref="U124:U125"/>
    <mergeCell ref="V124:V125"/>
    <mergeCell ref="W124:W125"/>
    <mergeCell ref="V93:V94"/>
    <mergeCell ref="W93:W94"/>
    <mergeCell ref="U95:U96"/>
    <mergeCell ref="V95:V96"/>
    <mergeCell ref="U70:U71"/>
    <mergeCell ref="V70:V71"/>
    <mergeCell ref="W70:W71"/>
    <mergeCell ref="U72:U74"/>
    <mergeCell ref="V72:V74"/>
    <mergeCell ref="W72:W74"/>
    <mergeCell ref="U79:U80"/>
    <mergeCell ref="V79:V80"/>
    <mergeCell ref="AA153:AA155"/>
    <mergeCell ref="AA82:AA85"/>
    <mergeCell ref="AA87:AA88"/>
    <mergeCell ref="AA90:AA92"/>
    <mergeCell ref="AA93:AA94"/>
    <mergeCell ref="AA95:AA96"/>
    <mergeCell ref="AA102:AA104"/>
    <mergeCell ref="AA105:AA106"/>
    <mergeCell ref="AA110:AA111"/>
    <mergeCell ref="AA115:AA116"/>
    <mergeCell ref="U153:U155"/>
    <mergeCell ref="V153:V155"/>
    <mergeCell ref="W153:W155"/>
    <mergeCell ref="X153:X155"/>
    <mergeCell ref="V87:V88"/>
    <mergeCell ref="W87:W88"/>
    <mergeCell ref="U90:U92"/>
    <mergeCell ref="V90:V92"/>
    <mergeCell ref="W90:W92"/>
    <mergeCell ref="Y118:Y120"/>
    <mergeCell ref="Z90:Z92"/>
    <mergeCell ref="Z153:Z155"/>
    <mergeCell ref="Y149:Y150"/>
    <mergeCell ref="Y151:Y152"/>
    <mergeCell ref="Z151:Z152"/>
    <mergeCell ref="Z149:Z150"/>
    <mergeCell ref="Z144:Z145"/>
    <mergeCell ref="Z139:Z140"/>
    <mergeCell ref="Z127:Z128"/>
    <mergeCell ref="Y153:Y155"/>
    <mergeCell ref="U149:U151"/>
    <mergeCell ref="V149:V151"/>
    <mergeCell ref="Z25:Z26"/>
    <mergeCell ref="V115:V116"/>
    <mergeCell ref="W115:W116"/>
    <mergeCell ref="U93:U94"/>
    <mergeCell ref="AI2:AM3"/>
    <mergeCell ref="AA118:AA120"/>
    <mergeCell ref="AA122:AA123"/>
    <mergeCell ref="AA124:AA125"/>
    <mergeCell ref="AA127:AA128"/>
    <mergeCell ref="AA139:AA140"/>
    <mergeCell ref="AA144:AA145"/>
    <mergeCell ref="AA149:AA151"/>
    <mergeCell ref="AA41:AA42"/>
    <mergeCell ref="AA48:AA52"/>
    <mergeCell ref="AA53:AA54"/>
    <mergeCell ref="AA60:AA61"/>
    <mergeCell ref="AA64:AA66"/>
    <mergeCell ref="AA67:AA68"/>
    <mergeCell ref="AA70:AA71"/>
    <mergeCell ref="AA72:AA74"/>
    <mergeCell ref="AA79:AA80"/>
    <mergeCell ref="Y2:AB3"/>
    <mergeCell ref="Y5:Y6"/>
    <mergeCell ref="Y12:Y13"/>
    <mergeCell ref="Y14:Y16"/>
    <mergeCell ref="Y18:Y19"/>
    <mergeCell ref="Y25:Y26"/>
    <mergeCell ref="AI79:AI80"/>
    <mergeCell ref="Z12:Z13"/>
    <mergeCell ref="Z5:Z6"/>
    <mergeCell ref="AA5:AA6"/>
    <mergeCell ref="AA12:AA13"/>
    <mergeCell ref="W149:W151"/>
    <mergeCell ref="U105:U106"/>
    <mergeCell ref="V105:V106"/>
    <mergeCell ref="W105:W106"/>
    <mergeCell ref="U110:U111"/>
    <mergeCell ref="V110:V111"/>
    <mergeCell ref="W110:W111"/>
    <mergeCell ref="W95:W96"/>
    <mergeCell ref="U102:U104"/>
    <mergeCell ref="V102:V104"/>
    <mergeCell ref="W102:W104"/>
    <mergeCell ref="U82:U85"/>
    <mergeCell ref="V82:V85"/>
    <mergeCell ref="W82:W85"/>
    <mergeCell ref="U87:U88"/>
    <mergeCell ref="T105:T106"/>
    <mergeCell ref="G118:G120"/>
    <mergeCell ref="I144:I145"/>
    <mergeCell ref="I146:I148"/>
    <mergeCell ref="U115:U116"/>
    <mergeCell ref="I149:I151"/>
    <mergeCell ref="Q90:Q92"/>
    <mergeCell ref="R90:R92"/>
    <mergeCell ref="S90:S92"/>
    <mergeCell ref="Q127:Q128"/>
    <mergeCell ref="R127:R128"/>
    <mergeCell ref="S127:S128"/>
    <mergeCell ref="Q118:Q120"/>
    <mergeCell ref="Q124:Q125"/>
    <mergeCell ref="Q102:Q104"/>
    <mergeCell ref="R102:R104"/>
    <mergeCell ref="S102:S104"/>
    <mergeCell ref="AA14:AA16"/>
    <mergeCell ref="AS115:AS116"/>
    <mergeCell ref="AS118:AS120"/>
    <mergeCell ref="AS53:AS54"/>
    <mergeCell ref="AS64:AS66"/>
    <mergeCell ref="AS70:AS71"/>
    <mergeCell ref="AS72:AS74"/>
    <mergeCell ref="AS79:AS80"/>
    <mergeCell ref="AS83:AS85"/>
    <mergeCell ref="AS87:AS88"/>
    <mergeCell ref="AS2:AY3"/>
    <mergeCell ref="AZ2:AZ4"/>
    <mergeCell ref="AA18:AA19"/>
    <mergeCell ref="AA25:AA26"/>
    <mergeCell ref="AA38:AA39"/>
    <mergeCell ref="AJ41:AJ42"/>
    <mergeCell ref="AK41:AK42"/>
    <mergeCell ref="AI48:AI52"/>
    <mergeCell ref="AJ48:AJ52"/>
    <mergeCell ref="AK48:AK52"/>
    <mergeCell ref="AI53:AI54"/>
    <mergeCell ref="AJ53:AJ54"/>
    <mergeCell ref="AK53:AK54"/>
    <mergeCell ref="AI60:AI61"/>
    <mergeCell ref="AJ60:AJ61"/>
    <mergeCell ref="AK60:AK61"/>
    <mergeCell ref="AI64:AI66"/>
    <mergeCell ref="AT90:AT92"/>
    <mergeCell ref="AT93:AT94"/>
    <mergeCell ref="AT95:AT96"/>
    <mergeCell ref="AT102:AT104"/>
    <mergeCell ref="AT105:AT106"/>
    <mergeCell ref="AS124:AS125"/>
    <mergeCell ref="AS127:AS128"/>
    <mergeCell ref="AS139:AS140"/>
    <mergeCell ref="AS144:AS145"/>
    <mergeCell ref="AS149:AS151"/>
    <mergeCell ref="AT12:AT13"/>
    <mergeCell ref="AT14:AT16"/>
    <mergeCell ref="AT18:AT19"/>
    <mergeCell ref="AT25:AT26"/>
    <mergeCell ref="AT38:AT39"/>
    <mergeCell ref="AT41:AT42"/>
    <mergeCell ref="AT48:AT52"/>
    <mergeCell ref="AT53:AT54"/>
    <mergeCell ref="AT60:AT61"/>
    <mergeCell ref="AT64:AT66"/>
    <mergeCell ref="AT67:AT68"/>
    <mergeCell ref="AT70:AT71"/>
    <mergeCell ref="AT72:AT74"/>
    <mergeCell ref="AT79:AT80"/>
    <mergeCell ref="AT83:AT85"/>
    <mergeCell ref="AT87:AT88"/>
    <mergeCell ref="AS102:AS104"/>
    <mergeCell ref="AS90:AS92"/>
    <mergeCell ref="AS12:AS13"/>
    <mergeCell ref="AS14:AS16"/>
    <mergeCell ref="AS122:AS123"/>
    <mergeCell ref="AU122:AU123"/>
    <mergeCell ref="AU124:AU125"/>
    <mergeCell ref="AT124:AT125"/>
    <mergeCell ref="AT127:AT128"/>
    <mergeCell ref="AT139:AT140"/>
    <mergeCell ref="AT144:AT145"/>
    <mergeCell ref="AT149:AT151"/>
    <mergeCell ref="AT153:AT155"/>
    <mergeCell ref="AU14:AU16"/>
    <mergeCell ref="AU18:AU19"/>
    <mergeCell ref="AU25:AU26"/>
    <mergeCell ref="AU38:AU39"/>
    <mergeCell ref="AU41:AU42"/>
    <mergeCell ref="AU48:AU52"/>
    <mergeCell ref="AU53:AU54"/>
    <mergeCell ref="AU60:AU61"/>
    <mergeCell ref="AU64:AU66"/>
    <mergeCell ref="AU67:AU68"/>
    <mergeCell ref="AU70:AU71"/>
    <mergeCell ref="AT115:AT116"/>
    <mergeCell ref="AT118:AT120"/>
    <mergeCell ref="AT122:AT123"/>
    <mergeCell ref="AS153:AS155"/>
    <mergeCell ref="AU93:AU94"/>
    <mergeCell ref="AU95:AU96"/>
    <mergeCell ref="AU102:AU104"/>
    <mergeCell ref="AU105:AU106"/>
    <mergeCell ref="AU110:AU111"/>
    <mergeCell ref="AU115:AU116"/>
    <mergeCell ref="AU118:AU120"/>
    <mergeCell ref="AY25:AY26"/>
    <mergeCell ref="AV38:AV39"/>
    <mergeCell ref="AW38:AW39"/>
    <mergeCell ref="AY38:AY39"/>
    <mergeCell ref="AT110:AT111"/>
    <mergeCell ref="AY12:AY13"/>
    <mergeCell ref="AX12:AX13"/>
    <mergeCell ref="AY14:AY16"/>
    <mergeCell ref="AV110:AV111"/>
    <mergeCell ref="AW110:AW111"/>
    <mergeCell ref="AX110:AX111"/>
    <mergeCell ref="AY110:AY111"/>
    <mergeCell ref="AV115:AV116"/>
    <mergeCell ref="AW115:AW116"/>
    <mergeCell ref="AX115:AX116"/>
    <mergeCell ref="AY115:AY116"/>
    <mergeCell ref="AU127:AU128"/>
    <mergeCell ref="AU139:AU140"/>
    <mergeCell ref="AU144:AU145"/>
    <mergeCell ref="AU149:AU151"/>
    <mergeCell ref="AU153:AU155"/>
    <mergeCell ref="AW15:AW16"/>
    <mergeCell ref="AS110:AS111"/>
    <mergeCell ref="AW139:AW140"/>
    <mergeCell ref="AU5:AU6"/>
    <mergeCell ref="AU12:AU13"/>
    <mergeCell ref="AU72:AU74"/>
    <mergeCell ref="AU79:AU80"/>
    <mergeCell ref="AU82:AU85"/>
    <mergeCell ref="AU87:AU88"/>
    <mergeCell ref="AU90:AU92"/>
    <mergeCell ref="AZ38:AZ39"/>
    <mergeCell ref="AX38:AX39"/>
    <mergeCell ref="AS38:AS39"/>
    <mergeCell ref="AV41:AV42"/>
    <mergeCell ref="AW41:AW42"/>
    <mergeCell ref="AX41:AX42"/>
    <mergeCell ref="AY41:AY42"/>
    <mergeCell ref="AZ41:AZ42"/>
    <mergeCell ref="AY48:AY52"/>
    <mergeCell ref="AV48:AV52"/>
    <mergeCell ref="AW48:AW52"/>
    <mergeCell ref="AX48:AX52"/>
    <mergeCell ref="AZ48:AZ52"/>
    <mergeCell ref="AV53:AV54"/>
    <mergeCell ref="AW53:AW54"/>
    <mergeCell ref="AX53:AX54"/>
    <mergeCell ref="AY53:AY54"/>
    <mergeCell ref="AZ53:AZ54"/>
    <mergeCell ref="AS18:AS19"/>
    <mergeCell ref="AS25:AS26"/>
    <mergeCell ref="AS41:AS42"/>
    <mergeCell ref="AS48:AS52"/>
    <mergeCell ref="AS67:AS68"/>
    <mergeCell ref="AX70:AX71"/>
    <mergeCell ref="AV25:AV26"/>
    <mergeCell ref="AV153:AV154"/>
    <mergeCell ref="AW153:AW154"/>
    <mergeCell ref="AX153:AX154"/>
    <mergeCell ref="AY153:AY154"/>
    <mergeCell ref="AZ153:AZ154"/>
    <mergeCell ref="AZ115:AZ116"/>
    <mergeCell ref="AV118:AV120"/>
    <mergeCell ref="AW118:AW120"/>
    <mergeCell ref="AX118:AX120"/>
    <mergeCell ref="AY118:AY120"/>
    <mergeCell ref="AZ118:AZ120"/>
    <mergeCell ref="AV122:AV123"/>
    <mergeCell ref="AW122:AW123"/>
    <mergeCell ref="AX122:AX123"/>
    <mergeCell ref="AY122:AY123"/>
    <mergeCell ref="AZ122:AZ123"/>
    <mergeCell ref="AV124:AV125"/>
    <mergeCell ref="AW124:AW125"/>
    <mergeCell ref="AX124:AX125"/>
    <mergeCell ref="AY124:AY125"/>
    <mergeCell ref="AZ124:AZ125"/>
    <mergeCell ref="AV127:AV128"/>
    <mergeCell ref="AX127:AX128"/>
    <mergeCell ref="AY127:AY128"/>
    <mergeCell ref="AZ127:AZ128"/>
    <mergeCell ref="AX25:AX26"/>
    <mergeCell ref="AZ25:AZ26"/>
    <mergeCell ref="AX64:AX66"/>
    <mergeCell ref="AY64:AY66"/>
    <mergeCell ref="AZ64:AZ66"/>
    <mergeCell ref="AV139:AV140"/>
    <mergeCell ref="AX139:AX140"/>
    <mergeCell ref="AY139:AY140"/>
    <mergeCell ref="AZ139:AZ140"/>
    <mergeCell ref="AV144:AV145"/>
    <mergeCell ref="AW144:AW145"/>
    <mergeCell ref="AX144:AX145"/>
    <mergeCell ref="AY144:AY145"/>
    <mergeCell ref="AZ144:AZ145"/>
    <mergeCell ref="AV149:AV151"/>
    <mergeCell ref="AW149:AW151"/>
    <mergeCell ref="AX149:AX151"/>
    <mergeCell ref="AY149:AY151"/>
    <mergeCell ref="AZ149:AZ151"/>
    <mergeCell ref="AV60:AV61"/>
    <mergeCell ref="AW60:AW61"/>
    <mergeCell ref="AX60:AX61"/>
    <mergeCell ref="AY60:AY61"/>
    <mergeCell ref="AZ60:AZ61"/>
    <mergeCell ref="AV64:AV66"/>
    <mergeCell ref="AW64:AW66"/>
    <mergeCell ref="AV67:AV68"/>
    <mergeCell ref="AW67:AW68"/>
    <mergeCell ref="AX67:AX68"/>
    <mergeCell ref="AY67:AY68"/>
    <mergeCell ref="AZ67:AZ68"/>
    <mergeCell ref="AV70:AV71"/>
  </mergeCells>
  <conditionalFormatting sqref="W5 W7:W12 W14 W17:W18 W20:W25 W27:W38 W40:W41 W43:W48 W53 W55:W60 W62:W64 W67 W69:W70 W72 W75:W79 W81:W82 W86:W87 W89:W90 W93 W95 W97:W102 W105 W107:W110 W112:W115 W117:W118 W121:W122 W124 W126:W127 W129:W139 W141:W144 W146:W149 W152:W153 W156:W163">
    <cfRule type="cellIs" dxfId="34" priority="76" operator="greaterThanOrEqual">
      <formula>0.8</formula>
    </cfRule>
    <cfRule type="cellIs" dxfId="33" priority="77" operator="between">
      <formula>0.7</formula>
      <formula>0.79</formula>
    </cfRule>
    <cfRule type="cellIs" dxfId="32" priority="78" operator="between">
      <formula>0.6</formula>
      <formula>0.69</formula>
    </cfRule>
    <cfRule type="cellIs" dxfId="31" priority="79" operator="between">
      <formula>0.4</formula>
      <formula>0.59</formula>
    </cfRule>
    <cfRule type="cellIs" dxfId="30" priority="80" operator="lessThanOrEqual">
      <formula>0.39</formula>
    </cfRule>
  </conditionalFormatting>
  <conditionalFormatting sqref="AA5 AA7:AA12 AA14 AA62:AA67 AA69:AA70 AA72 AA75:AA105 AA107:AA163 AK5 AK7:AK12 AK14 AK17:AK18 AK62:AK67 AK69:AK70 AK72 AK75:AK105 AK107:AK163 AK20:AK60 AP5 AP7:AP12 AP14 AP17:AP18 AP62:AP67 AP69:AP70 AP72 AP75:AP105 AP107:AP163 AP20:AP60 AU5 AU14 AU17:AU18 AU62:AU67 AU69:AU70 AU72 AU75:AU105 AU107:AU163 AU7:AU12 AA17:AA60 AU20:AU60">
    <cfRule type="cellIs" dxfId="29" priority="71" operator="greaterThanOrEqual">
      <formula>80</formula>
    </cfRule>
    <cfRule type="cellIs" dxfId="28" priority="72" operator="between">
      <formula>70</formula>
      <formula>79</formula>
    </cfRule>
    <cfRule type="cellIs" dxfId="27" priority="73" operator="between">
      <formula>60</formula>
      <formula>69</formula>
    </cfRule>
    <cfRule type="cellIs" dxfId="26" priority="74" operator="between">
      <formula>40</formula>
      <formula>59</formula>
    </cfRule>
    <cfRule type="cellIs" dxfId="25" priority="75" operator="lessThanOrEqual">
      <formula>39</formula>
    </cfRule>
  </conditionalFormatting>
  <conditionalFormatting sqref="L117:L163 L5 L7:L115">
    <cfRule type="cellIs" dxfId="24" priority="51" operator="greaterThanOrEqual">
      <formula>80</formula>
    </cfRule>
    <cfRule type="cellIs" dxfId="23" priority="52" operator="between">
      <formula>70</formula>
      <formula>79</formula>
    </cfRule>
    <cfRule type="cellIs" dxfId="22" priority="53" operator="between">
      <formula>60</formula>
      <formula>69</formula>
    </cfRule>
    <cfRule type="cellIs" dxfId="21" priority="54" operator="between">
      <formula>40</formula>
      <formula>59</formula>
    </cfRule>
    <cfRule type="cellIs" dxfId="20" priority="55" operator="lessThanOrEqual">
      <formula>39</formula>
    </cfRule>
  </conditionalFormatting>
  <conditionalFormatting sqref="O5:O163 S28">
    <cfRule type="cellIs" dxfId="19" priority="46" operator="greaterThanOrEqual">
      <formula>0.5</formula>
    </cfRule>
    <cfRule type="cellIs" dxfId="18" priority="47" operator="between">
      <formula>0.7</formula>
      <formula>0.79</formula>
    </cfRule>
    <cfRule type="cellIs" dxfId="17" priority="48" operator="between">
      <formula>0.6</formula>
      <formula>0.69</formula>
    </cfRule>
    <cfRule type="cellIs" dxfId="16" priority="49" operator="between">
      <formula>0.4</formula>
      <formula>0.59</formula>
    </cfRule>
    <cfRule type="cellIs" dxfId="15" priority="50" operator="lessThanOrEqual">
      <formula>39</formula>
    </cfRule>
  </conditionalFormatting>
  <conditionalFormatting sqref="AK5:AK163">
    <cfRule type="cellIs" dxfId="14" priority="41" operator="greaterThanOrEqual">
      <formula>80</formula>
    </cfRule>
    <cfRule type="cellIs" dxfId="13" priority="42" operator="between">
      <formula>70</formula>
      <formula>79</formula>
    </cfRule>
    <cfRule type="cellIs" dxfId="12" priority="43" operator="between">
      <formula>60</formula>
      <formula>69</formula>
    </cfRule>
    <cfRule type="cellIs" dxfId="11" priority="44" operator="between">
      <formula>40</formula>
      <formula>59</formula>
    </cfRule>
    <cfRule type="cellIs" dxfId="10" priority="45" operator="lessThan">
      <formula>39</formula>
    </cfRule>
  </conditionalFormatting>
  <conditionalFormatting sqref="AP5:AP163 AX5 AX14 AX40:AX41 AX43:AX48 AX53 AX55:AX60 AX62:AX64 AX67 AX69:AX70 AX72 AX75:AX82 AX86:AX87 AX89:AX90 AX93 AX95 AX97:AX102 AX105 AX107:AX110 AX112:AX115 AX117:AX118 AX121:AX122 AX124 AX126:AX127 AX129:AX139 AX141:AX144 AX146:AX149 AX152:AX153 AX155:AX163 AX7:AX12 AX17:AX25 AX27:AX38 AA5:AA163 AU5:AU163">
    <cfRule type="cellIs" dxfId="9" priority="36" operator="greaterThanOrEqual">
      <formula>80</formula>
    </cfRule>
    <cfRule type="cellIs" dxfId="8" priority="37" operator="between">
      <formula>70</formula>
      <formula>79</formula>
    </cfRule>
    <cfRule type="cellIs" dxfId="7" priority="38" operator="between">
      <formula>60</formula>
      <formula>69</formula>
    </cfRule>
    <cfRule type="cellIs" dxfId="6" priority="39" operator="between">
      <formula>40</formula>
      <formula>59</formula>
    </cfRule>
    <cfRule type="cellIs" dxfId="5" priority="40" operator="lessThanOrEqual">
      <formula>39</formula>
    </cfRule>
  </conditionalFormatting>
  <conditionalFormatting sqref="AZ5 AZ7:AZ12 AZ14 AZ17:AZ18 AZ20:AZ25 AZ40:AZ41 AZ43:AZ48 AZ53 AZ55:AZ60 AZ62:AZ64 AZ67 AZ69:AZ70 AZ72 AZ75:AZ79 AZ86:AZ87 AZ89:AZ90 AZ93 AZ95 AZ97:AZ102 AZ105 AZ107:AZ110 AZ117:AZ118 AZ121:AZ122 AZ124 AZ126:AZ127 AZ129:AZ139 AZ81:AZ82 AZ141:AZ144 AZ146:AZ149 AZ152:AZ153 AZ155:AZ163 AZ27:AZ38 AZ112:AZ115">
    <cfRule type="cellIs" dxfId="4" priority="16" operator="greaterThanOrEqual">
      <formula>80</formula>
    </cfRule>
    <cfRule type="cellIs" dxfId="3" priority="17" operator="between">
      <formula>70</formula>
      <formula>79</formula>
    </cfRule>
    <cfRule type="cellIs" dxfId="2" priority="18" operator="between">
      <formula>60</formula>
      <formula>69</formula>
    </cfRule>
    <cfRule type="cellIs" dxfId="1" priority="19" operator="between">
      <formula>40</formula>
      <formula>59</formula>
    </cfRule>
    <cfRule type="cellIs" dxfId="0" priority="20" operator="lessThanOrEqual">
      <formula>39</formula>
    </cfRule>
  </conditionalFormatting>
  <pageMargins left="0.31496062992125984" right="0.31496062992125984"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workbookViewId="0">
      <selection activeCell="F7" sqref="F7"/>
    </sheetView>
  </sheetViews>
  <sheetFormatPr baseColWidth="10" defaultRowHeight="15" x14ac:dyDescent="0.25"/>
  <cols>
    <col min="1" max="1" width="13.7109375" customWidth="1"/>
  </cols>
  <sheetData>
    <row r="1" spans="1:8" x14ac:dyDescent="0.25">
      <c r="A1">
        <f>20*100%/30</f>
        <v>0.66666666666666663</v>
      </c>
    </row>
    <row r="2" spans="1:8" x14ac:dyDescent="0.25">
      <c r="B2" t="s">
        <v>1804</v>
      </c>
      <c r="C2" t="s">
        <v>1805</v>
      </c>
      <c r="D2" t="s">
        <v>1806</v>
      </c>
      <c r="E2" t="s">
        <v>1807</v>
      </c>
      <c r="F2" t="s">
        <v>1808</v>
      </c>
    </row>
    <row r="3" spans="1:8" x14ac:dyDescent="0.25">
      <c r="A3" t="s">
        <v>1656</v>
      </c>
      <c r="B3" s="533">
        <v>10</v>
      </c>
      <c r="C3" s="533">
        <v>1</v>
      </c>
      <c r="D3" s="533">
        <v>1</v>
      </c>
      <c r="E3" s="533">
        <v>1</v>
      </c>
      <c r="F3" s="533">
        <v>2</v>
      </c>
      <c r="G3" s="533"/>
      <c r="H3" s="532">
        <f>SUM(B3:G3)</f>
        <v>15</v>
      </c>
    </row>
    <row r="4" spans="1:8" x14ac:dyDescent="0.25">
      <c r="A4" t="s">
        <v>1658</v>
      </c>
      <c r="B4" s="533">
        <v>11</v>
      </c>
      <c r="C4" s="533">
        <v>1</v>
      </c>
      <c r="D4" s="533">
        <v>0</v>
      </c>
      <c r="E4" s="533">
        <v>0</v>
      </c>
      <c r="F4" s="533">
        <v>2</v>
      </c>
      <c r="G4" s="533"/>
      <c r="H4" s="532">
        <f t="shared" ref="H4:H7" si="0">SUM(B4:G4)</f>
        <v>14</v>
      </c>
    </row>
    <row r="5" spans="1:8" x14ac:dyDescent="0.25">
      <c r="A5" t="s">
        <v>1657</v>
      </c>
      <c r="B5" s="533">
        <v>7</v>
      </c>
      <c r="C5" s="533">
        <v>0</v>
      </c>
      <c r="D5" s="533">
        <v>1</v>
      </c>
      <c r="E5" s="533">
        <v>1</v>
      </c>
      <c r="F5" s="533">
        <v>1</v>
      </c>
      <c r="G5" s="533"/>
      <c r="H5" s="532">
        <f t="shared" si="0"/>
        <v>10</v>
      </c>
    </row>
    <row r="6" spans="1:8" x14ac:dyDescent="0.25">
      <c r="A6" t="s">
        <v>1659</v>
      </c>
      <c r="B6" s="533">
        <v>30</v>
      </c>
      <c r="C6" s="533">
        <v>6</v>
      </c>
      <c r="D6" s="533">
        <v>6</v>
      </c>
      <c r="E6" s="533">
        <v>6</v>
      </c>
      <c r="F6" s="533">
        <v>6</v>
      </c>
      <c r="G6" s="533"/>
      <c r="H6" s="532">
        <f t="shared" si="0"/>
        <v>54</v>
      </c>
    </row>
    <row r="7" spans="1:8" x14ac:dyDescent="0.25">
      <c r="A7" t="s">
        <v>1660</v>
      </c>
      <c r="B7" s="533">
        <v>10</v>
      </c>
      <c r="C7" s="533">
        <v>2</v>
      </c>
      <c r="D7" s="533">
        <v>2</v>
      </c>
      <c r="E7" s="533">
        <v>2</v>
      </c>
      <c r="F7" s="533">
        <v>5</v>
      </c>
      <c r="G7" s="533"/>
      <c r="H7" s="532">
        <f t="shared" si="0"/>
        <v>21</v>
      </c>
    </row>
    <row r="8" spans="1:8" x14ac:dyDescent="0.25">
      <c r="B8" s="532">
        <f>SUM(B3:B7)</f>
        <v>68</v>
      </c>
      <c r="C8" s="532">
        <f t="shared" ref="C8:F8" si="1">SUM(C3:C7)</f>
        <v>10</v>
      </c>
      <c r="D8" s="532">
        <f t="shared" si="1"/>
        <v>10</v>
      </c>
      <c r="E8" s="532">
        <f t="shared" si="1"/>
        <v>10</v>
      </c>
      <c r="F8" s="532">
        <f t="shared" si="1"/>
        <v>16</v>
      </c>
      <c r="G8" s="532"/>
      <c r="H8" s="534">
        <f>SUM(H3:H7)</f>
        <v>114</v>
      </c>
    </row>
    <row r="11" spans="1:8" x14ac:dyDescent="0.25">
      <c r="B11">
        <v>68</v>
      </c>
      <c r="F11">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U13"/>
  <sheetViews>
    <sheetView topLeftCell="AF8" zoomScale="86" zoomScaleNormal="86" workbookViewId="0">
      <selection activeCell="AX12" sqref="AX12"/>
    </sheetView>
  </sheetViews>
  <sheetFormatPr baseColWidth="10" defaultColWidth="11.42578125" defaultRowHeight="12.75" x14ac:dyDescent="0.2"/>
  <cols>
    <col min="1" max="1" width="3.7109375" style="23" customWidth="1"/>
    <col min="2" max="2" width="12.140625" style="23" customWidth="1"/>
    <col min="3" max="3" width="19.42578125" style="23" customWidth="1"/>
    <col min="4" max="4" width="12.5703125" style="23" customWidth="1"/>
    <col min="5" max="5" width="27.28515625" style="23" customWidth="1"/>
    <col min="6" max="23" width="15.7109375" style="23" customWidth="1"/>
    <col min="24" max="16384" width="11.42578125" style="23"/>
  </cols>
  <sheetData>
    <row r="2" spans="2:47" ht="15" customHeight="1" x14ac:dyDescent="0.2">
      <c r="B2" s="748" t="s">
        <v>577</v>
      </c>
      <c r="C2" s="749"/>
      <c r="D2" s="749"/>
      <c r="E2" s="749"/>
      <c r="F2" s="749"/>
      <c r="G2" s="749"/>
      <c r="H2" s="749"/>
      <c r="I2" s="749"/>
      <c r="J2" s="749"/>
      <c r="K2" s="749"/>
      <c r="L2" s="749"/>
      <c r="M2" s="749"/>
      <c r="N2" s="749"/>
      <c r="O2" s="749"/>
      <c r="P2" s="749"/>
      <c r="Q2" s="749"/>
      <c r="R2" s="749"/>
      <c r="S2" s="749"/>
      <c r="T2" s="749"/>
      <c r="U2" s="749"/>
      <c r="V2" s="749"/>
      <c r="W2" s="749"/>
    </row>
    <row r="3" spans="2:47" ht="12.75" customHeight="1" x14ac:dyDescent="0.2">
      <c r="B3" s="748"/>
      <c r="C3" s="749"/>
      <c r="D3" s="749"/>
      <c r="E3" s="749"/>
      <c r="F3" s="749"/>
      <c r="G3" s="749"/>
      <c r="H3" s="749"/>
      <c r="I3" s="749"/>
      <c r="J3" s="749"/>
      <c r="K3" s="749"/>
      <c r="L3" s="749"/>
      <c r="M3" s="749"/>
      <c r="N3" s="749"/>
      <c r="O3" s="749"/>
      <c r="P3" s="749"/>
      <c r="Q3" s="749"/>
      <c r="R3" s="749"/>
      <c r="S3" s="749"/>
      <c r="T3" s="749"/>
      <c r="U3" s="749"/>
      <c r="V3" s="749"/>
      <c r="W3" s="749"/>
    </row>
    <row r="4" spans="2:47" ht="12.75" customHeight="1" x14ac:dyDescent="0.2">
      <c r="B4" s="750"/>
      <c r="C4" s="751"/>
      <c r="D4" s="751"/>
      <c r="E4" s="751"/>
      <c r="F4" s="751"/>
      <c r="G4" s="751"/>
      <c r="H4" s="751"/>
      <c r="I4" s="751"/>
      <c r="J4" s="751"/>
      <c r="K4" s="751"/>
      <c r="L4" s="751"/>
      <c r="M4" s="751"/>
      <c r="N4" s="751"/>
      <c r="O4" s="751"/>
      <c r="P4" s="751"/>
      <c r="Q4" s="751"/>
      <c r="R4" s="751"/>
      <c r="S4" s="751"/>
      <c r="T4" s="751"/>
      <c r="U4" s="751"/>
      <c r="V4" s="751"/>
      <c r="W4" s="751"/>
    </row>
    <row r="5" spans="2:47" ht="22.5" customHeight="1" thickBot="1" x14ac:dyDescent="0.25">
      <c r="B5" s="758" t="s">
        <v>578</v>
      </c>
      <c r="C5" s="760" t="s">
        <v>456</v>
      </c>
      <c r="D5" s="760" t="s">
        <v>579</v>
      </c>
      <c r="E5" s="760" t="s">
        <v>580</v>
      </c>
      <c r="F5" s="762" t="s">
        <v>581</v>
      </c>
      <c r="G5" s="763"/>
      <c r="H5" s="763"/>
      <c r="I5" s="763"/>
      <c r="J5" s="763"/>
      <c r="K5" s="764"/>
      <c r="L5" s="755" t="s">
        <v>593</v>
      </c>
      <c r="M5" s="756"/>
      <c r="N5" s="756"/>
      <c r="O5" s="756"/>
      <c r="P5" s="756"/>
      <c r="Q5" s="757"/>
      <c r="R5" s="755" t="s">
        <v>777</v>
      </c>
      <c r="S5" s="756"/>
      <c r="T5" s="756"/>
      <c r="U5" s="756"/>
      <c r="V5" s="756"/>
      <c r="W5" s="757"/>
      <c r="X5" s="765" t="s">
        <v>1536</v>
      </c>
      <c r="Y5" s="766"/>
      <c r="Z5" s="766"/>
      <c r="AA5" s="766"/>
      <c r="AB5" s="766"/>
      <c r="AC5" s="767"/>
      <c r="AD5" s="765" t="s">
        <v>1537</v>
      </c>
      <c r="AE5" s="766"/>
      <c r="AF5" s="766"/>
      <c r="AG5" s="766"/>
      <c r="AH5" s="766"/>
      <c r="AI5" s="767"/>
      <c r="AJ5" s="765" t="s">
        <v>1538</v>
      </c>
      <c r="AK5" s="766"/>
      <c r="AL5" s="766"/>
      <c r="AM5" s="766"/>
      <c r="AN5" s="766"/>
      <c r="AO5" s="767"/>
      <c r="AP5" s="765" t="s">
        <v>1539</v>
      </c>
      <c r="AQ5" s="766"/>
      <c r="AR5" s="766"/>
      <c r="AS5" s="766"/>
      <c r="AT5" s="766"/>
      <c r="AU5" s="767"/>
    </row>
    <row r="6" spans="2:47" ht="32.25" thickBot="1" x14ac:dyDescent="0.25">
      <c r="B6" s="759"/>
      <c r="C6" s="761"/>
      <c r="D6" s="761"/>
      <c r="E6" s="761"/>
      <c r="F6" s="236" t="s">
        <v>582</v>
      </c>
      <c r="G6" s="236" t="s">
        <v>583</v>
      </c>
      <c r="H6" s="236" t="s">
        <v>584</v>
      </c>
      <c r="I6" s="236" t="s">
        <v>594</v>
      </c>
      <c r="J6" s="236" t="s">
        <v>595</v>
      </c>
      <c r="K6" s="238" t="s">
        <v>585</v>
      </c>
      <c r="L6" s="236" t="s">
        <v>582</v>
      </c>
      <c r="M6" s="236" t="s">
        <v>583</v>
      </c>
      <c r="N6" s="236" t="s">
        <v>584</v>
      </c>
      <c r="O6" s="236" t="s">
        <v>594</v>
      </c>
      <c r="P6" s="236" t="s">
        <v>595</v>
      </c>
      <c r="Q6" s="238" t="s">
        <v>585</v>
      </c>
      <c r="R6" s="236" t="s">
        <v>582</v>
      </c>
      <c r="S6" s="236" t="s">
        <v>583</v>
      </c>
      <c r="T6" s="236" t="s">
        <v>584</v>
      </c>
      <c r="U6" s="236" t="s">
        <v>594</v>
      </c>
      <c r="V6" s="236" t="s">
        <v>595</v>
      </c>
      <c r="W6" s="238" t="s">
        <v>585</v>
      </c>
      <c r="X6" s="236" t="s">
        <v>582</v>
      </c>
      <c r="Y6" s="236" t="s">
        <v>583</v>
      </c>
      <c r="Z6" s="236" t="s">
        <v>584</v>
      </c>
      <c r="AA6" s="236" t="s">
        <v>594</v>
      </c>
      <c r="AB6" s="236" t="s">
        <v>595</v>
      </c>
      <c r="AC6" s="238" t="s">
        <v>585</v>
      </c>
      <c r="AD6" s="236" t="s">
        <v>582</v>
      </c>
      <c r="AE6" s="236" t="s">
        <v>583</v>
      </c>
      <c r="AF6" s="236" t="s">
        <v>584</v>
      </c>
      <c r="AG6" s="236" t="s">
        <v>594</v>
      </c>
      <c r="AH6" s="236" t="s">
        <v>595</v>
      </c>
      <c r="AI6" s="238" t="s">
        <v>585</v>
      </c>
      <c r="AJ6" s="236" t="s">
        <v>582</v>
      </c>
      <c r="AK6" s="236" t="s">
        <v>583</v>
      </c>
      <c r="AL6" s="236" t="s">
        <v>584</v>
      </c>
      <c r="AM6" s="236" t="s">
        <v>594</v>
      </c>
      <c r="AN6" s="236" t="s">
        <v>595</v>
      </c>
      <c r="AO6" s="238" t="s">
        <v>585</v>
      </c>
      <c r="AP6" s="236" t="s">
        <v>582</v>
      </c>
      <c r="AQ6" s="236" t="s">
        <v>583</v>
      </c>
      <c r="AR6" s="236" t="s">
        <v>584</v>
      </c>
      <c r="AS6" s="236" t="s">
        <v>594</v>
      </c>
      <c r="AT6" s="236" t="s">
        <v>595</v>
      </c>
      <c r="AU6" s="238" t="s">
        <v>585</v>
      </c>
    </row>
    <row r="7" spans="2:47" ht="115.5" thickTop="1" x14ac:dyDescent="0.2">
      <c r="B7" s="24">
        <v>1</v>
      </c>
      <c r="C7" s="28" t="s">
        <v>454</v>
      </c>
      <c r="D7" s="30">
        <v>15</v>
      </c>
      <c r="E7" s="25" t="s">
        <v>586</v>
      </c>
      <c r="F7" s="32">
        <v>6</v>
      </c>
      <c r="G7" s="33"/>
      <c r="H7" s="34"/>
      <c r="I7" s="35">
        <v>1</v>
      </c>
      <c r="J7" s="36">
        <v>8</v>
      </c>
      <c r="K7" s="64">
        <f>SUM(F7:J7)</f>
        <v>15</v>
      </c>
      <c r="L7" s="32"/>
      <c r="M7" s="33">
        <v>6</v>
      </c>
      <c r="N7" s="34">
        <v>1</v>
      </c>
      <c r="O7" s="35"/>
      <c r="P7" s="36">
        <v>8</v>
      </c>
      <c r="Q7" s="61">
        <f>SUM(L7:P7)</f>
        <v>15</v>
      </c>
      <c r="R7" s="32">
        <v>1</v>
      </c>
      <c r="S7" s="33">
        <v>4</v>
      </c>
      <c r="T7" s="34">
        <v>2</v>
      </c>
      <c r="U7" s="35">
        <v>1</v>
      </c>
      <c r="V7" s="36">
        <v>7</v>
      </c>
      <c r="W7" s="64">
        <v>15</v>
      </c>
      <c r="X7" s="224">
        <v>0</v>
      </c>
      <c r="Y7" s="230">
        <v>0</v>
      </c>
      <c r="Z7" s="210">
        <v>6</v>
      </c>
      <c r="AA7" s="211">
        <v>4</v>
      </c>
      <c r="AB7" s="212">
        <v>5</v>
      </c>
      <c r="AC7" s="222">
        <f>SUM(X7:AB7)</f>
        <v>15</v>
      </c>
      <c r="AD7" s="209">
        <v>0</v>
      </c>
      <c r="AE7" s="227">
        <v>0</v>
      </c>
      <c r="AF7" s="210">
        <v>4</v>
      </c>
      <c r="AG7" s="211">
        <v>4</v>
      </c>
      <c r="AH7" s="212">
        <v>7</v>
      </c>
      <c r="AI7" s="221">
        <f>SUM(AD7:AH7)</f>
        <v>15</v>
      </c>
      <c r="AJ7" s="209">
        <v>1</v>
      </c>
      <c r="AK7" s="233">
        <v>2</v>
      </c>
      <c r="AL7" s="210">
        <v>4</v>
      </c>
      <c r="AM7" s="211">
        <v>3</v>
      </c>
      <c r="AN7" s="212">
        <v>5</v>
      </c>
      <c r="AO7" s="222">
        <f>SUM(AJ7:AN7)</f>
        <v>15</v>
      </c>
      <c r="AP7" s="209">
        <v>1</v>
      </c>
      <c r="AQ7" s="227">
        <v>5</v>
      </c>
      <c r="AR7" s="210">
        <v>4</v>
      </c>
      <c r="AS7" s="211">
        <v>3</v>
      </c>
      <c r="AT7" s="212">
        <v>2</v>
      </c>
      <c r="AU7" s="221">
        <f>SUM(AP7:AT7)</f>
        <v>15</v>
      </c>
    </row>
    <row r="8" spans="2:47" ht="63.75" x14ac:dyDescent="0.2">
      <c r="B8" s="24">
        <v>2</v>
      </c>
      <c r="C8" s="28" t="s">
        <v>587</v>
      </c>
      <c r="D8" s="30">
        <v>14</v>
      </c>
      <c r="E8" s="25" t="s">
        <v>588</v>
      </c>
      <c r="F8" s="37">
        <v>7</v>
      </c>
      <c r="G8" s="38">
        <v>4</v>
      </c>
      <c r="H8" s="39"/>
      <c r="I8" s="40"/>
      <c r="J8" s="41">
        <v>3</v>
      </c>
      <c r="K8" s="65">
        <f>SUM(F8:J8)</f>
        <v>14</v>
      </c>
      <c r="L8" s="37">
        <v>1</v>
      </c>
      <c r="M8" s="38">
        <v>1</v>
      </c>
      <c r="N8" s="39"/>
      <c r="O8" s="40"/>
      <c r="P8" s="41">
        <v>9</v>
      </c>
      <c r="Q8" s="62">
        <f>SUM(L8:P8)</f>
        <v>11</v>
      </c>
      <c r="R8" s="37">
        <v>1</v>
      </c>
      <c r="S8" s="38">
        <v>1</v>
      </c>
      <c r="T8" s="39">
        <v>2</v>
      </c>
      <c r="U8" s="40">
        <v>3</v>
      </c>
      <c r="V8" s="41">
        <v>7</v>
      </c>
      <c r="W8" s="65">
        <v>14</v>
      </c>
      <c r="X8" s="225">
        <v>0</v>
      </c>
      <c r="Y8" s="231">
        <v>3</v>
      </c>
      <c r="Z8" s="214">
        <v>4</v>
      </c>
      <c r="AA8" s="215">
        <v>7</v>
      </c>
      <c r="AB8" s="216">
        <v>0</v>
      </c>
      <c r="AC8" s="222">
        <f>SUM(X8:AB8)</f>
        <v>14</v>
      </c>
      <c r="AD8" s="213">
        <v>0</v>
      </c>
      <c r="AE8" s="228">
        <v>3</v>
      </c>
      <c r="AF8" s="214">
        <v>4</v>
      </c>
      <c r="AG8" s="215">
        <v>3</v>
      </c>
      <c r="AH8" s="216">
        <v>4</v>
      </c>
      <c r="AI8" s="221">
        <f>SUM(AD8:AH8)</f>
        <v>14</v>
      </c>
      <c r="AJ8" s="213">
        <v>0</v>
      </c>
      <c r="AK8" s="234">
        <v>3</v>
      </c>
      <c r="AL8" s="214">
        <v>5</v>
      </c>
      <c r="AM8" s="215">
        <v>4</v>
      </c>
      <c r="AN8" s="216">
        <v>2</v>
      </c>
      <c r="AO8" s="222">
        <f>SUM(AJ8:AN8)</f>
        <v>14</v>
      </c>
      <c r="AP8" s="213">
        <v>0</v>
      </c>
      <c r="AQ8" s="228">
        <v>7</v>
      </c>
      <c r="AR8" s="214">
        <v>6</v>
      </c>
      <c r="AS8" s="215">
        <v>1</v>
      </c>
      <c r="AT8" s="216">
        <v>0</v>
      </c>
      <c r="AU8" s="221">
        <f>SUM(AP8:AT8)</f>
        <v>14</v>
      </c>
    </row>
    <row r="9" spans="2:47" ht="89.25" x14ac:dyDescent="0.2">
      <c r="B9" s="24">
        <v>3</v>
      </c>
      <c r="C9" s="28" t="s">
        <v>350</v>
      </c>
      <c r="D9" s="30">
        <v>9</v>
      </c>
      <c r="E9" s="25" t="s">
        <v>589</v>
      </c>
      <c r="F9" s="37">
        <v>2</v>
      </c>
      <c r="G9" s="38"/>
      <c r="H9" s="39"/>
      <c r="I9" s="40"/>
      <c r="J9" s="41">
        <v>7</v>
      </c>
      <c r="K9" s="65">
        <f>SUM(F9:J9)</f>
        <v>9</v>
      </c>
      <c r="L9" s="37"/>
      <c r="M9" s="38"/>
      <c r="N9" s="39"/>
      <c r="O9" s="40"/>
      <c r="P9" s="41">
        <v>7</v>
      </c>
      <c r="Q9" s="62">
        <f>SUM(L9:P9)</f>
        <v>7</v>
      </c>
      <c r="R9" s="37">
        <v>1</v>
      </c>
      <c r="S9" s="38">
        <v>2</v>
      </c>
      <c r="T9" s="39">
        <v>0</v>
      </c>
      <c r="U9" s="40">
        <v>3</v>
      </c>
      <c r="V9" s="41">
        <v>3</v>
      </c>
      <c r="W9" s="65">
        <v>9</v>
      </c>
      <c r="X9" s="225">
        <v>1</v>
      </c>
      <c r="Y9" s="231">
        <v>1</v>
      </c>
      <c r="Z9" s="214">
        <v>3</v>
      </c>
      <c r="AA9" s="215">
        <v>3</v>
      </c>
      <c r="AB9" s="216">
        <v>1</v>
      </c>
      <c r="AC9" s="222">
        <f>SUM(X9:AB9)</f>
        <v>9</v>
      </c>
      <c r="AD9" s="213">
        <v>1</v>
      </c>
      <c r="AE9" s="228">
        <v>2</v>
      </c>
      <c r="AF9" s="214">
        <v>1</v>
      </c>
      <c r="AG9" s="215">
        <v>3</v>
      </c>
      <c r="AH9" s="216">
        <v>2</v>
      </c>
      <c r="AI9" s="221">
        <f>SUM(AD9:AH9)</f>
        <v>9</v>
      </c>
      <c r="AJ9" s="213">
        <v>1</v>
      </c>
      <c r="AK9" s="234">
        <v>2</v>
      </c>
      <c r="AL9" s="214">
        <v>2</v>
      </c>
      <c r="AM9" s="215">
        <v>3</v>
      </c>
      <c r="AN9" s="216">
        <v>1</v>
      </c>
      <c r="AO9" s="222">
        <f>SUM(AJ9:AN9)</f>
        <v>9</v>
      </c>
      <c r="AP9" s="213">
        <v>1</v>
      </c>
      <c r="AQ9" s="228">
        <v>4</v>
      </c>
      <c r="AR9" s="214">
        <v>3</v>
      </c>
      <c r="AS9" s="215">
        <v>1</v>
      </c>
      <c r="AT9" s="216">
        <v>0</v>
      </c>
      <c r="AU9" s="221">
        <f>SUM(AP9:AT9)</f>
        <v>9</v>
      </c>
    </row>
    <row r="10" spans="2:47" ht="115.5" customHeight="1" x14ac:dyDescent="0.2">
      <c r="B10" s="24">
        <v>4</v>
      </c>
      <c r="C10" s="28" t="s">
        <v>147</v>
      </c>
      <c r="D10" s="30">
        <v>54</v>
      </c>
      <c r="E10" s="25" t="s">
        <v>590</v>
      </c>
      <c r="F10" s="37">
        <v>30</v>
      </c>
      <c r="G10" s="38">
        <v>5</v>
      </c>
      <c r="H10" s="39"/>
      <c r="I10" s="40"/>
      <c r="J10" s="41">
        <v>18</v>
      </c>
      <c r="K10" s="65">
        <f>SUM(F10:J10)</f>
        <v>53</v>
      </c>
      <c r="L10" s="37">
        <v>2</v>
      </c>
      <c r="M10" s="38">
        <v>5</v>
      </c>
      <c r="N10" s="39">
        <v>4</v>
      </c>
      <c r="O10" s="40">
        <v>1</v>
      </c>
      <c r="P10" s="41">
        <v>34</v>
      </c>
      <c r="Q10" s="62">
        <f>SUM(L10:P10)</f>
        <v>46</v>
      </c>
      <c r="R10" s="37">
        <v>4</v>
      </c>
      <c r="S10" s="38">
        <v>5</v>
      </c>
      <c r="T10" s="39">
        <v>8</v>
      </c>
      <c r="U10" s="40">
        <v>17</v>
      </c>
      <c r="V10" s="41">
        <v>20</v>
      </c>
      <c r="W10" s="65">
        <v>54</v>
      </c>
      <c r="X10" s="225">
        <v>2</v>
      </c>
      <c r="Y10" s="231">
        <v>0</v>
      </c>
      <c r="Z10" s="214">
        <v>23</v>
      </c>
      <c r="AA10" s="215">
        <v>23</v>
      </c>
      <c r="AB10" s="216">
        <v>6</v>
      </c>
      <c r="AC10" s="222">
        <f>SUM(X10:AB10)</f>
        <v>54</v>
      </c>
      <c r="AD10" s="213">
        <v>0</v>
      </c>
      <c r="AE10" s="228">
        <v>5</v>
      </c>
      <c r="AF10" s="214">
        <v>18</v>
      </c>
      <c r="AG10" s="215">
        <v>18</v>
      </c>
      <c r="AH10" s="216">
        <v>13</v>
      </c>
      <c r="AI10" s="221">
        <f>SUM(AD10:AH10)</f>
        <v>54</v>
      </c>
      <c r="AJ10" s="213">
        <v>2</v>
      </c>
      <c r="AK10" s="234">
        <v>8</v>
      </c>
      <c r="AL10" s="214">
        <v>18</v>
      </c>
      <c r="AM10" s="215">
        <v>21</v>
      </c>
      <c r="AN10" s="216">
        <v>5</v>
      </c>
      <c r="AO10" s="222">
        <f>SUM(AJ10:AN10)</f>
        <v>54</v>
      </c>
      <c r="AP10" s="213">
        <v>4</v>
      </c>
      <c r="AQ10" s="228">
        <v>22</v>
      </c>
      <c r="AR10" s="214">
        <v>22</v>
      </c>
      <c r="AS10" s="215">
        <v>6</v>
      </c>
      <c r="AT10" s="216">
        <v>0</v>
      </c>
      <c r="AU10" s="221">
        <f>SUM(AP10:AT10)</f>
        <v>54</v>
      </c>
    </row>
    <row r="11" spans="2:47" ht="90" thickBot="1" x14ac:dyDescent="0.25">
      <c r="B11" s="26">
        <v>5</v>
      </c>
      <c r="C11" s="29" t="s">
        <v>9</v>
      </c>
      <c r="D11" s="31">
        <v>22</v>
      </c>
      <c r="E11" s="27" t="s">
        <v>591</v>
      </c>
      <c r="F11" s="42">
        <v>5</v>
      </c>
      <c r="G11" s="43">
        <v>4</v>
      </c>
      <c r="H11" s="44"/>
      <c r="I11" s="45"/>
      <c r="J11" s="46">
        <v>13</v>
      </c>
      <c r="K11" s="66">
        <f>SUM(F11:J11)</f>
        <v>22</v>
      </c>
      <c r="L11" s="42">
        <v>3</v>
      </c>
      <c r="M11" s="43">
        <v>4</v>
      </c>
      <c r="N11" s="44">
        <v>2</v>
      </c>
      <c r="O11" s="45">
        <v>2</v>
      </c>
      <c r="P11" s="46">
        <v>7</v>
      </c>
      <c r="Q11" s="63">
        <f>SUM(L11:P11)</f>
        <v>18</v>
      </c>
      <c r="R11" s="42">
        <v>5</v>
      </c>
      <c r="S11" s="43">
        <v>4</v>
      </c>
      <c r="T11" s="44">
        <v>15</v>
      </c>
      <c r="U11" s="45">
        <v>34</v>
      </c>
      <c r="V11" s="46"/>
      <c r="W11" s="66">
        <v>22</v>
      </c>
      <c r="X11" s="226">
        <v>1</v>
      </c>
      <c r="Y11" s="232">
        <v>6</v>
      </c>
      <c r="Z11" s="218">
        <v>8</v>
      </c>
      <c r="AA11" s="219">
        <v>5</v>
      </c>
      <c r="AB11" s="220">
        <v>2</v>
      </c>
      <c r="AC11" s="222">
        <f>SUM(X11:AB11)</f>
        <v>22</v>
      </c>
      <c r="AD11" s="217">
        <v>2</v>
      </c>
      <c r="AE11" s="229">
        <v>6</v>
      </c>
      <c r="AF11" s="218">
        <v>8</v>
      </c>
      <c r="AG11" s="219">
        <v>6</v>
      </c>
      <c r="AH11" s="220">
        <v>0</v>
      </c>
      <c r="AI11" s="221">
        <f>SUM(AD11:AH11)</f>
        <v>22</v>
      </c>
      <c r="AJ11" s="217">
        <v>2</v>
      </c>
      <c r="AK11" s="235">
        <v>10</v>
      </c>
      <c r="AL11" s="218">
        <v>7</v>
      </c>
      <c r="AM11" s="219">
        <v>3</v>
      </c>
      <c r="AN11" s="220">
        <v>0</v>
      </c>
      <c r="AO11" s="222">
        <f>SUM(AJ11:AN11)</f>
        <v>22</v>
      </c>
      <c r="AP11" s="217">
        <v>5</v>
      </c>
      <c r="AQ11" s="229">
        <v>9</v>
      </c>
      <c r="AR11" s="218">
        <v>6</v>
      </c>
      <c r="AS11" s="219">
        <v>2</v>
      </c>
      <c r="AT11" s="220">
        <v>0</v>
      </c>
      <c r="AU11" s="221">
        <f>SUM(AP11:AT11)</f>
        <v>22</v>
      </c>
    </row>
    <row r="12" spans="2:47" ht="40.5" customHeight="1" thickBot="1" x14ac:dyDescent="0.45">
      <c r="B12" s="752" t="s">
        <v>592</v>
      </c>
      <c r="C12" s="753"/>
      <c r="D12" s="753"/>
      <c r="E12" s="754"/>
      <c r="F12" s="239">
        <f t="shared" ref="F12:J12" si="0">SUM(F7:F11)</f>
        <v>50</v>
      </c>
      <c r="G12" s="239">
        <f t="shared" si="0"/>
        <v>13</v>
      </c>
      <c r="H12" s="239"/>
      <c r="I12" s="240">
        <f t="shared" si="0"/>
        <v>1</v>
      </c>
      <c r="J12" s="239">
        <f t="shared" si="0"/>
        <v>49</v>
      </c>
      <c r="K12" s="239">
        <f>SUM(K7:K11)</f>
        <v>113</v>
      </c>
      <c r="L12" s="239">
        <f t="shared" ref="L12:P12" si="1">SUM(L7:L11)</f>
        <v>6</v>
      </c>
      <c r="M12" s="239">
        <f t="shared" si="1"/>
        <v>16</v>
      </c>
      <c r="N12" s="239">
        <f t="shared" si="1"/>
        <v>7</v>
      </c>
      <c r="O12" s="240">
        <f t="shared" si="1"/>
        <v>3</v>
      </c>
      <c r="P12" s="239">
        <f t="shared" si="1"/>
        <v>65</v>
      </c>
      <c r="Q12" s="239">
        <f>SUM(Q7:Q11)</f>
        <v>97</v>
      </c>
      <c r="R12" s="239">
        <f t="shared" ref="R12:V12" si="2">SUM(R7:R11)</f>
        <v>12</v>
      </c>
      <c r="S12" s="239">
        <f t="shared" si="2"/>
        <v>16</v>
      </c>
      <c r="T12" s="239">
        <f t="shared" si="2"/>
        <v>27</v>
      </c>
      <c r="U12" s="240">
        <f t="shared" si="2"/>
        <v>58</v>
      </c>
      <c r="V12" s="239">
        <f t="shared" si="2"/>
        <v>37</v>
      </c>
      <c r="W12" s="239">
        <f>SUM(W7:W11)</f>
        <v>114</v>
      </c>
      <c r="X12" s="241">
        <f t="shared" ref="X12:AB12" si="3">SUM(X7:X11)</f>
        <v>4</v>
      </c>
      <c r="Y12" s="241">
        <f t="shared" si="3"/>
        <v>10</v>
      </c>
      <c r="Z12" s="241">
        <f>SUM(Z7:Z11)</f>
        <v>44</v>
      </c>
      <c r="AA12" s="237">
        <f t="shared" si="3"/>
        <v>42</v>
      </c>
      <c r="AB12" s="241">
        <f t="shared" si="3"/>
        <v>14</v>
      </c>
      <c r="AC12" s="241">
        <f>SUM(AC7:AC11)</f>
        <v>114</v>
      </c>
      <c r="AD12" s="241">
        <f t="shared" ref="AD12:AH12" si="4">SUM(AD7:AD11)</f>
        <v>3</v>
      </c>
      <c r="AE12" s="241">
        <f t="shared" si="4"/>
        <v>16</v>
      </c>
      <c r="AF12" s="241">
        <f>SUM(AF7:AF11)</f>
        <v>35</v>
      </c>
      <c r="AG12" s="237">
        <f t="shared" si="4"/>
        <v>34</v>
      </c>
      <c r="AH12" s="241">
        <f t="shared" si="4"/>
        <v>26</v>
      </c>
      <c r="AI12" s="241">
        <f>SUM(AI7:AI11)</f>
        <v>114</v>
      </c>
      <c r="AJ12" s="241">
        <f t="shared" ref="AJ12:AN12" si="5">SUM(AJ7:AJ11)</f>
        <v>6</v>
      </c>
      <c r="AK12" s="241">
        <f t="shared" si="5"/>
        <v>25</v>
      </c>
      <c r="AL12" s="241">
        <f>SUM(AL7:AL11)</f>
        <v>36</v>
      </c>
      <c r="AM12" s="237">
        <f t="shared" si="5"/>
        <v>34</v>
      </c>
      <c r="AN12" s="241">
        <f t="shared" si="5"/>
        <v>13</v>
      </c>
      <c r="AO12" s="241">
        <f>SUM(AO7:AO11)</f>
        <v>114</v>
      </c>
      <c r="AP12" s="241">
        <f t="shared" ref="AP12:AT12" si="6">SUM(AP7:AP11)</f>
        <v>11</v>
      </c>
      <c r="AQ12" s="241">
        <f t="shared" si="6"/>
        <v>47</v>
      </c>
      <c r="AR12" s="241">
        <f>SUM(AR7:AR11)</f>
        <v>41</v>
      </c>
      <c r="AS12" s="237">
        <f t="shared" si="6"/>
        <v>13</v>
      </c>
      <c r="AT12" s="241">
        <f t="shared" si="6"/>
        <v>2</v>
      </c>
      <c r="AU12" s="241">
        <f>SUM(AU7:AU11)</f>
        <v>114</v>
      </c>
    </row>
    <row r="13" spans="2:47" ht="13.5" thickTop="1" x14ac:dyDescent="0.2">
      <c r="X13" s="223"/>
    </row>
  </sheetData>
  <mergeCells count="13">
    <mergeCell ref="X5:AC5"/>
    <mergeCell ref="AD5:AI5"/>
    <mergeCell ref="AJ5:AO5"/>
    <mergeCell ref="AP5:AU5"/>
    <mergeCell ref="R5:W5"/>
    <mergeCell ref="B2:W4"/>
    <mergeCell ref="B12:E12"/>
    <mergeCell ref="L5:Q5"/>
    <mergeCell ref="B5:B6"/>
    <mergeCell ref="C5:C6"/>
    <mergeCell ref="D5:D6"/>
    <mergeCell ref="E5:E6"/>
    <mergeCell ref="F5:K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DECENAL PC DISCAPACIDAD</vt:lpstr>
      <vt:lpstr>Hoja1</vt:lpstr>
      <vt:lpstr>SEMF 2016-2017-2018</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2023-11-28T16:18:58Z</dcterms:modified>
</cp:coreProperties>
</file>