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MUJER\2021\"/>
    </mc:Choice>
  </mc:AlternateContent>
  <xr:revisionPtr revIDLastSave="0" documentId="13_ncr:1_{F43FB487-7ADB-43D4-9F53-D33510D475C7}" xr6:coauthVersionLast="47" xr6:coauthVersionMax="47" xr10:uidLastSave="{00000000-0000-0000-0000-000000000000}"/>
  <bookViews>
    <workbookView xWindow="20370" yWindow="-120" windowWidth="20730" windowHeight="11160" xr2:uid="{00000000-000D-0000-FFFF-FFFF00000000}"/>
  </bookViews>
  <sheets>
    <sheet name="GENERAL 2015-2025" sheetId="1" r:id="rId1"/>
    <sheet name="GRAFICA 2" sheetId="7" r:id="rId2"/>
    <sheet name="2015" sheetId="2" r:id="rId3"/>
    <sheet name="2016" sheetId="3" r:id="rId4"/>
    <sheet name="2017" sheetId="4" r:id="rId5"/>
    <sheet name="2018" sheetId="5" r:id="rId6"/>
    <sheet name="2019" sheetId="6" r:id="rId7"/>
    <sheet name="2020" sheetId="8" r:id="rId8"/>
    <sheet name="2021" sheetId="9" r:id="rId9"/>
  </sheets>
  <externalReferences>
    <externalReference r:id="rId10"/>
  </externalReferences>
  <definedNames>
    <definedName name="_xlnm._FilterDatabase" localSheetId="7" hidden="1">'2020'!$A$3:$AC$120</definedName>
    <definedName name="_xlnm._FilterDatabase" localSheetId="0" hidden="1">'GENERAL 2015-2025'!$A$3:$DK$115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 i="1" l="1"/>
  <c r="AY22" i="1"/>
  <c r="P62" i="1" l="1"/>
  <c r="R6" i="1" l="1"/>
  <c r="P99" i="1" l="1"/>
  <c r="P48" i="1"/>
  <c r="BH94" i="1" l="1"/>
  <c r="U4" i="9" l="1"/>
  <c r="BL41" i="1"/>
  <c r="BK41" i="1"/>
  <c r="BJ41" i="1"/>
  <c r="BL40" i="1"/>
  <c r="BK40" i="1"/>
  <c r="BJ40" i="1"/>
  <c r="BK36" i="1"/>
  <c r="BJ36" i="1"/>
  <c r="BL32" i="1"/>
  <c r="BK32" i="1"/>
  <c r="BJ32" i="1"/>
  <c r="BK30" i="1"/>
  <c r="BJ30" i="1"/>
  <c r="BL29" i="1"/>
  <c r="BK29" i="1"/>
  <c r="BJ29" i="1"/>
  <c r="U112" i="9"/>
  <c r="U109" i="9"/>
  <c r="O109" i="9"/>
  <c r="U108" i="9"/>
  <c r="U106" i="9"/>
  <c r="U105" i="9"/>
  <c r="U104" i="9"/>
  <c r="R91" i="9"/>
  <c r="U83" i="9"/>
  <c r="U81" i="9"/>
  <c r="U77" i="9"/>
  <c r="U75" i="9"/>
  <c r="U72" i="9"/>
  <c r="U71" i="9"/>
  <c r="T66" i="9"/>
  <c r="U64" i="9"/>
  <c r="U63" i="9"/>
  <c r="U62" i="9"/>
  <c r="U60" i="9"/>
  <c r="U59" i="9"/>
  <c r="O59" i="9"/>
  <c r="M59" i="9"/>
  <c r="O58" i="9"/>
  <c r="M58" i="9"/>
  <c r="U56" i="9"/>
  <c r="U55" i="9"/>
  <c r="O55" i="9"/>
  <c r="N55" i="9"/>
  <c r="M55" i="9"/>
  <c r="L55" i="9"/>
  <c r="U54" i="9"/>
  <c r="U53" i="9"/>
  <c r="U52" i="9"/>
  <c r="U51" i="9"/>
  <c r="U50" i="9"/>
  <c r="U49" i="9"/>
  <c r="U44" i="9"/>
  <c r="U35" i="9"/>
  <c r="U32" i="9"/>
  <c r="U25" i="9"/>
  <c r="U24" i="9"/>
  <c r="U19" i="9"/>
  <c r="U16" i="9"/>
  <c r="U15" i="9"/>
  <c r="U14" i="9"/>
  <c r="U13" i="9"/>
  <c r="U12" i="9"/>
  <c r="U11" i="9"/>
  <c r="U10" i="9"/>
  <c r="U9" i="9"/>
  <c r="U8" i="9"/>
  <c r="W5" i="9"/>
  <c r="U5" i="9"/>
  <c r="BK69" i="1" l="1"/>
  <c r="S29" i="8" l="1"/>
  <c r="S13" i="8"/>
  <c r="BC8" i="1" l="1"/>
  <c r="BE115" i="1" l="1"/>
  <c r="BD115" i="1"/>
  <c r="BC115" i="1"/>
  <c r="BB115" i="1"/>
  <c r="BA115" i="1"/>
  <c r="AZ115" i="1"/>
  <c r="BE114" i="1"/>
  <c r="BD114" i="1"/>
  <c r="BC114" i="1"/>
  <c r="BB114" i="1"/>
  <c r="BA114" i="1"/>
  <c r="AZ114" i="1"/>
  <c r="BE113" i="1"/>
  <c r="BD113" i="1"/>
  <c r="BC113" i="1"/>
  <c r="BB113" i="1"/>
  <c r="BA113" i="1"/>
  <c r="AZ113" i="1"/>
  <c r="BE112" i="1"/>
  <c r="BD112" i="1"/>
  <c r="BC112" i="1"/>
  <c r="BB112" i="1"/>
  <c r="BA112" i="1"/>
  <c r="AZ112" i="1"/>
  <c r="BE111" i="1"/>
  <c r="BD111" i="1"/>
  <c r="BC111" i="1"/>
  <c r="BB111" i="1"/>
  <c r="BA111" i="1"/>
  <c r="AZ111" i="1"/>
  <c r="BE110" i="1"/>
  <c r="BD110" i="1"/>
  <c r="BC110" i="1"/>
  <c r="BB110" i="1"/>
  <c r="BA110" i="1"/>
  <c r="AZ110" i="1"/>
  <c r="BE109" i="1"/>
  <c r="BD109" i="1"/>
  <c r="BC109" i="1"/>
  <c r="BB109" i="1"/>
  <c r="BA109" i="1"/>
  <c r="AZ109" i="1"/>
  <c r="BE108" i="1"/>
  <c r="BD108" i="1"/>
  <c r="BC108" i="1"/>
  <c r="BB108" i="1"/>
  <c r="BA108" i="1"/>
  <c r="AZ108" i="1"/>
  <c r="BE107" i="1"/>
  <c r="BD107" i="1"/>
  <c r="BC107" i="1"/>
  <c r="BB107" i="1"/>
  <c r="BA107" i="1"/>
  <c r="AZ107" i="1"/>
  <c r="BE106" i="1"/>
  <c r="BD106" i="1"/>
  <c r="BC106" i="1"/>
  <c r="BB106" i="1"/>
  <c r="BA106" i="1"/>
  <c r="AZ106" i="1"/>
  <c r="BE105" i="1"/>
  <c r="BD105" i="1"/>
  <c r="BC105" i="1"/>
  <c r="BB105" i="1"/>
  <c r="BA105" i="1"/>
  <c r="AZ105" i="1"/>
  <c r="BD104" i="1"/>
  <c r="BC104" i="1"/>
  <c r="BA104" i="1"/>
  <c r="AZ104" i="1"/>
  <c r="BC103" i="1"/>
  <c r="BA103" i="1"/>
  <c r="AZ103" i="1"/>
  <c r="BE102" i="1"/>
  <c r="BD102" i="1"/>
  <c r="BC102" i="1"/>
  <c r="BB102" i="1"/>
  <c r="BA102" i="1"/>
  <c r="AZ102" i="1"/>
  <c r="BD101" i="1"/>
  <c r="BC101" i="1"/>
  <c r="BA101" i="1"/>
  <c r="AZ101" i="1"/>
  <c r="BD100" i="1"/>
  <c r="BC100" i="1"/>
  <c r="BA100" i="1"/>
  <c r="AZ100" i="1"/>
  <c r="BC99" i="1"/>
  <c r="BA99" i="1"/>
  <c r="AZ99" i="1"/>
  <c r="BD98" i="1"/>
  <c r="BC98" i="1"/>
  <c r="BA98" i="1"/>
  <c r="AZ98" i="1"/>
  <c r="BD97" i="1"/>
  <c r="BC97" i="1"/>
  <c r="BA97" i="1"/>
  <c r="AZ97" i="1"/>
  <c r="BE96" i="1"/>
  <c r="BD96" i="1"/>
  <c r="BC96" i="1"/>
  <c r="BB96" i="1"/>
  <c r="BA96" i="1"/>
  <c r="AZ96" i="1"/>
  <c r="BD95" i="1"/>
  <c r="BC95" i="1"/>
  <c r="BA95" i="1"/>
  <c r="AZ95" i="1"/>
  <c r="BE94" i="1"/>
  <c r="BC94" i="1"/>
  <c r="BB94" i="1"/>
  <c r="AZ94" i="1"/>
  <c r="BE93" i="1"/>
  <c r="BD93" i="1"/>
  <c r="BC93" i="1"/>
  <c r="BB93" i="1"/>
  <c r="BA93" i="1"/>
  <c r="AZ93" i="1"/>
  <c r="BE92" i="1"/>
  <c r="BD92" i="1"/>
  <c r="BC92" i="1"/>
  <c r="BB92" i="1"/>
  <c r="BA92" i="1"/>
  <c r="AZ92" i="1"/>
  <c r="BD91" i="1"/>
  <c r="BC91" i="1"/>
  <c r="BA91" i="1"/>
  <c r="AZ91" i="1"/>
  <c r="BD90" i="1"/>
  <c r="BA90" i="1"/>
  <c r="AZ90" i="1"/>
  <c r="BE89" i="1"/>
  <c r="BD89" i="1"/>
  <c r="BC89" i="1"/>
  <c r="BB89" i="1"/>
  <c r="BA89" i="1"/>
  <c r="AZ89" i="1"/>
  <c r="BD88" i="1"/>
  <c r="BC88" i="1"/>
  <c r="BA88" i="1"/>
  <c r="AZ88" i="1"/>
  <c r="BD87" i="1"/>
  <c r="BC87" i="1"/>
  <c r="BA87" i="1"/>
  <c r="AZ87" i="1"/>
  <c r="BD86" i="1"/>
  <c r="BC86" i="1"/>
  <c r="BA86" i="1"/>
  <c r="AZ86" i="1"/>
  <c r="BD85" i="1"/>
  <c r="BC85" i="1"/>
  <c r="BA85" i="1"/>
  <c r="AZ85" i="1"/>
  <c r="BE84" i="1"/>
  <c r="BD84" i="1"/>
  <c r="BC84" i="1"/>
  <c r="BB84" i="1"/>
  <c r="BA84" i="1"/>
  <c r="AZ84" i="1"/>
  <c r="BD83" i="1"/>
  <c r="BC83" i="1"/>
  <c r="BA83" i="1"/>
  <c r="AZ83" i="1"/>
  <c r="BD82" i="1"/>
  <c r="BC82" i="1"/>
  <c r="BA82" i="1"/>
  <c r="AZ82" i="1"/>
  <c r="BD81" i="1"/>
  <c r="BC81" i="1"/>
  <c r="BA81" i="1"/>
  <c r="AZ81" i="1"/>
  <c r="BD80" i="1"/>
  <c r="BC80" i="1"/>
  <c r="BA80" i="1"/>
  <c r="AZ80" i="1"/>
  <c r="BD79" i="1"/>
  <c r="BC79" i="1"/>
  <c r="BA79" i="1"/>
  <c r="AZ79" i="1"/>
  <c r="BD78" i="1"/>
  <c r="BC78" i="1"/>
  <c r="BA78" i="1"/>
  <c r="AZ78" i="1"/>
  <c r="BC77" i="1"/>
  <c r="BA77" i="1"/>
  <c r="AZ77" i="1"/>
  <c r="BE76" i="1"/>
  <c r="BD76" i="1"/>
  <c r="BC76" i="1"/>
  <c r="BB76" i="1"/>
  <c r="BA76" i="1"/>
  <c r="AZ76" i="1"/>
  <c r="BE75" i="1"/>
  <c r="BD75" i="1"/>
  <c r="BC75" i="1"/>
  <c r="BB75" i="1"/>
  <c r="BA75" i="1"/>
  <c r="AZ75" i="1"/>
  <c r="BE74" i="1"/>
  <c r="BD74" i="1"/>
  <c r="BC74" i="1"/>
  <c r="BB74" i="1"/>
  <c r="BA74" i="1"/>
  <c r="AZ74" i="1"/>
  <c r="BD73" i="1"/>
  <c r="BC73" i="1"/>
  <c r="BA73" i="1"/>
  <c r="AZ73" i="1"/>
  <c r="BD72" i="1"/>
  <c r="BC72" i="1"/>
  <c r="BA72" i="1"/>
  <c r="AZ72" i="1"/>
  <c r="BD71" i="1"/>
  <c r="BC71" i="1"/>
  <c r="BA71" i="1"/>
  <c r="AZ71" i="1"/>
  <c r="BD70" i="1"/>
  <c r="BC70" i="1"/>
  <c r="BA70" i="1"/>
  <c r="AZ70" i="1"/>
  <c r="BC69" i="1"/>
  <c r="BA69" i="1"/>
  <c r="AZ69" i="1"/>
  <c r="BD68" i="1"/>
  <c r="BC68" i="1"/>
  <c r="BA68" i="1"/>
  <c r="AZ68" i="1"/>
  <c r="BD67" i="1"/>
  <c r="BC67" i="1"/>
  <c r="BA67" i="1"/>
  <c r="AZ67" i="1"/>
  <c r="BD66" i="1"/>
  <c r="BC66" i="1"/>
  <c r="BA66" i="1"/>
  <c r="AZ66" i="1"/>
  <c r="BD65" i="1"/>
  <c r="BC65" i="1"/>
  <c r="BA65" i="1"/>
  <c r="AZ65" i="1"/>
  <c r="BD64" i="1"/>
  <c r="BC64" i="1"/>
  <c r="BA64" i="1"/>
  <c r="AZ64" i="1"/>
  <c r="BD63" i="1"/>
  <c r="BC63" i="1"/>
  <c r="BA63" i="1"/>
  <c r="AZ63" i="1"/>
  <c r="BE62" i="1"/>
  <c r="BD62" i="1"/>
  <c r="BC62" i="1"/>
  <c r="BB62" i="1"/>
  <c r="BA62" i="1"/>
  <c r="AZ62" i="1"/>
  <c r="BE61" i="1"/>
  <c r="BD61" i="1"/>
  <c r="BC61" i="1"/>
  <c r="BB61" i="1"/>
  <c r="BA61" i="1"/>
  <c r="AZ61" i="1"/>
  <c r="BE60" i="1"/>
  <c r="BD60" i="1"/>
  <c r="BC60" i="1"/>
  <c r="BB60" i="1"/>
  <c r="BA60" i="1"/>
  <c r="AZ60" i="1"/>
  <c r="BE59" i="1"/>
  <c r="BD59" i="1"/>
  <c r="BC59" i="1"/>
  <c r="BB59" i="1"/>
  <c r="BA59" i="1"/>
  <c r="AZ59" i="1"/>
  <c r="BE58" i="1"/>
  <c r="BD58" i="1"/>
  <c r="BC58" i="1"/>
  <c r="BB58" i="1"/>
  <c r="BA58" i="1"/>
  <c r="AZ58" i="1"/>
  <c r="BD57" i="1"/>
  <c r="BC57" i="1"/>
  <c r="BA57" i="1"/>
  <c r="AZ57" i="1"/>
  <c r="BD56" i="1"/>
  <c r="BC56" i="1"/>
  <c r="BA56" i="1"/>
  <c r="AZ56" i="1"/>
  <c r="BE55" i="1"/>
  <c r="BD55" i="1"/>
  <c r="BC55" i="1"/>
  <c r="BB55" i="1"/>
  <c r="BA55" i="1"/>
  <c r="AZ55" i="1"/>
  <c r="BE54" i="1"/>
  <c r="BD54" i="1"/>
  <c r="BC54" i="1"/>
  <c r="BB54" i="1"/>
  <c r="BA54" i="1"/>
  <c r="AZ54" i="1"/>
  <c r="BE53" i="1"/>
  <c r="BD53" i="1"/>
  <c r="BC53" i="1"/>
  <c r="BB53" i="1"/>
  <c r="BA53" i="1"/>
  <c r="AZ53" i="1"/>
  <c r="BD52" i="1"/>
  <c r="BC52" i="1"/>
  <c r="BA52" i="1"/>
  <c r="AZ52" i="1"/>
  <c r="BD51" i="1"/>
  <c r="BC51" i="1"/>
  <c r="BA51" i="1"/>
  <c r="AZ51" i="1"/>
  <c r="BE50" i="1"/>
  <c r="BD50" i="1"/>
  <c r="BC50" i="1"/>
  <c r="BB50" i="1"/>
  <c r="BA50" i="1"/>
  <c r="AZ50" i="1"/>
  <c r="BE49" i="1"/>
  <c r="BD49" i="1"/>
  <c r="BC49" i="1"/>
  <c r="BB49" i="1"/>
  <c r="BA49" i="1"/>
  <c r="AZ49" i="1"/>
  <c r="BD48" i="1"/>
  <c r="BC48" i="1"/>
  <c r="BA48" i="1"/>
  <c r="AZ48" i="1"/>
  <c r="BD47" i="1"/>
  <c r="BC47" i="1"/>
  <c r="BA47" i="1"/>
  <c r="AZ47" i="1"/>
  <c r="BE46" i="1"/>
  <c r="BD46" i="1"/>
  <c r="BC46" i="1"/>
  <c r="BB46" i="1"/>
  <c r="BA46" i="1"/>
  <c r="AZ46" i="1"/>
  <c r="BD45" i="1"/>
  <c r="BC45" i="1"/>
  <c r="BA45" i="1"/>
  <c r="AZ45" i="1"/>
  <c r="BE44" i="1"/>
  <c r="BD44" i="1"/>
  <c r="BC44" i="1"/>
  <c r="BB44" i="1"/>
  <c r="BA44" i="1"/>
  <c r="AZ44" i="1"/>
  <c r="BD43" i="1"/>
  <c r="BC43" i="1"/>
  <c r="BA43" i="1"/>
  <c r="AZ43" i="1"/>
  <c r="BD42" i="1"/>
  <c r="BC42" i="1"/>
  <c r="BD41" i="1"/>
  <c r="BC41" i="1"/>
  <c r="BA41" i="1"/>
  <c r="AZ41" i="1"/>
  <c r="BD40" i="1"/>
  <c r="BC40" i="1"/>
  <c r="BA40" i="1"/>
  <c r="AZ40" i="1"/>
  <c r="BD39" i="1"/>
  <c r="BC39" i="1"/>
  <c r="BA39" i="1"/>
  <c r="AZ39" i="1"/>
  <c r="BD38" i="1"/>
  <c r="BC38" i="1"/>
  <c r="BA38" i="1"/>
  <c r="AZ38" i="1"/>
  <c r="BD37" i="1"/>
  <c r="BC37" i="1"/>
  <c r="BA37" i="1"/>
  <c r="AZ37" i="1"/>
  <c r="BD36" i="1"/>
  <c r="BC36" i="1"/>
  <c r="BA36" i="1"/>
  <c r="AZ36" i="1"/>
  <c r="BD32" i="1"/>
  <c r="BC32" i="1"/>
  <c r="BA32" i="1"/>
  <c r="AZ32" i="1"/>
  <c r="BD31" i="1"/>
  <c r="BC31" i="1"/>
  <c r="BA31" i="1"/>
  <c r="AZ31" i="1"/>
  <c r="BD30" i="1"/>
  <c r="BC30" i="1"/>
  <c r="BA30" i="1"/>
  <c r="AZ30" i="1"/>
  <c r="BC29" i="1"/>
  <c r="BA29" i="1"/>
  <c r="AZ29" i="1"/>
  <c r="BD28" i="1"/>
  <c r="BC28" i="1"/>
  <c r="BA28" i="1"/>
  <c r="AZ28" i="1"/>
  <c r="BD27" i="1"/>
  <c r="BC27" i="1"/>
  <c r="BA27" i="1"/>
  <c r="AZ27" i="1"/>
  <c r="BD26" i="1"/>
  <c r="BC26" i="1"/>
  <c r="BA26" i="1"/>
  <c r="AZ26" i="1"/>
  <c r="BD25" i="1"/>
  <c r="BC25" i="1"/>
  <c r="BA25" i="1"/>
  <c r="AZ25" i="1"/>
  <c r="BD24" i="1"/>
  <c r="BC24" i="1"/>
  <c r="BA24" i="1"/>
  <c r="AZ24" i="1"/>
  <c r="BD23" i="1"/>
  <c r="BC23" i="1"/>
  <c r="BA23" i="1"/>
  <c r="AZ23" i="1"/>
  <c r="BD22" i="1"/>
  <c r="BC22" i="1"/>
  <c r="BA22" i="1"/>
  <c r="AZ22" i="1"/>
  <c r="BD21" i="1"/>
  <c r="BC21" i="1"/>
  <c r="BA21" i="1"/>
  <c r="AZ21" i="1"/>
  <c r="BE20" i="1"/>
  <c r="BD20" i="1"/>
  <c r="BC20" i="1"/>
  <c r="BB20" i="1"/>
  <c r="BA20" i="1"/>
  <c r="AZ20" i="1"/>
  <c r="BE19" i="1"/>
  <c r="BD19" i="1"/>
  <c r="BC19" i="1"/>
  <c r="BB19" i="1"/>
  <c r="BA19" i="1"/>
  <c r="AZ19" i="1"/>
  <c r="BD18" i="1"/>
  <c r="BC18" i="1"/>
  <c r="BA18" i="1"/>
  <c r="AZ18" i="1"/>
  <c r="BD17" i="1"/>
  <c r="BC17" i="1"/>
  <c r="BA17" i="1"/>
  <c r="AZ17" i="1"/>
  <c r="BD16" i="1"/>
  <c r="BC16" i="1"/>
  <c r="BA16" i="1"/>
  <c r="AZ16" i="1"/>
  <c r="BC15" i="1"/>
  <c r="BA15" i="1"/>
  <c r="AZ15" i="1"/>
  <c r="BD14" i="1"/>
  <c r="BC14" i="1"/>
  <c r="BA14" i="1"/>
  <c r="AZ14" i="1"/>
  <c r="BD13" i="1"/>
  <c r="BC13" i="1"/>
  <c r="BA13" i="1"/>
  <c r="AZ13" i="1"/>
  <c r="BD12" i="1"/>
  <c r="BC12" i="1"/>
  <c r="BA12" i="1"/>
  <c r="AZ12" i="1"/>
  <c r="BD11" i="1"/>
  <c r="BC11" i="1"/>
  <c r="BA11" i="1"/>
  <c r="AZ11" i="1"/>
  <c r="BD10" i="1"/>
  <c r="BC10" i="1"/>
  <c r="BA10" i="1"/>
  <c r="AZ10" i="1"/>
  <c r="BD9" i="1"/>
  <c r="BC9" i="1"/>
  <c r="BA9" i="1"/>
  <c r="AZ9" i="1"/>
  <c r="BD8" i="1"/>
  <c r="BA8" i="1"/>
  <c r="AZ8" i="1"/>
  <c r="BD7" i="1"/>
  <c r="BC7" i="1"/>
  <c r="AZ7" i="1"/>
  <c r="BD6" i="1"/>
  <c r="BC6" i="1"/>
  <c r="BA6" i="1"/>
  <c r="AZ6" i="1"/>
  <c r="BD5" i="1"/>
  <c r="BC5" i="1"/>
  <c r="BA5" i="1"/>
  <c r="AZ5" i="1"/>
  <c r="BD4" i="1"/>
  <c r="BC4" i="1"/>
  <c r="BA4" i="1"/>
  <c r="AZ4" i="1"/>
  <c r="Q6" i="1"/>
  <c r="T6" i="1"/>
  <c r="U6" i="1"/>
  <c r="V6" i="1"/>
  <c r="W6" i="1"/>
  <c r="X6" i="1"/>
  <c r="Y6" i="1"/>
  <c r="AQ19" i="1"/>
  <c r="AQ20" i="1"/>
  <c r="AQ44" i="1"/>
  <c r="AQ46" i="1"/>
  <c r="AQ49" i="1"/>
  <c r="AQ50" i="1"/>
  <c r="AQ53" i="1"/>
  <c r="AQ54" i="1"/>
  <c r="AQ55" i="1"/>
  <c r="AQ58" i="1"/>
  <c r="AQ59" i="1"/>
  <c r="AQ60" i="1"/>
  <c r="AQ61" i="1"/>
  <c r="AQ62" i="1"/>
  <c r="AQ74" i="1"/>
  <c r="AQ75" i="1"/>
  <c r="AQ76" i="1"/>
  <c r="AQ84" i="1"/>
  <c r="AQ89" i="1"/>
  <c r="AQ92" i="1"/>
  <c r="AQ93" i="1"/>
  <c r="AQ94" i="1"/>
  <c r="AQ96" i="1"/>
  <c r="AQ102" i="1"/>
  <c r="AQ105" i="1"/>
  <c r="AQ106" i="1"/>
  <c r="AQ107" i="1"/>
  <c r="AQ108" i="1"/>
  <c r="AQ109" i="1"/>
  <c r="AQ110" i="1"/>
  <c r="AQ111" i="1"/>
  <c r="AQ112" i="1"/>
  <c r="AQ113" i="1"/>
  <c r="AQ114" i="1"/>
  <c r="AQ115" i="1"/>
  <c r="AP37" i="1"/>
  <c r="AP36" i="1"/>
  <c r="AP32" i="1"/>
  <c r="AP4" i="1"/>
  <c r="AO37" i="1"/>
  <c r="AO36" i="1"/>
  <c r="AO32" i="1"/>
  <c r="AO4" i="1"/>
  <c r="AM37" i="1"/>
  <c r="AM36" i="1"/>
  <c r="AM32" i="1"/>
  <c r="AL32" i="1"/>
  <c r="AM4" i="1"/>
  <c r="AL37" i="1"/>
  <c r="AL36" i="1"/>
  <c r="AL9" i="1"/>
  <c r="AL8" i="1"/>
  <c r="AL7" i="1"/>
  <c r="AL6" i="1"/>
  <c r="AL5" i="1"/>
  <c r="AM6" i="1"/>
  <c r="AM5" i="1"/>
  <c r="AR32" i="1"/>
  <c r="BE104" i="1"/>
  <c r="P109" i="8"/>
  <c r="BB104" i="1" s="1"/>
  <c r="BE103" i="1"/>
  <c r="P108" i="8"/>
  <c r="BB103" i="1" s="1"/>
  <c r="BE101" i="1"/>
  <c r="P106" i="8"/>
  <c r="BB101" i="1" s="1"/>
  <c r="BE100" i="1"/>
  <c r="P105" i="8"/>
  <c r="BB100" i="1" s="1"/>
  <c r="P104" i="8"/>
  <c r="BB99" i="1" s="1"/>
  <c r="BE98" i="1"/>
  <c r="P103" i="8"/>
  <c r="BB98" i="1" s="1"/>
  <c r="BE97" i="1"/>
  <c r="P102" i="8"/>
  <c r="BB97" i="1" s="1"/>
  <c r="BE95" i="1"/>
  <c r="P100" i="8"/>
  <c r="BB95" i="1" s="1"/>
  <c r="BD94" i="1"/>
  <c r="O99" i="8"/>
  <c r="BA94" i="1" s="1"/>
  <c r="BE91" i="1"/>
  <c r="P96" i="8"/>
  <c r="BB91" i="1" s="1"/>
  <c r="P95" i="8"/>
  <c r="BB90" i="1" s="1"/>
  <c r="BE88" i="1"/>
  <c r="P93" i="8"/>
  <c r="BB88" i="1" s="1"/>
  <c r="BE87" i="1"/>
  <c r="P92" i="8"/>
  <c r="BB87" i="1" s="1"/>
  <c r="BE86" i="1"/>
  <c r="P91" i="8"/>
  <c r="BB86" i="1" s="1"/>
  <c r="BE85" i="1"/>
  <c r="P90" i="8"/>
  <c r="BB85" i="1" s="1"/>
  <c r="BE83" i="1"/>
  <c r="P88" i="8"/>
  <c r="BB83" i="1" s="1"/>
  <c r="BE82" i="1"/>
  <c r="P87" i="8"/>
  <c r="BB82" i="1" s="1"/>
  <c r="BE81" i="1"/>
  <c r="P86" i="8"/>
  <c r="BB81" i="1" s="1"/>
  <c r="BE80" i="1"/>
  <c r="P85" i="8"/>
  <c r="BB80" i="1" s="1"/>
  <c r="BE79" i="1"/>
  <c r="P84" i="8"/>
  <c r="BB79" i="1" s="1"/>
  <c r="BE78" i="1"/>
  <c r="P83" i="8"/>
  <c r="BB78" i="1" s="1"/>
  <c r="P82" i="8"/>
  <c r="BB77" i="1" s="1"/>
  <c r="BE73" i="1"/>
  <c r="P78" i="8"/>
  <c r="BB73" i="1" s="1"/>
  <c r="BE72" i="1"/>
  <c r="P77" i="8"/>
  <c r="BB72" i="1" s="1"/>
  <c r="BE71" i="1"/>
  <c r="P76" i="8"/>
  <c r="BB71" i="1" s="1"/>
  <c r="BE70" i="1"/>
  <c r="P75" i="8"/>
  <c r="BB70" i="1" s="1"/>
  <c r="R74" i="8"/>
  <c r="BE69" i="1" s="1"/>
  <c r="P74" i="8"/>
  <c r="BB69" i="1" s="1"/>
  <c r="BE68" i="1"/>
  <c r="P73" i="8"/>
  <c r="BB68" i="1" s="1"/>
  <c r="BE67" i="1"/>
  <c r="P72" i="8"/>
  <c r="BB67" i="1" s="1"/>
  <c r="BE66" i="1"/>
  <c r="P71" i="8"/>
  <c r="BB66" i="1" s="1"/>
  <c r="BE65" i="1"/>
  <c r="P70" i="8"/>
  <c r="BB65" i="1" s="1"/>
  <c r="BE64" i="1"/>
  <c r="P69" i="8"/>
  <c r="BB64" i="1" s="1"/>
  <c r="BE63" i="1"/>
  <c r="P68" i="8"/>
  <c r="BB63" i="1" s="1"/>
  <c r="BE57" i="1"/>
  <c r="P62" i="8"/>
  <c r="BB57" i="1" s="1"/>
  <c r="BE56" i="1"/>
  <c r="P61" i="8"/>
  <c r="BB56" i="1" s="1"/>
  <c r="BE52" i="1"/>
  <c r="P57" i="8"/>
  <c r="BB52" i="1" s="1"/>
  <c r="BE51" i="1"/>
  <c r="P56" i="8"/>
  <c r="BB51" i="1" s="1"/>
  <c r="BE48" i="1"/>
  <c r="P53" i="8"/>
  <c r="BB48" i="1" s="1"/>
  <c r="BE47" i="1"/>
  <c r="P52" i="8"/>
  <c r="BB47" i="1" s="1"/>
  <c r="BE45" i="1"/>
  <c r="P50" i="8"/>
  <c r="BB45" i="1" s="1"/>
  <c r="BE43" i="1"/>
  <c r="P48" i="8"/>
  <c r="BB43" i="1" s="1"/>
  <c r="BE42" i="1"/>
  <c r="P47" i="8"/>
  <c r="BB42" i="1" s="1"/>
  <c r="BE41" i="1"/>
  <c r="P46" i="8"/>
  <c r="BB41" i="1" s="1"/>
  <c r="BE40" i="1"/>
  <c r="P45" i="8"/>
  <c r="BB40" i="1" s="1"/>
  <c r="BE39" i="1"/>
  <c r="P44" i="8"/>
  <c r="BB39" i="1" s="1"/>
  <c r="BE38" i="1"/>
  <c r="P43" i="8"/>
  <c r="BB38" i="1" s="1"/>
  <c r="BE37" i="1"/>
  <c r="P42" i="8"/>
  <c r="BB37" i="1" s="1"/>
  <c r="P41" i="8"/>
  <c r="P40" i="8"/>
  <c r="P39" i="8"/>
  <c r="P38" i="8"/>
  <c r="BE36" i="1"/>
  <c r="P36" i="8"/>
  <c r="BB36" i="1" s="1"/>
  <c r="P35" i="8"/>
  <c r="P34" i="8"/>
  <c r="P33" i="8"/>
  <c r="BE32" i="1"/>
  <c r="P32" i="8"/>
  <c r="BB32" i="1" s="1"/>
  <c r="BE31" i="1"/>
  <c r="P31" i="8"/>
  <c r="BB31" i="1" s="1"/>
  <c r="BE30" i="1"/>
  <c r="P30" i="8"/>
  <c r="BB30" i="1" s="1"/>
  <c r="P29" i="8"/>
  <c r="BB29" i="1" s="1"/>
  <c r="BE28" i="1"/>
  <c r="P28" i="8"/>
  <c r="BB28" i="1" s="1"/>
  <c r="BE27" i="1"/>
  <c r="P27" i="8"/>
  <c r="BB27" i="1" s="1"/>
  <c r="BE26" i="1"/>
  <c r="P26" i="8"/>
  <c r="BB26" i="1" s="1"/>
  <c r="BE25" i="1"/>
  <c r="P25" i="8"/>
  <c r="BB25" i="1" s="1"/>
  <c r="BE24" i="1"/>
  <c r="P24" i="8"/>
  <c r="BB24" i="1" s="1"/>
  <c r="BE23" i="1"/>
  <c r="P23" i="8"/>
  <c r="BB23" i="1" s="1"/>
  <c r="BE22" i="1"/>
  <c r="P22" i="8"/>
  <c r="BB22" i="1" s="1"/>
  <c r="BE21" i="1"/>
  <c r="P21" i="8"/>
  <c r="BB21" i="1" s="1"/>
  <c r="BE18" i="1"/>
  <c r="P18" i="8"/>
  <c r="BB18" i="1" s="1"/>
  <c r="BE17" i="1"/>
  <c r="P17" i="8"/>
  <c r="BB17" i="1" s="1"/>
  <c r="BE16" i="1"/>
  <c r="P16" i="8"/>
  <c r="BB16" i="1" s="1"/>
  <c r="P15" i="8"/>
  <c r="BB15" i="1" s="1"/>
  <c r="BE14" i="1"/>
  <c r="P14" i="8"/>
  <c r="BB14" i="1" s="1"/>
  <c r="BE13" i="1"/>
  <c r="P13" i="8"/>
  <c r="BB13" i="1" s="1"/>
  <c r="BE12" i="1"/>
  <c r="P12" i="8"/>
  <c r="BB12" i="1" s="1"/>
  <c r="BE11" i="1"/>
  <c r="P11" i="8"/>
  <c r="BB11" i="1" s="1"/>
  <c r="BE10" i="1"/>
  <c r="P10" i="8"/>
  <c r="BB10" i="1" s="1"/>
  <c r="BE9" i="1"/>
  <c r="P9" i="8"/>
  <c r="BB9" i="1" s="1"/>
  <c r="BE8" i="1"/>
  <c r="P8" i="8"/>
  <c r="BB8" i="1" s="1"/>
  <c r="BE7" i="1"/>
  <c r="O7" i="8"/>
  <c r="BE6" i="1"/>
  <c r="P6" i="8"/>
  <c r="BB6" i="1" s="1"/>
  <c r="BE5" i="1"/>
  <c r="P5" i="8"/>
  <c r="BB5" i="1" s="1"/>
  <c r="BE4" i="1"/>
  <c r="P4" i="8"/>
  <c r="BB4" i="1" s="1"/>
  <c r="R100" i="6"/>
  <c r="R4" i="6"/>
  <c r="S4" i="5"/>
  <c r="AQ4" i="1" s="1"/>
  <c r="BE29" i="1" l="1"/>
  <c r="BD29" i="1"/>
  <c r="BE15" i="1"/>
  <c r="BD15" i="1"/>
  <c r="BE99" i="1"/>
  <c r="BD99" i="1"/>
  <c r="P7" i="8"/>
  <c r="BB7" i="1" s="1"/>
  <c r="BA7" i="1"/>
  <c r="BE77" i="1"/>
  <c r="BD77" i="1"/>
  <c r="BD103" i="1"/>
  <c r="BE90" i="1"/>
  <c r="BC90" i="1"/>
  <c r="BD69" i="1"/>
  <c r="Q32" i="1"/>
  <c r="R32" i="1"/>
  <c r="T32" i="1"/>
  <c r="U32" i="1"/>
  <c r="W32" i="1"/>
  <c r="X32" i="1"/>
  <c r="Y32" i="1"/>
  <c r="AA32" i="1"/>
  <c r="AB32" i="1"/>
  <c r="AD32" i="1"/>
  <c r="AE32" i="1"/>
  <c r="AF32" i="1"/>
  <c r="AH32" i="1"/>
  <c r="AI32" i="1"/>
  <c r="AK32" i="1"/>
  <c r="AS32" i="1"/>
  <c r="AT32" i="1"/>
  <c r="AU32" i="1"/>
  <c r="AV32" i="1"/>
  <c r="AW32" i="1"/>
  <c r="AX32" i="1"/>
  <c r="AY32" i="1"/>
  <c r="Q36" i="1"/>
  <c r="R36" i="1"/>
  <c r="T36" i="1"/>
  <c r="U36" i="1"/>
  <c r="W36" i="1"/>
  <c r="X36" i="1"/>
  <c r="Y36" i="1"/>
  <c r="AA36" i="1"/>
  <c r="AB36" i="1"/>
  <c r="AD36" i="1"/>
  <c r="AE36" i="1"/>
  <c r="AF36" i="1"/>
  <c r="AH36" i="1"/>
  <c r="AI36" i="1"/>
  <c r="AK36" i="1"/>
  <c r="AR36" i="1"/>
  <c r="AS36" i="1"/>
  <c r="AT36" i="1"/>
  <c r="AU36" i="1"/>
  <c r="AV36" i="1"/>
  <c r="AW36" i="1"/>
  <c r="AX36" i="1"/>
  <c r="AY36" i="1"/>
  <c r="B7" i="7"/>
  <c r="R109" i="6" l="1"/>
  <c r="AW104" i="1" s="1"/>
  <c r="O100" i="6"/>
  <c r="AT95" i="1" s="1"/>
  <c r="R96" i="6"/>
  <c r="AW91" i="1" s="1"/>
  <c r="O94" i="6"/>
  <c r="R84" i="6"/>
  <c r="AW79" i="1" s="1"/>
  <c r="R74" i="6"/>
  <c r="AW69" i="1" s="1"/>
  <c r="R29" i="6"/>
  <c r="R26" i="6"/>
  <c r="AW26" i="1" s="1"/>
  <c r="R25" i="6"/>
  <c r="AW25" i="1" s="1"/>
  <c r="R23" i="6"/>
  <c r="AW23" i="1" s="1"/>
  <c r="R21" i="6"/>
  <c r="AW21" i="1" s="1"/>
  <c r="R16" i="6"/>
  <c r="AW16" i="1" s="1"/>
  <c r="R14" i="6"/>
  <c r="AW14" i="1" s="1"/>
  <c r="R13" i="6"/>
  <c r="AW13" i="1" s="1"/>
  <c r="R12" i="6"/>
  <c r="AW12" i="1" s="1"/>
  <c r="R10" i="6"/>
  <c r="AW10" i="1" s="1"/>
  <c r="R7" i="6"/>
  <c r="AW7" i="1" s="1"/>
  <c r="AW4" i="1"/>
  <c r="U108" i="5"/>
  <c r="U104" i="5"/>
  <c r="U99" i="5"/>
  <c r="R99" i="5" s="1"/>
  <c r="AP94" i="1" s="1"/>
  <c r="U82" i="5"/>
  <c r="U74" i="5"/>
  <c r="R74" i="5" s="1"/>
  <c r="U29" i="5"/>
  <c r="R29" i="5" s="1"/>
  <c r="U15" i="5"/>
  <c r="S109" i="5"/>
  <c r="AQ104" i="1" s="1"/>
  <c r="P109" i="5"/>
  <c r="R108" i="5"/>
  <c r="S108" i="5" s="1"/>
  <c r="AQ103" i="1" s="1"/>
  <c r="P108" i="5"/>
  <c r="S106" i="5"/>
  <c r="AQ101" i="1" s="1"/>
  <c r="P106" i="5"/>
  <c r="AN101" i="1" s="1"/>
  <c r="S105" i="5"/>
  <c r="AQ100" i="1" s="1"/>
  <c r="P105" i="5"/>
  <c r="R104" i="5"/>
  <c r="S104" i="5" s="1"/>
  <c r="AQ99" i="1" s="1"/>
  <c r="P104" i="5"/>
  <c r="AN99" i="1" s="1"/>
  <c r="S103" i="5"/>
  <c r="AQ98" i="1" s="1"/>
  <c r="P103" i="5"/>
  <c r="S102" i="5"/>
  <c r="AQ97" i="1" s="1"/>
  <c r="P102" i="5"/>
  <c r="AN97" i="1" s="1"/>
  <c r="S100" i="5"/>
  <c r="AQ95" i="1" s="1"/>
  <c r="P100" i="5"/>
  <c r="O99" i="5"/>
  <c r="S96" i="5"/>
  <c r="AQ91" i="1" s="1"/>
  <c r="P96" i="5"/>
  <c r="AN91" i="1" s="1"/>
  <c r="Q95" i="5"/>
  <c r="S95" i="5" s="1"/>
  <c r="AQ90" i="1" s="1"/>
  <c r="P95" i="5"/>
  <c r="AN90" i="1" s="1"/>
  <c r="S93" i="5"/>
  <c r="AQ88" i="1" s="1"/>
  <c r="P93" i="5"/>
  <c r="S92" i="5"/>
  <c r="AQ87" i="1" s="1"/>
  <c r="P92" i="5"/>
  <c r="S91" i="5"/>
  <c r="AQ86" i="1" s="1"/>
  <c r="P91" i="5"/>
  <c r="AN86" i="1" s="1"/>
  <c r="S90" i="5"/>
  <c r="AQ85" i="1" s="1"/>
  <c r="P90" i="5"/>
  <c r="AN85" i="1" s="1"/>
  <c r="S88" i="5"/>
  <c r="AQ83" i="1" s="1"/>
  <c r="P88" i="5"/>
  <c r="S87" i="5"/>
  <c r="AQ82" i="1" s="1"/>
  <c r="P87" i="5"/>
  <c r="AN82" i="1" s="1"/>
  <c r="S86" i="5"/>
  <c r="AQ81" i="1" s="1"/>
  <c r="P86" i="5"/>
  <c r="AN81" i="1" s="1"/>
  <c r="S85" i="5"/>
  <c r="AQ80" i="1" s="1"/>
  <c r="P85" i="5"/>
  <c r="AN80" i="1" s="1"/>
  <c r="S84" i="5"/>
  <c r="AQ79" i="1" s="1"/>
  <c r="P84" i="5"/>
  <c r="AN79" i="1" s="1"/>
  <c r="S83" i="5"/>
  <c r="AQ78" i="1" s="1"/>
  <c r="P83" i="5"/>
  <c r="AN78" i="1" s="1"/>
  <c r="R82" i="5"/>
  <c r="S82" i="5" s="1"/>
  <c r="AQ77" i="1" s="1"/>
  <c r="P82" i="5"/>
  <c r="AN77" i="1" s="1"/>
  <c r="S78" i="5"/>
  <c r="AQ73" i="1" s="1"/>
  <c r="P78" i="5"/>
  <c r="S77" i="5"/>
  <c r="AQ72" i="1" s="1"/>
  <c r="P77" i="5"/>
  <c r="S76" i="5"/>
  <c r="AQ71" i="1" s="1"/>
  <c r="P76" i="5"/>
  <c r="S75" i="5"/>
  <c r="AQ70" i="1" s="1"/>
  <c r="P75" i="5"/>
  <c r="AN70" i="1" s="1"/>
  <c r="P74" i="5"/>
  <c r="S73" i="5"/>
  <c r="AQ68" i="1" s="1"/>
  <c r="P73" i="5"/>
  <c r="AN68" i="1" s="1"/>
  <c r="S72" i="5"/>
  <c r="AQ67" i="1" s="1"/>
  <c r="P72" i="5"/>
  <c r="AN67" i="1" s="1"/>
  <c r="S71" i="5"/>
  <c r="AQ66" i="1" s="1"/>
  <c r="P71" i="5"/>
  <c r="AN66" i="1" s="1"/>
  <c r="S70" i="5"/>
  <c r="AQ65" i="1" s="1"/>
  <c r="P70" i="5"/>
  <c r="S69" i="5"/>
  <c r="AQ64" i="1" s="1"/>
  <c r="P69" i="5"/>
  <c r="AN64" i="1" s="1"/>
  <c r="S68" i="5"/>
  <c r="AQ63" i="1" s="1"/>
  <c r="P68" i="5"/>
  <c r="AN63" i="1" s="1"/>
  <c r="S62" i="5"/>
  <c r="AQ57" i="1" s="1"/>
  <c r="P62" i="5"/>
  <c r="AN57" i="1" s="1"/>
  <c r="S61" i="5"/>
  <c r="AQ56" i="1" s="1"/>
  <c r="P61" i="5"/>
  <c r="AN56" i="1" s="1"/>
  <c r="S57" i="5"/>
  <c r="AQ52" i="1" s="1"/>
  <c r="P57" i="5"/>
  <c r="AN52" i="1" s="1"/>
  <c r="S56" i="5"/>
  <c r="AQ51" i="1" s="1"/>
  <c r="P56" i="5"/>
  <c r="AN51" i="1" s="1"/>
  <c r="S53" i="5"/>
  <c r="AQ48" i="1" s="1"/>
  <c r="P53" i="5"/>
  <c r="AN48" i="1" s="1"/>
  <c r="S52" i="5"/>
  <c r="AQ47" i="1" s="1"/>
  <c r="P52" i="5"/>
  <c r="S50" i="5"/>
  <c r="AQ45" i="1" s="1"/>
  <c r="P50" i="5"/>
  <c r="AN45" i="1" s="1"/>
  <c r="S48" i="5"/>
  <c r="AQ43" i="1" s="1"/>
  <c r="P48" i="5"/>
  <c r="AN43" i="1" s="1"/>
  <c r="S47" i="5"/>
  <c r="AQ42" i="1" s="1"/>
  <c r="P47" i="5"/>
  <c r="AN42" i="1" s="1"/>
  <c r="S46" i="5"/>
  <c r="AQ41" i="1" s="1"/>
  <c r="P46" i="5"/>
  <c r="S45" i="5"/>
  <c r="AQ40" i="1" s="1"/>
  <c r="P45" i="5"/>
  <c r="AN40" i="1" s="1"/>
  <c r="S44" i="5"/>
  <c r="AQ39" i="1" s="1"/>
  <c r="P44" i="5"/>
  <c r="AN39" i="1" s="1"/>
  <c r="S43" i="5"/>
  <c r="AQ38" i="1" s="1"/>
  <c r="P43" i="5"/>
  <c r="AN38" i="1" s="1"/>
  <c r="S42" i="5"/>
  <c r="AQ37" i="1" s="1"/>
  <c r="P42" i="5"/>
  <c r="AN37" i="1" s="1"/>
  <c r="S41" i="5"/>
  <c r="P41" i="5"/>
  <c r="S40" i="5"/>
  <c r="P40" i="5"/>
  <c r="S39" i="5"/>
  <c r="P39" i="5"/>
  <c r="S38" i="5"/>
  <c r="P38" i="5"/>
  <c r="S36" i="5"/>
  <c r="AQ36" i="1" s="1"/>
  <c r="P36" i="5"/>
  <c r="AN36" i="1" s="1"/>
  <c r="S35" i="5"/>
  <c r="P35" i="5"/>
  <c r="S34" i="5"/>
  <c r="P34" i="5"/>
  <c r="S33" i="5"/>
  <c r="P33" i="5"/>
  <c r="S32" i="5"/>
  <c r="AQ32" i="1" s="1"/>
  <c r="P32" i="5"/>
  <c r="AN32" i="1" s="1"/>
  <c r="S31" i="5"/>
  <c r="AQ31" i="1" s="1"/>
  <c r="P31" i="5"/>
  <c r="AN31" i="1" s="1"/>
  <c r="S30" i="5"/>
  <c r="AQ30" i="1" s="1"/>
  <c r="P30" i="5"/>
  <c r="AN30" i="1" s="1"/>
  <c r="P29" i="5"/>
  <c r="AN29" i="1" s="1"/>
  <c r="S28" i="5"/>
  <c r="AQ28" i="1" s="1"/>
  <c r="P28" i="5"/>
  <c r="S27" i="5"/>
  <c r="AQ27" i="1" s="1"/>
  <c r="P27" i="5"/>
  <c r="S26" i="5"/>
  <c r="AQ26" i="1" s="1"/>
  <c r="P26" i="5"/>
  <c r="S25" i="5"/>
  <c r="AQ25" i="1" s="1"/>
  <c r="P25" i="5"/>
  <c r="AN25" i="1" s="1"/>
  <c r="S24" i="5"/>
  <c r="AQ24" i="1" s="1"/>
  <c r="P24" i="5"/>
  <c r="S23" i="5"/>
  <c r="AQ23" i="1" s="1"/>
  <c r="P23" i="5"/>
  <c r="S22" i="5"/>
  <c r="AQ22" i="1" s="1"/>
  <c r="P22" i="5"/>
  <c r="S21" i="5"/>
  <c r="AQ21" i="1" s="1"/>
  <c r="P21" i="5"/>
  <c r="AN21" i="1" s="1"/>
  <c r="S18" i="5"/>
  <c r="AQ18" i="1" s="1"/>
  <c r="P18" i="5"/>
  <c r="S17" i="5"/>
  <c r="AQ17" i="1" s="1"/>
  <c r="P17" i="5"/>
  <c r="AN17" i="1" s="1"/>
  <c r="S16" i="5"/>
  <c r="AQ16" i="1" s="1"/>
  <c r="P16" i="5"/>
  <c r="R15" i="5"/>
  <c r="S15" i="5" s="1"/>
  <c r="AQ15" i="1" s="1"/>
  <c r="P15" i="5"/>
  <c r="S14" i="5"/>
  <c r="AQ14" i="1" s="1"/>
  <c r="P14" i="5"/>
  <c r="S13" i="5"/>
  <c r="AQ13" i="1" s="1"/>
  <c r="P13" i="5"/>
  <c r="AN13" i="1" s="1"/>
  <c r="S12" i="5"/>
  <c r="AQ12" i="1" s="1"/>
  <c r="P12" i="5"/>
  <c r="S11" i="5"/>
  <c r="AQ11" i="1" s="1"/>
  <c r="P11" i="5"/>
  <c r="AN11" i="1" s="1"/>
  <c r="S10" i="5"/>
  <c r="AQ10" i="1" s="1"/>
  <c r="P10" i="5"/>
  <c r="S9" i="5"/>
  <c r="AQ9" i="1" s="1"/>
  <c r="P9" i="5"/>
  <c r="AN9" i="1" s="1"/>
  <c r="S8" i="5"/>
  <c r="AQ8" i="1" s="1"/>
  <c r="P8" i="5"/>
  <c r="S7" i="5"/>
  <c r="O7" i="5"/>
  <c r="S6" i="5"/>
  <c r="AQ6" i="1" s="1"/>
  <c r="P6" i="5"/>
  <c r="S5" i="5"/>
  <c r="AQ5" i="1" s="1"/>
  <c r="P5" i="5"/>
  <c r="AN5" i="1" s="1"/>
  <c r="P4" i="5"/>
  <c r="AN4" i="1" s="1"/>
  <c r="W97" i="1"/>
  <c r="W96" i="1"/>
  <c r="P52" i="4"/>
  <c r="AG47" i="1" s="1"/>
  <c r="P53" i="4"/>
  <c r="AG48" i="1" s="1"/>
  <c r="P54" i="4"/>
  <c r="AG49" i="1" s="1"/>
  <c r="P55" i="4"/>
  <c r="P56" i="4"/>
  <c r="AG51" i="1" s="1"/>
  <c r="P57" i="4"/>
  <c r="P58" i="4"/>
  <c r="AG53" i="1" s="1"/>
  <c r="P59" i="4"/>
  <c r="AG54" i="1" s="1"/>
  <c r="P60" i="4"/>
  <c r="AG55" i="1" s="1"/>
  <c r="P61" i="4"/>
  <c r="AG56" i="1" s="1"/>
  <c r="P62" i="4"/>
  <c r="AG57" i="1" s="1"/>
  <c r="P63" i="4"/>
  <c r="AG58" i="1" s="1"/>
  <c r="P64" i="4"/>
  <c r="AG59" i="1" s="1"/>
  <c r="P65" i="4"/>
  <c r="AG60" i="1" s="1"/>
  <c r="P66" i="4"/>
  <c r="AG61" i="1" s="1"/>
  <c r="P67" i="4"/>
  <c r="AG62" i="1" s="1"/>
  <c r="P68" i="4"/>
  <c r="AG63" i="1" s="1"/>
  <c r="P69" i="4"/>
  <c r="AG64" i="1" s="1"/>
  <c r="P70" i="4"/>
  <c r="AG65" i="1" s="1"/>
  <c r="P71" i="4"/>
  <c r="AG66" i="1" s="1"/>
  <c r="P72" i="4"/>
  <c r="P73" i="4"/>
  <c r="AG68" i="1" s="1"/>
  <c r="P74" i="4"/>
  <c r="AG69" i="1" s="1"/>
  <c r="P75" i="4"/>
  <c r="AG70" i="1" s="1"/>
  <c r="P76" i="4"/>
  <c r="AG71" i="1" s="1"/>
  <c r="P77" i="4"/>
  <c r="AG72" i="1" s="1"/>
  <c r="P78" i="4"/>
  <c r="AG73" i="1" s="1"/>
  <c r="P79" i="4"/>
  <c r="AG74" i="1" s="1"/>
  <c r="P80" i="4"/>
  <c r="AG75" i="1" s="1"/>
  <c r="P81" i="4"/>
  <c r="AG76" i="1" s="1"/>
  <c r="P82" i="4"/>
  <c r="AG77" i="1" s="1"/>
  <c r="P83" i="4"/>
  <c r="AG78" i="1" s="1"/>
  <c r="P84" i="4"/>
  <c r="AG79" i="1" s="1"/>
  <c r="P85" i="4"/>
  <c r="AG80" i="1" s="1"/>
  <c r="P86" i="4"/>
  <c r="AG81" i="1" s="1"/>
  <c r="P87" i="4"/>
  <c r="AG82" i="1" s="1"/>
  <c r="P88" i="4"/>
  <c r="P89" i="4"/>
  <c r="AG84" i="1" s="1"/>
  <c r="P90" i="4"/>
  <c r="AG85" i="1" s="1"/>
  <c r="P91" i="4"/>
  <c r="AG86" i="1" s="1"/>
  <c r="P92" i="4"/>
  <c r="AG87" i="1" s="1"/>
  <c r="P93" i="4"/>
  <c r="AG88" i="1" s="1"/>
  <c r="P94" i="4"/>
  <c r="AG89" i="1" s="1"/>
  <c r="P95" i="4"/>
  <c r="AG90" i="1" s="1"/>
  <c r="P96" i="4"/>
  <c r="AG91" i="1" s="1"/>
  <c r="P97" i="4"/>
  <c r="AG92" i="1" s="1"/>
  <c r="P98" i="4"/>
  <c r="AG93" i="1" s="1"/>
  <c r="P99" i="4"/>
  <c r="AG94" i="1" s="1"/>
  <c r="P100" i="4"/>
  <c r="AG95" i="1" s="1"/>
  <c r="P101" i="4"/>
  <c r="AG96" i="1" s="1"/>
  <c r="P102" i="4"/>
  <c r="AG97" i="1" s="1"/>
  <c r="P103" i="4"/>
  <c r="AG98" i="1" s="1"/>
  <c r="P104" i="4"/>
  <c r="P105" i="4"/>
  <c r="AG100" i="1" s="1"/>
  <c r="P106" i="4"/>
  <c r="AG101" i="1" s="1"/>
  <c r="P107" i="4"/>
  <c r="P108" i="4"/>
  <c r="AG103" i="1" s="1"/>
  <c r="P109" i="4"/>
  <c r="AG104" i="1" s="1"/>
  <c r="P110" i="4"/>
  <c r="AG105" i="1" s="1"/>
  <c r="P111" i="4"/>
  <c r="P112" i="4"/>
  <c r="P113" i="4"/>
  <c r="P114" i="4"/>
  <c r="AG109" i="1" s="1"/>
  <c r="P115" i="4"/>
  <c r="AG110" i="1" s="1"/>
  <c r="P116" i="4"/>
  <c r="AG111" i="1" s="1"/>
  <c r="P117" i="4"/>
  <c r="AG112" i="1" s="1"/>
  <c r="P118" i="4"/>
  <c r="AG113" i="1" s="1"/>
  <c r="P119" i="4"/>
  <c r="P120" i="4"/>
  <c r="S42" i="4"/>
  <c r="AJ37" i="1" s="1"/>
  <c r="S43" i="4"/>
  <c r="AJ38" i="1" s="1"/>
  <c r="S44" i="4"/>
  <c r="AJ39" i="1" s="1"/>
  <c r="S45" i="4"/>
  <c r="AJ40" i="1" s="1"/>
  <c r="S46" i="4"/>
  <c r="AJ41" i="1" s="1"/>
  <c r="S47" i="4"/>
  <c r="AJ42" i="1" s="1"/>
  <c r="S48" i="4"/>
  <c r="S50" i="4"/>
  <c r="S52" i="4"/>
  <c r="AJ47" i="1" s="1"/>
  <c r="S53" i="4"/>
  <c r="S57" i="4"/>
  <c r="S61" i="4"/>
  <c r="AJ56" i="1" s="1"/>
  <c r="S62" i="4"/>
  <c r="AJ57" i="1" s="1"/>
  <c r="S63" i="4"/>
  <c r="AJ58" i="1" s="1"/>
  <c r="S68" i="4"/>
  <c r="AJ63" i="1" s="1"/>
  <c r="S69" i="4"/>
  <c r="AJ64" i="1" s="1"/>
  <c r="S70" i="4"/>
  <c r="AJ65" i="1" s="1"/>
  <c r="S72" i="4"/>
  <c r="AJ67" i="1" s="1"/>
  <c r="S73" i="4"/>
  <c r="AJ68" i="1" s="1"/>
  <c r="S76" i="4"/>
  <c r="AJ71" i="1" s="1"/>
  <c r="S77" i="4"/>
  <c r="AJ72" i="1" s="1"/>
  <c r="S78" i="4"/>
  <c r="AJ73" i="1" s="1"/>
  <c r="S82" i="4"/>
  <c r="AJ77" i="1" s="1"/>
  <c r="S83" i="4"/>
  <c r="AJ78" i="1" s="1"/>
  <c r="S84" i="4"/>
  <c r="AJ79" i="1" s="1"/>
  <c r="S85" i="4"/>
  <c r="S86" i="4"/>
  <c r="AJ81" i="1" s="1"/>
  <c r="S87" i="4"/>
  <c r="AJ82" i="1" s="1"/>
  <c r="S88" i="4"/>
  <c r="AJ83" i="1" s="1"/>
  <c r="S92" i="4"/>
  <c r="AJ87" i="1" s="1"/>
  <c r="S93" i="4"/>
  <c r="AJ88" i="1" s="1"/>
  <c r="S95" i="4"/>
  <c r="AJ90" i="1" s="1"/>
  <c r="S96" i="4"/>
  <c r="AJ91" i="1" s="1"/>
  <c r="S100" i="4"/>
  <c r="AJ95" i="1" s="1"/>
  <c r="S103" i="4"/>
  <c r="AJ98" i="1" s="1"/>
  <c r="S104" i="4"/>
  <c r="S105" i="4"/>
  <c r="AJ100" i="1" s="1"/>
  <c r="S106" i="4"/>
  <c r="AJ101" i="1" s="1"/>
  <c r="S108" i="4"/>
  <c r="AJ103" i="1" s="1"/>
  <c r="S109" i="4"/>
  <c r="AJ104" i="1" s="1"/>
  <c r="S36" i="4"/>
  <c r="AJ36" i="1" s="1"/>
  <c r="S38" i="4"/>
  <c r="S39" i="4"/>
  <c r="S40" i="4"/>
  <c r="S41" i="4"/>
  <c r="S32" i="4"/>
  <c r="AJ32" i="1" s="1"/>
  <c r="S33" i="4"/>
  <c r="S34" i="4"/>
  <c r="S35" i="4"/>
  <c r="S31" i="4"/>
  <c r="AJ31" i="1" s="1"/>
  <c r="S30" i="4"/>
  <c r="AJ30" i="1" s="1"/>
  <c r="S27" i="4"/>
  <c r="AJ27" i="1" s="1"/>
  <c r="S28" i="4"/>
  <c r="AJ28" i="1" s="1"/>
  <c r="S26" i="4"/>
  <c r="AJ26" i="1" s="1"/>
  <c r="S22" i="4"/>
  <c r="AJ22" i="1" s="1"/>
  <c r="S18" i="4"/>
  <c r="AJ18" i="1" s="1"/>
  <c r="S17" i="4"/>
  <c r="AJ17" i="1" s="1"/>
  <c r="S15" i="4"/>
  <c r="AJ15" i="1" s="1"/>
  <c r="S13" i="4"/>
  <c r="AJ13" i="1" s="1"/>
  <c r="S11" i="4"/>
  <c r="AJ11" i="1" s="1"/>
  <c r="S9" i="4"/>
  <c r="AJ9" i="1" s="1"/>
  <c r="S8" i="4"/>
  <c r="S6" i="4"/>
  <c r="AJ6" i="1" s="1"/>
  <c r="S5" i="4"/>
  <c r="AJ5" i="1" s="1"/>
  <c r="P43" i="4"/>
  <c r="AG38" i="1" s="1"/>
  <c r="P44" i="4"/>
  <c r="AG39" i="1" s="1"/>
  <c r="P45" i="4"/>
  <c r="AG40" i="1" s="1"/>
  <c r="P46" i="4"/>
  <c r="AG41" i="1" s="1"/>
  <c r="P47" i="4"/>
  <c r="AG42" i="1" s="1"/>
  <c r="P48" i="4"/>
  <c r="AG43" i="1" s="1"/>
  <c r="P49" i="4"/>
  <c r="AG44" i="1" s="1"/>
  <c r="P50" i="4"/>
  <c r="P51" i="4"/>
  <c r="AG46" i="1" s="1"/>
  <c r="P42" i="4"/>
  <c r="P36" i="4"/>
  <c r="AG36" i="1" s="1"/>
  <c r="P32" i="4"/>
  <c r="AG32" i="1" s="1"/>
  <c r="P5" i="4"/>
  <c r="AG5" i="1" s="1"/>
  <c r="P6" i="4"/>
  <c r="P7" i="4"/>
  <c r="AG7" i="1" s="1"/>
  <c r="P8" i="4"/>
  <c r="AG8" i="1" s="1"/>
  <c r="P9" i="4"/>
  <c r="AG9" i="1" s="1"/>
  <c r="P10" i="4"/>
  <c r="P11" i="4"/>
  <c r="AG11" i="1" s="1"/>
  <c r="P12" i="4"/>
  <c r="AG12" i="1" s="1"/>
  <c r="P13" i="4"/>
  <c r="AG13" i="1" s="1"/>
  <c r="P14" i="4"/>
  <c r="P15" i="4"/>
  <c r="AG15" i="1" s="1"/>
  <c r="P16" i="4"/>
  <c r="AG16" i="1" s="1"/>
  <c r="P17" i="4"/>
  <c r="AG17" i="1" s="1"/>
  <c r="P18" i="4"/>
  <c r="P19" i="4"/>
  <c r="AG19" i="1" s="1"/>
  <c r="P20" i="4"/>
  <c r="AG20" i="1" s="1"/>
  <c r="P21" i="4"/>
  <c r="AG21" i="1" s="1"/>
  <c r="P22" i="4"/>
  <c r="P23" i="4"/>
  <c r="AG23" i="1" s="1"/>
  <c r="P24" i="4"/>
  <c r="AG24" i="1" s="1"/>
  <c r="P25" i="4"/>
  <c r="AG25" i="1" s="1"/>
  <c r="P26" i="4"/>
  <c r="P27" i="4"/>
  <c r="AG27" i="1" s="1"/>
  <c r="P28" i="4"/>
  <c r="AG28" i="1" s="1"/>
  <c r="P29" i="4"/>
  <c r="AG29" i="1" s="1"/>
  <c r="P30" i="4"/>
  <c r="P31" i="4"/>
  <c r="AG31" i="1" s="1"/>
  <c r="P4" i="4"/>
  <c r="AG4" i="1" s="1"/>
  <c r="S5" i="3"/>
  <c r="AC5" i="1" s="1"/>
  <c r="S6" i="3"/>
  <c r="AC6" i="1" s="1"/>
  <c r="S12" i="3"/>
  <c r="AC12" i="1" s="1"/>
  <c r="S13" i="3"/>
  <c r="AC13" i="1" s="1"/>
  <c r="S14" i="3"/>
  <c r="AC14" i="1" s="1"/>
  <c r="S15" i="3"/>
  <c r="AC15" i="1" s="1"/>
  <c r="S22" i="3"/>
  <c r="AC22" i="1" s="1"/>
  <c r="S24" i="3"/>
  <c r="AC24" i="1" s="1"/>
  <c r="S27" i="3"/>
  <c r="AC27" i="1" s="1"/>
  <c r="S28" i="3"/>
  <c r="S4" i="3"/>
  <c r="AC4" i="1" s="1"/>
  <c r="S43" i="3"/>
  <c r="AC38" i="1" s="1"/>
  <c r="S44" i="3"/>
  <c r="AC39" i="1" s="1"/>
  <c r="S45" i="3"/>
  <c r="S47" i="3"/>
  <c r="AC42" i="1" s="1"/>
  <c r="S56" i="3"/>
  <c r="S58" i="3"/>
  <c r="AC53" i="1" s="1"/>
  <c r="S60" i="3"/>
  <c r="AC55" i="1" s="1"/>
  <c r="S66" i="3"/>
  <c r="AC61" i="1" s="1"/>
  <c r="S69" i="3"/>
  <c r="AC64" i="1" s="1"/>
  <c r="S72" i="3"/>
  <c r="AC67" i="1" s="1"/>
  <c r="S76" i="3"/>
  <c r="AC71" i="1" s="1"/>
  <c r="S81" i="3"/>
  <c r="AC76" i="1" s="1"/>
  <c r="S88" i="3"/>
  <c r="AC83" i="1" s="1"/>
  <c r="S92" i="3"/>
  <c r="AC87" i="1" s="1"/>
  <c r="S116" i="3"/>
  <c r="AC111" i="1" s="1"/>
  <c r="S36" i="3"/>
  <c r="AC36" i="1" s="1"/>
  <c r="S32" i="3"/>
  <c r="AC32" i="1" s="1"/>
  <c r="P43" i="3"/>
  <c r="P44" i="3"/>
  <c r="Z39" i="1" s="1"/>
  <c r="P45" i="3"/>
  <c r="Z40" i="1" s="1"/>
  <c r="P47" i="3"/>
  <c r="Z42" i="1" s="1"/>
  <c r="P48" i="3"/>
  <c r="Z43" i="1" s="1"/>
  <c r="P49" i="3"/>
  <c r="Z44" i="1" s="1"/>
  <c r="P50" i="3"/>
  <c r="Z45" i="1" s="1"/>
  <c r="P51" i="3"/>
  <c r="Z46" i="1" s="1"/>
  <c r="P52" i="3"/>
  <c r="Z47" i="1" s="1"/>
  <c r="P53" i="3"/>
  <c r="Z48" i="1" s="1"/>
  <c r="P54" i="3"/>
  <c r="Z49" i="1" s="1"/>
  <c r="P55" i="3"/>
  <c r="P56" i="3"/>
  <c r="Z51" i="1" s="1"/>
  <c r="P57" i="3"/>
  <c r="Z52" i="1" s="1"/>
  <c r="P58" i="3"/>
  <c r="P59" i="3"/>
  <c r="Z54" i="1" s="1"/>
  <c r="P60" i="3"/>
  <c r="Z55" i="1" s="1"/>
  <c r="P61" i="3"/>
  <c r="Z56" i="1" s="1"/>
  <c r="P62" i="3"/>
  <c r="P63" i="3"/>
  <c r="P64" i="3"/>
  <c r="P65" i="3"/>
  <c r="Z60" i="1" s="1"/>
  <c r="P66" i="3"/>
  <c r="Z61" i="1" s="1"/>
  <c r="P67" i="3"/>
  <c r="Z62" i="1" s="1"/>
  <c r="P68" i="3"/>
  <c r="Z63" i="1" s="1"/>
  <c r="P69" i="3"/>
  <c r="Z64" i="1" s="1"/>
  <c r="P70" i="3"/>
  <c r="Z65" i="1" s="1"/>
  <c r="P71" i="3"/>
  <c r="Z66" i="1" s="1"/>
  <c r="P72" i="3"/>
  <c r="Z67" i="1" s="1"/>
  <c r="P73" i="3"/>
  <c r="Z68" i="1" s="1"/>
  <c r="P75" i="3"/>
  <c r="Z70" i="1" s="1"/>
  <c r="P76" i="3"/>
  <c r="Z71" i="1" s="1"/>
  <c r="P77" i="3"/>
  <c r="Z72" i="1" s="1"/>
  <c r="P79" i="3"/>
  <c r="Z74" i="1" s="1"/>
  <c r="P80" i="3"/>
  <c r="Z75" i="1" s="1"/>
  <c r="P81" i="3"/>
  <c r="Z76" i="1" s="1"/>
  <c r="P82" i="3"/>
  <c r="Z77" i="1" s="1"/>
  <c r="P83" i="3"/>
  <c r="Z78" i="1" s="1"/>
  <c r="P84" i="3"/>
  <c r="Z79" i="1" s="1"/>
  <c r="P85" i="3"/>
  <c r="P86" i="3"/>
  <c r="Z81" i="1" s="1"/>
  <c r="P88" i="3"/>
  <c r="Z83" i="1" s="1"/>
  <c r="P89" i="3"/>
  <c r="Z84" i="1" s="1"/>
  <c r="P90" i="3"/>
  <c r="Z85" i="1" s="1"/>
  <c r="P91" i="3"/>
  <c r="Z86" i="1" s="1"/>
  <c r="P92" i="3"/>
  <c r="Z87" i="1" s="1"/>
  <c r="P93" i="3"/>
  <c r="Z88" i="1" s="1"/>
  <c r="P94" i="3"/>
  <c r="Z89" i="1" s="1"/>
  <c r="P95" i="3"/>
  <c r="Z90" i="1" s="1"/>
  <c r="P96" i="3"/>
  <c r="Z91" i="1" s="1"/>
  <c r="P97" i="3"/>
  <c r="P98" i="3"/>
  <c r="Z93" i="1" s="1"/>
  <c r="P99" i="3"/>
  <c r="Z94" i="1" s="1"/>
  <c r="P100" i="3"/>
  <c r="Z95" i="1" s="1"/>
  <c r="P101" i="3"/>
  <c r="P102" i="3"/>
  <c r="Z97" i="1" s="1"/>
  <c r="P103" i="3"/>
  <c r="P104" i="3"/>
  <c r="Z99" i="1" s="1"/>
  <c r="P105" i="3"/>
  <c r="Z100" i="1" s="1"/>
  <c r="P106" i="3"/>
  <c r="Z101" i="1" s="1"/>
  <c r="P107" i="3"/>
  <c r="Z102" i="1" s="1"/>
  <c r="P108" i="3"/>
  <c r="Z103" i="1" s="1"/>
  <c r="P109" i="3"/>
  <c r="Z104" i="1" s="1"/>
  <c r="P110" i="3"/>
  <c r="Z105" i="1" s="1"/>
  <c r="P111" i="3"/>
  <c r="Z106" i="1" s="1"/>
  <c r="P112" i="3"/>
  <c r="Z107" i="1" s="1"/>
  <c r="P113" i="3"/>
  <c r="Z108" i="1" s="1"/>
  <c r="P114" i="3"/>
  <c r="Z109" i="1" s="1"/>
  <c r="P115" i="3"/>
  <c r="Z110" i="1" s="1"/>
  <c r="P116" i="3"/>
  <c r="Z111" i="1" s="1"/>
  <c r="P117" i="3"/>
  <c r="Z112" i="1" s="1"/>
  <c r="P118" i="3"/>
  <c r="P119" i="3"/>
  <c r="Z114" i="1" s="1"/>
  <c r="P120" i="3"/>
  <c r="Z115" i="1" s="1"/>
  <c r="P42" i="3"/>
  <c r="Z37" i="1" s="1"/>
  <c r="P36" i="3"/>
  <c r="Z36" i="1" s="1"/>
  <c r="P32" i="3"/>
  <c r="Z32" i="1" s="1"/>
  <c r="P5" i="3"/>
  <c r="Z5" i="1" s="1"/>
  <c r="P6" i="3"/>
  <c r="P7" i="3"/>
  <c r="Z7" i="1" s="1"/>
  <c r="P8" i="3"/>
  <c r="P9" i="3"/>
  <c r="Z9" i="1" s="1"/>
  <c r="P10" i="3"/>
  <c r="Z10" i="1" s="1"/>
  <c r="P11" i="3"/>
  <c r="P12" i="3"/>
  <c r="Z12" i="1" s="1"/>
  <c r="P13" i="3"/>
  <c r="Z13" i="1" s="1"/>
  <c r="P14" i="3"/>
  <c r="Z14" i="1" s="1"/>
  <c r="P15" i="3"/>
  <c r="Z15" i="1" s="1"/>
  <c r="P16" i="3"/>
  <c r="Z16" i="1" s="1"/>
  <c r="P17" i="3"/>
  <c r="Z17" i="1" s="1"/>
  <c r="P18" i="3"/>
  <c r="Z18" i="1" s="1"/>
  <c r="P19" i="3"/>
  <c r="Z19" i="1" s="1"/>
  <c r="P20" i="3"/>
  <c r="Z20" i="1" s="1"/>
  <c r="P21" i="3"/>
  <c r="Z21" i="1" s="1"/>
  <c r="P22" i="3"/>
  <c r="Z22" i="1" s="1"/>
  <c r="P23" i="3"/>
  <c r="Z23" i="1" s="1"/>
  <c r="P24" i="3"/>
  <c r="Z24" i="1" s="1"/>
  <c r="P25" i="3"/>
  <c r="Z25" i="1" s="1"/>
  <c r="P26" i="3"/>
  <c r="Z26" i="1" s="1"/>
  <c r="P27" i="3"/>
  <c r="P28" i="3"/>
  <c r="Z28" i="1" s="1"/>
  <c r="P29" i="3"/>
  <c r="Z29" i="1" s="1"/>
  <c r="P30" i="3"/>
  <c r="Z30" i="1" s="1"/>
  <c r="P31" i="3"/>
  <c r="Z31" i="1" s="1"/>
  <c r="P4" i="3"/>
  <c r="Z4" i="1" s="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70" i="1"/>
  <c r="AW71" i="1"/>
  <c r="AW72" i="1"/>
  <c r="AW73" i="1"/>
  <c r="AW74" i="1"/>
  <c r="AW75" i="1"/>
  <c r="AW76" i="1"/>
  <c r="AW77" i="1"/>
  <c r="AW78" i="1"/>
  <c r="AW80" i="1"/>
  <c r="AW81" i="1"/>
  <c r="AW82" i="1"/>
  <c r="AW83" i="1"/>
  <c r="AW84" i="1"/>
  <c r="AW85" i="1"/>
  <c r="AW86" i="1"/>
  <c r="AW87" i="1"/>
  <c r="AW88" i="1"/>
  <c r="AW89" i="1"/>
  <c r="AW90" i="1"/>
  <c r="AW92" i="1"/>
  <c r="AW93" i="1"/>
  <c r="AW94" i="1"/>
  <c r="AW95" i="1"/>
  <c r="AW96" i="1"/>
  <c r="AW97" i="1"/>
  <c r="AW98" i="1"/>
  <c r="AW99" i="1"/>
  <c r="AW100" i="1"/>
  <c r="AW101" i="1"/>
  <c r="AW102" i="1"/>
  <c r="AW103" i="1"/>
  <c r="AW105" i="1"/>
  <c r="AW106" i="1"/>
  <c r="AW107" i="1"/>
  <c r="AW108" i="1"/>
  <c r="AW109" i="1"/>
  <c r="AW110" i="1"/>
  <c r="AW111" i="1"/>
  <c r="AW112" i="1"/>
  <c r="AW113" i="1"/>
  <c r="AW114" i="1"/>
  <c r="AW115"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T38" i="1"/>
  <c r="AT39" i="1"/>
  <c r="AT40" i="1"/>
  <c r="AT41"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7" i="1"/>
  <c r="AT78" i="1"/>
  <c r="AT79" i="1"/>
  <c r="AT80" i="1"/>
  <c r="AT81" i="1"/>
  <c r="AT82" i="1"/>
  <c r="AT83" i="1"/>
  <c r="AT84" i="1"/>
  <c r="AT85" i="1"/>
  <c r="AT86" i="1"/>
  <c r="AT87" i="1"/>
  <c r="AT88" i="1"/>
  <c r="AT90" i="1"/>
  <c r="AT91" i="1"/>
  <c r="AT92" i="1"/>
  <c r="AT93" i="1"/>
  <c r="AT94" i="1"/>
  <c r="AT96" i="1"/>
  <c r="AT97" i="1"/>
  <c r="AT98" i="1"/>
  <c r="AT99" i="1"/>
  <c r="AT100" i="1"/>
  <c r="AT101" i="1"/>
  <c r="AT102" i="1"/>
  <c r="AT103" i="1"/>
  <c r="AT104" i="1"/>
  <c r="AT105" i="1"/>
  <c r="AT106" i="1"/>
  <c r="AT107" i="1"/>
  <c r="AT108" i="1"/>
  <c r="AT109" i="1"/>
  <c r="AT110" i="1"/>
  <c r="AT111" i="1"/>
  <c r="AT112" i="1"/>
  <c r="AT113" i="1"/>
  <c r="AT114" i="1"/>
  <c r="AT115" i="1"/>
  <c r="AS38" i="1"/>
  <c r="AS39" i="1"/>
  <c r="AS40" i="1"/>
  <c r="AS41"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Y37" i="1"/>
  <c r="AX37" i="1"/>
  <c r="AW37" i="1"/>
  <c r="AV37" i="1"/>
  <c r="AU37" i="1"/>
  <c r="AT37" i="1"/>
  <c r="AS37" i="1"/>
  <c r="AY5" i="1"/>
  <c r="AY6" i="1"/>
  <c r="AY7" i="1"/>
  <c r="AY8" i="1"/>
  <c r="AY9" i="1"/>
  <c r="AY10" i="1"/>
  <c r="AY11" i="1"/>
  <c r="AY12" i="1"/>
  <c r="AY13" i="1"/>
  <c r="AY14" i="1"/>
  <c r="AY15" i="1"/>
  <c r="AY16" i="1"/>
  <c r="AY17" i="1"/>
  <c r="AY18" i="1"/>
  <c r="AY19" i="1"/>
  <c r="AY20" i="1"/>
  <c r="AY21" i="1"/>
  <c r="AY24" i="1"/>
  <c r="AY25" i="1"/>
  <c r="AY26" i="1"/>
  <c r="AY27" i="1"/>
  <c r="AY28" i="1"/>
  <c r="AY29" i="1"/>
  <c r="AY30" i="1"/>
  <c r="AY31"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W5" i="1"/>
  <c r="AW6" i="1"/>
  <c r="AW8" i="1"/>
  <c r="AW9" i="1"/>
  <c r="AW11" i="1"/>
  <c r="AW15" i="1"/>
  <c r="AW17" i="1"/>
  <c r="AW18" i="1"/>
  <c r="AW19" i="1"/>
  <c r="AW20" i="1"/>
  <c r="AW22" i="1"/>
  <c r="AW24" i="1"/>
  <c r="AW27" i="1"/>
  <c r="AW28" i="1"/>
  <c r="AW29" i="1"/>
  <c r="AW30" i="1"/>
  <c r="AW31" i="1"/>
  <c r="AV5" i="1"/>
  <c r="AV6"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U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T5" i="1"/>
  <c r="AT6"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S5" i="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Y4" i="1"/>
  <c r="AX4" i="1"/>
  <c r="AV4" i="1"/>
  <c r="AU4" i="1"/>
  <c r="AT4" i="1"/>
  <c r="AS4"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70" i="1"/>
  <c r="AP71" i="1"/>
  <c r="AP72" i="1"/>
  <c r="AP73" i="1"/>
  <c r="AP74" i="1"/>
  <c r="AP75" i="1"/>
  <c r="AP76" i="1"/>
  <c r="AP78" i="1"/>
  <c r="AP79" i="1"/>
  <c r="AP80" i="1"/>
  <c r="AP81" i="1"/>
  <c r="AP82" i="1"/>
  <c r="AP83" i="1"/>
  <c r="AP84" i="1"/>
  <c r="AP85" i="1"/>
  <c r="AP86" i="1"/>
  <c r="AP87" i="1"/>
  <c r="AP88" i="1"/>
  <c r="AP89" i="1"/>
  <c r="AP90" i="1"/>
  <c r="AP91" i="1"/>
  <c r="AP92" i="1"/>
  <c r="AP93" i="1"/>
  <c r="AP95" i="1"/>
  <c r="AP96" i="1"/>
  <c r="AP97" i="1"/>
  <c r="AP98" i="1"/>
  <c r="AP99" i="1"/>
  <c r="AP100" i="1"/>
  <c r="AP101" i="1"/>
  <c r="AP102" i="1"/>
  <c r="AP104" i="1"/>
  <c r="AP105" i="1"/>
  <c r="AP106" i="1"/>
  <c r="AP107" i="1"/>
  <c r="AP108" i="1"/>
  <c r="AP109" i="1"/>
  <c r="AP110" i="1"/>
  <c r="AP111" i="1"/>
  <c r="AP112" i="1"/>
  <c r="AP113" i="1"/>
  <c r="AP114" i="1"/>
  <c r="AP115"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N41" i="1"/>
  <c r="AN44" i="1"/>
  <c r="AN46" i="1"/>
  <c r="AN47" i="1"/>
  <c r="AN49" i="1"/>
  <c r="AN50" i="1"/>
  <c r="AN53" i="1"/>
  <c r="AN54" i="1"/>
  <c r="AN55" i="1"/>
  <c r="AN58" i="1"/>
  <c r="AN59" i="1"/>
  <c r="AN60" i="1"/>
  <c r="AN61" i="1"/>
  <c r="AN62" i="1"/>
  <c r="AN65" i="1"/>
  <c r="AN69" i="1"/>
  <c r="AN71" i="1"/>
  <c r="AN72" i="1"/>
  <c r="AN73" i="1"/>
  <c r="AN74" i="1"/>
  <c r="AN75" i="1"/>
  <c r="AN76" i="1"/>
  <c r="AN83" i="1"/>
  <c r="AN84" i="1"/>
  <c r="AN87" i="1"/>
  <c r="AN88" i="1"/>
  <c r="AN89" i="1"/>
  <c r="AN92" i="1"/>
  <c r="AN93" i="1"/>
  <c r="AN94" i="1"/>
  <c r="AN95" i="1"/>
  <c r="AN96" i="1"/>
  <c r="AN98" i="1"/>
  <c r="AN100" i="1"/>
  <c r="AN102" i="1"/>
  <c r="AN103" i="1"/>
  <c r="AN104" i="1"/>
  <c r="AN105" i="1"/>
  <c r="AN106" i="1"/>
  <c r="AN107" i="1"/>
  <c r="AN108" i="1"/>
  <c r="AN109" i="1"/>
  <c r="AN110" i="1"/>
  <c r="AN111" i="1"/>
  <c r="AN112" i="1"/>
  <c r="AN113" i="1"/>
  <c r="AN114" i="1"/>
  <c r="AN115" i="1"/>
  <c r="AM38" i="1"/>
  <c r="AM39" i="1"/>
  <c r="AM40" i="1"/>
  <c r="AM41"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L38" i="1"/>
  <c r="AL39" i="1"/>
  <c r="AL40" i="1"/>
  <c r="AL41"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R37" i="1"/>
  <c r="AR5" i="1"/>
  <c r="AR6" i="1"/>
  <c r="AR7" i="1"/>
  <c r="AR8" i="1"/>
  <c r="AR9" i="1"/>
  <c r="AR10" i="1"/>
  <c r="AR11" i="1"/>
  <c r="AR12" i="1"/>
  <c r="AR13" i="1"/>
  <c r="AR14" i="1"/>
  <c r="AR15" i="1"/>
  <c r="AR16" i="1"/>
  <c r="AR17" i="1"/>
  <c r="AR18" i="1"/>
  <c r="AR19" i="1"/>
  <c r="AR20" i="1"/>
  <c r="AR21" i="1"/>
  <c r="AR22" i="1"/>
  <c r="AR23" i="1"/>
  <c r="AR24" i="1"/>
  <c r="AR25" i="1"/>
  <c r="AR26" i="1"/>
  <c r="AR27" i="1"/>
  <c r="AR28" i="1"/>
  <c r="AR29" i="1"/>
  <c r="AR30" i="1"/>
  <c r="AR31" i="1"/>
  <c r="AP5" i="1"/>
  <c r="AP6" i="1"/>
  <c r="AP7" i="1"/>
  <c r="AP8" i="1"/>
  <c r="AP9" i="1"/>
  <c r="AP10" i="1"/>
  <c r="AP11" i="1"/>
  <c r="AP12" i="1"/>
  <c r="AP13" i="1"/>
  <c r="AP14" i="1"/>
  <c r="AP16" i="1"/>
  <c r="AP17" i="1"/>
  <c r="AP18" i="1"/>
  <c r="AP19" i="1"/>
  <c r="AP20" i="1"/>
  <c r="AP21" i="1"/>
  <c r="AP22" i="1"/>
  <c r="AP23" i="1"/>
  <c r="AP24" i="1"/>
  <c r="AP25" i="1"/>
  <c r="AP26" i="1"/>
  <c r="AP27" i="1"/>
  <c r="AP28" i="1"/>
  <c r="AP30" i="1"/>
  <c r="AP31"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N6" i="1"/>
  <c r="AN8" i="1"/>
  <c r="AN10" i="1"/>
  <c r="AN12" i="1"/>
  <c r="AN14" i="1"/>
  <c r="AN15" i="1"/>
  <c r="AN16" i="1"/>
  <c r="AN18" i="1"/>
  <c r="AN19" i="1"/>
  <c r="AN20" i="1"/>
  <c r="AN22" i="1"/>
  <c r="AN23" i="1"/>
  <c r="AN24" i="1"/>
  <c r="AN26" i="1"/>
  <c r="AN27" i="1"/>
  <c r="AN28" i="1"/>
  <c r="AM8" i="1"/>
  <c r="AM9" i="1"/>
  <c r="AM10" i="1"/>
  <c r="AM11" i="1"/>
  <c r="AM12" i="1"/>
  <c r="AM13" i="1"/>
  <c r="AM14" i="1"/>
  <c r="AM15" i="1"/>
  <c r="AM16" i="1"/>
  <c r="AM17" i="1"/>
  <c r="AM18" i="1"/>
  <c r="AM19" i="1"/>
  <c r="AM20" i="1"/>
  <c r="AM21" i="1"/>
  <c r="AM22" i="1"/>
  <c r="AM23" i="1"/>
  <c r="AM24" i="1"/>
  <c r="AM25" i="1"/>
  <c r="AM26" i="1"/>
  <c r="AM27" i="1"/>
  <c r="AM28" i="1"/>
  <c r="AM29" i="1"/>
  <c r="AM30" i="1"/>
  <c r="AM31" i="1"/>
  <c r="AL10" i="1"/>
  <c r="AL11" i="1"/>
  <c r="AL12" i="1"/>
  <c r="AL13" i="1"/>
  <c r="AL14" i="1"/>
  <c r="AL15" i="1"/>
  <c r="AL16" i="1"/>
  <c r="AL17" i="1"/>
  <c r="AL18" i="1"/>
  <c r="AL19" i="1"/>
  <c r="AL20" i="1"/>
  <c r="AL21" i="1"/>
  <c r="AL22" i="1"/>
  <c r="AL23" i="1"/>
  <c r="AL24" i="1"/>
  <c r="AL25" i="1"/>
  <c r="AL26" i="1"/>
  <c r="AL27" i="1"/>
  <c r="AL28" i="1"/>
  <c r="AL29" i="1"/>
  <c r="AL30" i="1"/>
  <c r="AL31" i="1"/>
  <c r="AR4" i="1"/>
  <c r="AL4" i="1"/>
  <c r="AK5" i="1"/>
  <c r="AK6" i="1"/>
  <c r="AK7" i="1"/>
  <c r="AK8" i="1"/>
  <c r="AK9" i="1"/>
  <c r="AK10" i="1"/>
  <c r="AK11" i="1"/>
  <c r="AK12" i="1"/>
  <c r="AK13" i="1"/>
  <c r="AK14" i="1"/>
  <c r="AK15" i="1"/>
  <c r="AK16" i="1"/>
  <c r="AK17" i="1"/>
  <c r="AK18" i="1"/>
  <c r="AK19" i="1"/>
  <c r="AK20" i="1"/>
  <c r="AK21" i="1"/>
  <c r="AK23" i="1"/>
  <c r="AK24" i="1"/>
  <c r="AK25" i="1"/>
  <c r="AK26" i="1"/>
  <c r="AK27" i="1"/>
  <c r="AK28" i="1"/>
  <c r="AK29" i="1"/>
  <c r="AK30" i="1"/>
  <c r="AK31" i="1"/>
  <c r="AJ7" i="1"/>
  <c r="AJ8" i="1"/>
  <c r="AJ10" i="1"/>
  <c r="AJ12" i="1"/>
  <c r="AJ14" i="1"/>
  <c r="AJ16" i="1"/>
  <c r="AJ19" i="1"/>
  <c r="AJ20" i="1"/>
  <c r="AJ21" i="1"/>
  <c r="AJ23" i="1"/>
  <c r="AJ24" i="1"/>
  <c r="AJ25" i="1"/>
  <c r="AJ29"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J43" i="1"/>
  <c r="AJ44" i="1"/>
  <c r="AJ45" i="1"/>
  <c r="AJ46" i="1"/>
  <c r="AJ48" i="1"/>
  <c r="AJ49" i="1"/>
  <c r="AJ50" i="1"/>
  <c r="AJ51" i="1"/>
  <c r="AJ52" i="1"/>
  <c r="AJ53" i="1"/>
  <c r="AJ54" i="1"/>
  <c r="AJ55" i="1"/>
  <c r="AJ59" i="1"/>
  <c r="AJ60" i="1"/>
  <c r="AJ61" i="1"/>
  <c r="AJ62" i="1"/>
  <c r="AJ66" i="1"/>
  <c r="AJ69" i="1"/>
  <c r="AJ70" i="1"/>
  <c r="AJ74" i="1"/>
  <c r="AJ75" i="1"/>
  <c r="AJ76" i="1"/>
  <c r="AJ80" i="1"/>
  <c r="AJ84" i="1"/>
  <c r="AJ85" i="1"/>
  <c r="AJ86" i="1"/>
  <c r="AJ89" i="1"/>
  <c r="AJ92" i="1"/>
  <c r="AJ93" i="1"/>
  <c r="AJ94" i="1"/>
  <c r="AJ96" i="1"/>
  <c r="AJ97" i="1"/>
  <c r="AJ99" i="1"/>
  <c r="AJ102" i="1"/>
  <c r="AJ105" i="1"/>
  <c r="AJ106" i="1"/>
  <c r="AJ107" i="1"/>
  <c r="AJ108" i="1"/>
  <c r="AJ109" i="1"/>
  <c r="AJ110" i="1"/>
  <c r="AJ111" i="1"/>
  <c r="AJ112" i="1"/>
  <c r="AJ113" i="1"/>
  <c r="AJ114" i="1"/>
  <c r="AJ115"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K37" i="1"/>
  <c r="AI37" i="1"/>
  <c r="AH37"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K4" i="1"/>
  <c r="AJ4" i="1"/>
  <c r="AI4" i="1"/>
  <c r="AH4" i="1"/>
  <c r="AG45" i="1"/>
  <c r="AG50" i="1"/>
  <c r="AG52" i="1"/>
  <c r="AG67" i="1"/>
  <c r="AG83" i="1"/>
  <c r="AG99" i="1"/>
  <c r="AG102" i="1"/>
  <c r="AG106" i="1"/>
  <c r="AG107" i="1"/>
  <c r="AG108" i="1"/>
  <c r="AG114" i="1"/>
  <c r="AG115" i="1"/>
  <c r="AG37" i="1"/>
  <c r="AG6" i="1"/>
  <c r="AG10" i="1"/>
  <c r="AG14" i="1"/>
  <c r="AG18" i="1"/>
  <c r="AG22" i="1"/>
  <c r="AG26" i="1"/>
  <c r="AG30"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4"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37"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4"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4"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37"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4"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37"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4" i="1"/>
  <c r="AC40" i="1"/>
  <c r="AC41" i="1"/>
  <c r="AC43" i="1"/>
  <c r="AC44" i="1"/>
  <c r="AC45" i="1"/>
  <c r="AC46" i="1"/>
  <c r="AC47" i="1"/>
  <c r="AC48" i="1"/>
  <c r="AC49" i="1"/>
  <c r="AC50" i="1"/>
  <c r="AC51" i="1"/>
  <c r="AC52" i="1"/>
  <c r="AC54" i="1"/>
  <c r="AC56" i="1"/>
  <c r="AC57" i="1"/>
  <c r="AC58" i="1"/>
  <c r="AC59" i="1"/>
  <c r="AC60" i="1"/>
  <c r="AC62" i="1"/>
  <c r="AC63" i="1"/>
  <c r="AC65" i="1"/>
  <c r="AC66" i="1"/>
  <c r="AC68" i="1"/>
  <c r="AC69" i="1"/>
  <c r="AC70" i="1"/>
  <c r="AC72" i="1"/>
  <c r="AC73" i="1"/>
  <c r="AC74" i="1"/>
  <c r="AC75" i="1"/>
  <c r="AC77" i="1"/>
  <c r="AC78" i="1"/>
  <c r="AC79" i="1"/>
  <c r="AC80" i="1"/>
  <c r="AC81" i="1"/>
  <c r="AC82" i="1"/>
  <c r="AC84" i="1"/>
  <c r="AC85" i="1"/>
  <c r="AC86" i="1"/>
  <c r="AC88" i="1"/>
  <c r="AC89" i="1"/>
  <c r="AC90" i="1"/>
  <c r="AC91" i="1"/>
  <c r="AC92" i="1"/>
  <c r="AC93" i="1"/>
  <c r="AC94" i="1"/>
  <c r="AC95" i="1"/>
  <c r="AC96" i="1"/>
  <c r="AC97" i="1"/>
  <c r="AC98" i="1"/>
  <c r="AC99" i="1"/>
  <c r="AC100" i="1"/>
  <c r="AC101" i="1"/>
  <c r="AC102" i="1"/>
  <c r="AC103" i="1"/>
  <c r="AC104" i="1"/>
  <c r="AC105" i="1"/>
  <c r="AC106" i="1"/>
  <c r="AC107" i="1"/>
  <c r="AC108" i="1"/>
  <c r="AC109" i="1"/>
  <c r="AC110" i="1"/>
  <c r="AC112" i="1"/>
  <c r="AC113" i="1"/>
  <c r="AC114" i="1"/>
  <c r="AC115" i="1"/>
  <c r="AC37" i="1"/>
  <c r="AC23" i="1"/>
  <c r="AC25" i="1"/>
  <c r="AC26" i="1"/>
  <c r="AC28" i="1"/>
  <c r="AC29" i="1"/>
  <c r="AC30" i="1"/>
  <c r="AC31" i="1"/>
  <c r="AC7" i="1"/>
  <c r="AC8" i="1"/>
  <c r="AC9" i="1"/>
  <c r="AC10" i="1"/>
  <c r="AC11" i="1"/>
  <c r="AC16" i="1"/>
  <c r="AC17" i="1"/>
  <c r="AC18" i="1"/>
  <c r="AC19" i="1"/>
  <c r="AC20" i="1"/>
  <c r="AC21"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37"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4"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37"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4" i="1"/>
  <c r="Z38" i="1"/>
  <c r="Z41" i="1"/>
  <c r="Z50" i="1"/>
  <c r="Z53" i="1"/>
  <c r="Z57" i="1"/>
  <c r="Z58" i="1"/>
  <c r="Z59" i="1"/>
  <c r="Z69" i="1"/>
  <c r="Z73" i="1"/>
  <c r="Z80" i="1"/>
  <c r="Z82" i="1"/>
  <c r="Z92" i="1"/>
  <c r="Z96" i="1"/>
  <c r="Z98" i="1"/>
  <c r="Z113" i="1"/>
  <c r="Z6" i="1"/>
  <c r="Z8" i="1"/>
  <c r="Z11" i="1"/>
  <c r="Z2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37" i="1"/>
  <c r="Y5" i="1"/>
  <c r="Y7" i="1"/>
  <c r="Y8" i="1"/>
  <c r="Y9" i="1"/>
  <c r="Y10" i="1"/>
  <c r="Y11" i="1"/>
  <c r="Y12" i="1"/>
  <c r="Y13" i="1"/>
  <c r="Y14" i="1"/>
  <c r="Y15" i="1"/>
  <c r="Y16" i="1"/>
  <c r="Y17" i="1"/>
  <c r="Y18" i="1"/>
  <c r="Y19" i="1"/>
  <c r="Y20" i="1"/>
  <c r="Y21" i="1"/>
  <c r="Y22" i="1"/>
  <c r="Y23" i="1"/>
  <c r="Y24" i="1"/>
  <c r="Y25" i="1"/>
  <c r="Y26" i="1"/>
  <c r="Y27" i="1"/>
  <c r="Y28" i="1"/>
  <c r="Y29" i="1"/>
  <c r="Y30" i="1"/>
  <c r="Y31" i="1"/>
  <c r="Y4"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37" i="1"/>
  <c r="X5" i="1"/>
  <c r="X7" i="1"/>
  <c r="X8" i="1"/>
  <c r="X9" i="1"/>
  <c r="X10" i="1"/>
  <c r="X11" i="1"/>
  <c r="X12" i="1"/>
  <c r="X13" i="1"/>
  <c r="X14" i="1"/>
  <c r="X15" i="1"/>
  <c r="X16" i="1"/>
  <c r="X17" i="1"/>
  <c r="X18" i="1"/>
  <c r="X19" i="1"/>
  <c r="X20" i="1"/>
  <c r="X21" i="1"/>
  <c r="X22" i="1"/>
  <c r="X23" i="1"/>
  <c r="X24" i="1"/>
  <c r="X25" i="1"/>
  <c r="X26" i="1"/>
  <c r="X27" i="1"/>
  <c r="X28" i="1"/>
  <c r="X29" i="1"/>
  <c r="X30" i="1"/>
  <c r="X31" i="1"/>
  <c r="X4" i="1"/>
  <c r="T117" i="2"/>
  <c r="V112" i="1" s="1"/>
  <c r="T107" i="2"/>
  <c r="V102" i="1" s="1"/>
  <c r="T106" i="2"/>
  <c r="V101" i="1" s="1"/>
  <c r="Q106" i="2"/>
  <c r="S101" i="1" s="1"/>
  <c r="T105" i="2"/>
  <c r="V100" i="1" s="1"/>
  <c r="T103" i="2"/>
  <c r="V98" i="1" s="1"/>
  <c r="Q103" i="2"/>
  <c r="S98" i="1" s="1"/>
  <c r="T102" i="2"/>
  <c r="V97" i="1" s="1"/>
  <c r="T101" i="2"/>
  <c r="V96" i="1" s="1"/>
  <c r="Q96" i="2"/>
  <c r="S91" i="1" s="1"/>
  <c r="Q92" i="2"/>
  <c r="S87" i="1" s="1"/>
  <c r="T91" i="2"/>
  <c r="V86" i="1" s="1"/>
  <c r="Q91" i="2"/>
  <c r="S86" i="1" s="1"/>
  <c r="T86" i="2"/>
  <c r="V81" i="1" s="1"/>
  <c r="T79" i="2"/>
  <c r="V74" i="1" s="1"/>
  <c r="Q79" i="2"/>
  <c r="S74" i="1" s="1"/>
  <c r="Q74" i="2"/>
  <c r="S69" i="1" s="1"/>
  <c r="Q73" i="2"/>
  <c r="S68" i="1" s="1"/>
  <c r="T72" i="2"/>
  <c r="V67" i="1" s="1"/>
  <c r="Q72" i="2"/>
  <c r="S67" i="1" s="1"/>
  <c r="T71" i="2"/>
  <c r="V66" i="1" s="1"/>
  <c r="T70" i="2"/>
  <c r="V65" i="1" s="1"/>
  <c r="Q70" i="2"/>
  <c r="S65" i="1" s="1"/>
  <c r="Q71" i="2"/>
  <c r="S66" i="1" s="1"/>
  <c r="T69" i="2"/>
  <c r="V64" i="1" s="1"/>
  <c r="Q69" i="2"/>
  <c r="S64" i="1" s="1"/>
  <c r="T67" i="2"/>
  <c r="V62" i="1" s="1"/>
  <c r="T66" i="2"/>
  <c r="V61" i="1" s="1"/>
  <c r="Q66" i="2"/>
  <c r="S61" i="1" s="1"/>
  <c r="Q63" i="2"/>
  <c r="S58" i="1" s="1"/>
  <c r="T62" i="2"/>
  <c r="V57" i="1" s="1"/>
  <c r="Q62" i="2"/>
  <c r="T60" i="2"/>
  <c r="V55" i="1" s="1"/>
  <c r="Q60" i="2"/>
  <c r="S55" i="1" s="1"/>
  <c r="T59" i="2"/>
  <c r="V54" i="1" s="1"/>
  <c r="Q59" i="2"/>
  <c r="S54" i="1" s="1"/>
  <c r="T58" i="2"/>
  <c r="V53" i="1" s="1"/>
  <c r="Q58" i="2"/>
  <c r="S53" i="1" s="1"/>
  <c r="T57" i="2"/>
  <c r="V52" i="1" s="1"/>
  <c r="Q57" i="2"/>
  <c r="S52" i="1"/>
  <c r="T56" i="2"/>
  <c r="V51" i="1" s="1"/>
  <c r="T48" i="2"/>
  <c r="V43" i="1" s="1"/>
  <c r="Q48" i="2"/>
  <c r="S43" i="1" s="1"/>
  <c r="T47" i="2"/>
  <c r="V42" i="1" s="1"/>
  <c r="Q47" i="2"/>
  <c r="Q46" i="2"/>
  <c r="S41" i="1" s="1"/>
  <c r="T45" i="2"/>
  <c r="V40" i="1" s="1"/>
  <c r="T44" i="2"/>
  <c r="V39" i="1" s="1"/>
  <c r="T43" i="2"/>
  <c r="V38" i="1" s="1"/>
  <c r="Q43" i="2"/>
  <c r="S38" i="1" s="1"/>
  <c r="T42" i="2"/>
  <c r="V37" i="1" s="1"/>
  <c r="Q42" i="2"/>
  <c r="S37" i="1" s="1"/>
  <c r="T36" i="2"/>
  <c r="V36" i="1" s="1"/>
  <c r="Q36" i="2"/>
  <c r="S36" i="1" s="1"/>
  <c r="T32" i="2"/>
  <c r="V32" i="1" s="1"/>
  <c r="T31" i="2"/>
  <c r="V31" i="1" s="1"/>
  <c r="Q32" i="2"/>
  <c r="S32" i="1" s="1"/>
  <c r="Q31" i="2"/>
  <c r="S31" i="1" s="1"/>
  <c r="T30" i="2"/>
  <c r="V30" i="1" s="1"/>
  <c r="Q30" i="2"/>
  <c r="S30" i="1" s="1"/>
  <c r="T22" i="2"/>
  <c r="T21" i="2"/>
  <c r="V21" i="1" s="1"/>
  <c r="Q21" i="2"/>
  <c r="S21" i="1" s="1"/>
  <c r="T17" i="2"/>
  <c r="V17" i="1" s="1"/>
  <c r="Q17" i="2"/>
  <c r="S17" i="1" s="1"/>
  <c r="T16" i="2"/>
  <c r="V16" i="1" s="1"/>
  <c r="T15" i="2"/>
  <c r="V15" i="1" s="1"/>
  <c r="Q16" i="2"/>
  <c r="S16" i="1" s="1"/>
  <c r="Q15" i="2"/>
  <c r="S15" i="1" s="1"/>
  <c r="T12" i="2"/>
  <c r="V12" i="1" s="1"/>
  <c r="T13" i="2"/>
  <c r="T14" i="2"/>
  <c r="V14" i="1" s="1"/>
  <c r="Q14" i="2"/>
  <c r="S14" i="1" s="1"/>
  <c r="Q13" i="2"/>
  <c r="S13" i="1" s="1"/>
  <c r="Q12" i="2"/>
  <c r="S12" i="1" s="1"/>
  <c r="T11" i="2"/>
  <c r="V11" i="1" s="1"/>
  <c r="Q11" i="2"/>
  <c r="S11" i="1" s="1"/>
  <c r="Q10" i="2"/>
  <c r="S10" i="1" s="1"/>
  <c r="T9" i="2"/>
  <c r="V9" i="1" s="1"/>
  <c r="Q9" i="2"/>
  <c r="S9" i="1" s="1"/>
  <c r="Q8" i="2"/>
  <c r="S8" i="1" s="1"/>
  <c r="Q6" i="2"/>
  <c r="S6" i="1" s="1"/>
  <c r="V41" i="1"/>
  <c r="V44" i="1"/>
  <c r="V45" i="1"/>
  <c r="V46" i="1"/>
  <c r="V47" i="1"/>
  <c r="V48" i="1"/>
  <c r="V49" i="1"/>
  <c r="V50" i="1"/>
  <c r="V56" i="1"/>
  <c r="V58" i="1"/>
  <c r="V59" i="1"/>
  <c r="V60" i="1"/>
  <c r="V63" i="1"/>
  <c r="V68" i="1"/>
  <c r="V69" i="1"/>
  <c r="V70" i="1"/>
  <c r="V71" i="1"/>
  <c r="V72" i="1"/>
  <c r="V73" i="1"/>
  <c r="V75" i="1"/>
  <c r="V76" i="1"/>
  <c r="V77" i="1"/>
  <c r="V78" i="1"/>
  <c r="V79" i="1"/>
  <c r="V80" i="1"/>
  <c r="V82" i="1"/>
  <c r="V83" i="1"/>
  <c r="V84" i="1"/>
  <c r="V85" i="1"/>
  <c r="V87" i="1"/>
  <c r="V88" i="1"/>
  <c r="V89" i="1"/>
  <c r="V90" i="1"/>
  <c r="V91" i="1"/>
  <c r="V92" i="1"/>
  <c r="V93" i="1"/>
  <c r="V94" i="1"/>
  <c r="V95" i="1"/>
  <c r="V99" i="1"/>
  <c r="V103" i="1"/>
  <c r="V104" i="1"/>
  <c r="V105" i="1"/>
  <c r="V106" i="1"/>
  <c r="V107" i="1"/>
  <c r="V108" i="1"/>
  <c r="V109" i="1"/>
  <c r="V110" i="1"/>
  <c r="V111" i="1"/>
  <c r="V113" i="1"/>
  <c r="V114" i="1"/>
  <c r="V115" i="1"/>
  <c r="T5" i="2"/>
  <c r="V5" i="1" s="1"/>
  <c r="V7" i="1"/>
  <c r="V8" i="1"/>
  <c r="V10" i="1"/>
  <c r="V13" i="1"/>
  <c r="V18" i="1"/>
  <c r="V19" i="1"/>
  <c r="V20" i="1"/>
  <c r="V22" i="1"/>
  <c r="V23" i="1"/>
  <c r="V24" i="1"/>
  <c r="V25" i="1"/>
  <c r="V26" i="1"/>
  <c r="V27" i="1"/>
  <c r="V28" i="1"/>
  <c r="V29" i="1"/>
  <c r="V4" i="1"/>
  <c r="S39" i="1"/>
  <c r="S40" i="1"/>
  <c r="S42" i="1"/>
  <c r="S44" i="1"/>
  <c r="S45" i="1"/>
  <c r="S46" i="1"/>
  <c r="S47" i="1"/>
  <c r="S48" i="1"/>
  <c r="S49" i="1"/>
  <c r="S50" i="1"/>
  <c r="S51" i="1"/>
  <c r="S56" i="1"/>
  <c r="S57" i="1"/>
  <c r="S59" i="1"/>
  <c r="S60" i="1"/>
  <c r="S62" i="1"/>
  <c r="S63" i="1"/>
  <c r="S70" i="1"/>
  <c r="S71" i="1"/>
  <c r="S72" i="1"/>
  <c r="S73" i="1"/>
  <c r="S75" i="1"/>
  <c r="S76" i="1"/>
  <c r="S77" i="1"/>
  <c r="S78" i="1"/>
  <c r="S79" i="1"/>
  <c r="S80" i="1"/>
  <c r="S81" i="1"/>
  <c r="S82" i="1"/>
  <c r="S83" i="1"/>
  <c r="S84" i="1"/>
  <c r="S85" i="1"/>
  <c r="S88" i="1"/>
  <c r="S89" i="1"/>
  <c r="S90" i="1"/>
  <c r="S92" i="1"/>
  <c r="S93" i="1"/>
  <c r="S94" i="1"/>
  <c r="S95" i="1"/>
  <c r="S96" i="1"/>
  <c r="S97" i="1"/>
  <c r="S99" i="1"/>
  <c r="S100" i="1"/>
  <c r="S102" i="1"/>
  <c r="S103" i="1"/>
  <c r="S104" i="1"/>
  <c r="S105" i="1"/>
  <c r="S106" i="1"/>
  <c r="S107" i="1"/>
  <c r="S108" i="1"/>
  <c r="S109" i="1"/>
  <c r="S110" i="1"/>
  <c r="S111" i="1"/>
  <c r="S112" i="1"/>
  <c r="S113" i="1"/>
  <c r="S114" i="1"/>
  <c r="S115" i="1"/>
  <c r="S5" i="1"/>
  <c r="S7" i="1"/>
  <c r="S18" i="1"/>
  <c r="S19" i="1"/>
  <c r="S20" i="1"/>
  <c r="S22" i="1"/>
  <c r="S23" i="1"/>
  <c r="S24" i="1"/>
  <c r="S25" i="1"/>
  <c r="S26" i="1"/>
  <c r="S27" i="1"/>
  <c r="S28" i="1"/>
  <c r="S29" i="1"/>
  <c r="S4"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8" i="1"/>
  <c r="W99" i="1"/>
  <c r="W100" i="1"/>
  <c r="W101" i="1"/>
  <c r="W102" i="1"/>
  <c r="W103" i="1"/>
  <c r="W104" i="1"/>
  <c r="W105" i="1"/>
  <c r="W106" i="1"/>
  <c r="W107" i="1"/>
  <c r="W108" i="1"/>
  <c r="W109" i="1"/>
  <c r="W110" i="1"/>
  <c r="W111" i="1"/>
  <c r="W112" i="1"/>
  <c r="W113" i="1"/>
  <c r="W114" i="1"/>
  <c r="W115" i="1"/>
  <c r="W37" i="1"/>
  <c r="W5" i="1"/>
  <c r="W7" i="1"/>
  <c r="W8" i="1"/>
  <c r="W9" i="1"/>
  <c r="W10" i="1"/>
  <c r="W11" i="1"/>
  <c r="W12" i="1"/>
  <c r="W13" i="1"/>
  <c r="W14" i="1"/>
  <c r="W15" i="1"/>
  <c r="W16" i="1"/>
  <c r="W17" i="1"/>
  <c r="W18" i="1"/>
  <c r="W19" i="1"/>
  <c r="W20" i="1"/>
  <c r="W21" i="1"/>
  <c r="W22" i="1"/>
  <c r="W23" i="1"/>
  <c r="W24" i="1"/>
  <c r="W25" i="1"/>
  <c r="W26" i="1"/>
  <c r="W27" i="1"/>
  <c r="W28" i="1"/>
  <c r="W29" i="1"/>
  <c r="W30" i="1"/>
  <c r="W31" i="1"/>
  <c r="W4"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37" i="1"/>
  <c r="U5" i="1"/>
  <c r="U7" i="1"/>
  <c r="U8" i="1"/>
  <c r="U9" i="1"/>
  <c r="U10" i="1"/>
  <c r="U11" i="1"/>
  <c r="U12" i="1"/>
  <c r="U13" i="1"/>
  <c r="U14" i="1"/>
  <c r="U15" i="1"/>
  <c r="U16" i="1"/>
  <c r="U17" i="1"/>
  <c r="U18" i="1"/>
  <c r="U19" i="1"/>
  <c r="U20" i="1"/>
  <c r="U21" i="1"/>
  <c r="U22" i="1"/>
  <c r="U23" i="1"/>
  <c r="U24" i="1"/>
  <c r="U25" i="1"/>
  <c r="U26" i="1"/>
  <c r="U27" i="1"/>
  <c r="U28" i="1"/>
  <c r="U29" i="1"/>
  <c r="U30" i="1"/>
  <c r="U31" i="1"/>
  <c r="U4"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37" i="1"/>
  <c r="T5" i="1"/>
  <c r="T7" i="1"/>
  <c r="T8" i="1"/>
  <c r="T9" i="1"/>
  <c r="T10" i="1"/>
  <c r="T11" i="1"/>
  <c r="T12" i="1"/>
  <c r="T13" i="1"/>
  <c r="T14" i="1"/>
  <c r="T15" i="1"/>
  <c r="T16" i="1"/>
  <c r="T17" i="1"/>
  <c r="T18" i="1"/>
  <c r="T19" i="1"/>
  <c r="T20" i="1"/>
  <c r="T21" i="1"/>
  <c r="T22" i="1"/>
  <c r="T23" i="1"/>
  <c r="T24" i="1"/>
  <c r="T25" i="1"/>
  <c r="T26" i="1"/>
  <c r="T27" i="1"/>
  <c r="T28" i="1"/>
  <c r="T29" i="1"/>
  <c r="T30" i="1"/>
  <c r="T31" i="1"/>
  <c r="T4"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37" i="1"/>
  <c r="R5" i="1"/>
  <c r="R7" i="1"/>
  <c r="R8" i="1"/>
  <c r="R9" i="1"/>
  <c r="R10" i="1"/>
  <c r="R11" i="1"/>
  <c r="R12" i="1"/>
  <c r="R13" i="1"/>
  <c r="R14" i="1"/>
  <c r="R15" i="1"/>
  <c r="R16" i="1"/>
  <c r="R17" i="1"/>
  <c r="R18" i="1"/>
  <c r="R19" i="1"/>
  <c r="R20" i="1"/>
  <c r="R21" i="1"/>
  <c r="R22" i="1"/>
  <c r="R23" i="1"/>
  <c r="R24" i="1"/>
  <c r="R25" i="1"/>
  <c r="R26" i="1"/>
  <c r="R27" i="1"/>
  <c r="R28" i="1"/>
  <c r="R29" i="1"/>
  <c r="R30" i="1"/>
  <c r="R31" i="1"/>
  <c r="R4"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37" i="1"/>
  <c r="Q31" i="1"/>
  <c r="Q29" i="1"/>
  <c r="Q30" i="1"/>
  <c r="Q27" i="1"/>
  <c r="Q28" i="1"/>
  <c r="Q25" i="1"/>
  <c r="Q26" i="1"/>
  <c r="Q12" i="1"/>
  <c r="Q13" i="1"/>
  <c r="Q14" i="1"/>
  <c r="Q15" i="1"/>
  <c r="Q16" i="1"/>
  <c r="Q17" i="1"/>
  <c r="Q18" i="1"/>
  <c r="Q19" i="1"/>
  <c r="Q20" i="1"/>
  <c r="Q21" i="1"/>
  <c r="Q22" i="1"/>
  <c r="Q24" i="1"/>
  <c r="Q5" i="1"/>
  <c r="Q7" i="1"/>
  <c r="Q8" i="1"/>
  <c r="Q9" i="1"/>
  <c r="Q10" i="1"/>
  <c r="Q11" i="1"/>
  <c r="Q4" i="1"/>
  <c r="AP15" i="1" l="1"/>
  <c r="P60" i="1"/>
  <c r="O48" i="1"/>
  <c r="P44" i="1"/>
  <c r="P97" i="1"/>
  <c r="O73" i="1"/>
  <c r="P73" i="1" s="1"/>
  <c r="P61" i="1"/>
  <c r="O49" i="1"/>
  <c r="P6" i="1"/>
  <c r="S29" i="5"/>
  <c r="AQ29" i="1" s="1"/>
  <c r="AP29" i="1"/>
  <c r="P111" i="1"/>
  <c r="P71" i="1"/>
  <c r="P63" i="1"/>
  <c r="AP103" i="1"/>
  <c r="P19" i="1"/>
  <c r="P106" i="1"/>
  <c r="P98" i="1"/>
  <c r="P94" i="1"/>
  <c r="P74" i="1"/>
  <c r="P50" i="1"/>
  <c r="AP77" i="1"/>
  <c r="AQ7" i="1"/>
  <c r="AM7" i="1"/>
  <c r="P7" i="5"/>
  <c r="AN7" i="1" s="1"/>
  <c r="AP69" i="1"/>
  <c r="S74" i="5"/>
  <c r="AQ6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author>
  </authors>
  <commentList>
    <comment ref="I36" authorId="0" shapeId="0" xr:uid="{00000000-0006-0000-0000-000001000000}">
      <text>
        <r>
          <rPr>
            <b/>
            <sz val="9"/>
            <color indexed="81"/>
            <rFont val="Tahoma"/>
            <family val="2"/>
          </rPr>
          <t>Laura:</t>
        </r>
        <r>
          <rPr>
            <sz val="9"/>
            <color indexed="81"/>
            <rFont val="Tahoma"/>
            <family val="2"/>
          </rPr>
          <t xml:space="preserve">
y los responsables?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W6" authorId="0" shapeId="0" xr:uid="{00000000-0006-0000-0900-000001000000}">
      <text>
        <r>
          <rPr>
            <b/>
            <sz val="9"/>
            <color indexed="81"/>
            <rFont val="Tahoma"/>
            <family val="2"/>
          </rPr>
          <t>Este es el valor total de compromisos en la ejecución del proyecto</t>
        </r>
      </text>
    </comment>
  </commentList>
</comments>
</file>

<file path=xl/sharedStrings.xml><?xml version="1.0" encoding="utf-8"?>
<sst xmlns="http://schemas.openxmlformats.org/spreadsheetml/2006/main" count="9048" uniqueCount="2304">
  <si>
    <t>LÍNEA ESTRATÉGICA</t>
  </si>
  <si>
    <t>COMPONENTE DE LINEA</t>
  </si>
  <si>
    <t>ESTRATEGIAS</t>
  </si>
  <si>
    <t>ACCIONES CONCRETAS</t>
  </si>
  <si>
    <t>INDICADORES</t>
  </si>
  <si>
    <t>META 2025</t>
  </si>
  <si>
    <t>FORMULA</t>
  </si>
  <si>
    <t>RESPONSABLES</t>
  </si>
  <si>
    <t>PROGRAMA</t>
  </si>
  <si>
    <t>SUBPROGRAMA</t>
  </si>
  <si>
    <t>NRO DE META</t>
  </si>
  <si>
    <t>META</t>
  </si>
  <si>
    <t>NRO DE ACCION</t>
  </si>
  <si>
    <t>1. QUINDIANAS RECONOCIENDO Y HACIENDO EFECTIVOS SUS DERECHOS</t>
  </si>
  <si>
    <t>1.1 Quindianas por su autonomía económica, pleno empleo y salario en condiciones de igualdad.</t>
  </si>
  <si>
    <t>1.1.1.Fomentar la Autonomía económica de las mujeres quindianas a partir del apoyo técnico, capacitación y gestión de recursos para la creación de empresa, proyectos productivos y acceso a recursos financieros.</t>
  </si>
  <si>
    <t>Creación del Programa de capacitación en competencias para la autonomía económica de las mujeres. Este programa estará direccionado al fomento de iniciativas productivas,  emprendimiento y desarrollo empresarial y consecusión de recursos con especial énfasis en mujeres en condiciones de vulnerabilidad y de riesgo: extrema pobreza, discapacidad, prostitución, retornadas, victimas de violencias, indígenas, afrodescendientes, mujeres rurales y madres cabeza de familia, lbti y adultas mayores.</t>
  </si>
  <si>
    <t>Programa de formación formulado e implementado</t>
  </si>
  <si>
    <t>100% del programa de formaciòn implementado</t>
  </si>
  <si>
    <t>% de ejecución del programa de formación= (# de acciones implementadas dentro del programa/# total de acciones del programa)*100</t>
  </si>
  <si>
    <t>DPS, SENA Quindío,  Secretaria de Familia (Director de Adulto Mayor y Discapacidad, Jefe Oficina de Familia y Mujer y La Equidad.)</t>
  </si>
  <si>
    <t>Creación de nuevos programas y proyectos productivos de iniciativa femenina y desde el enfoque diferencial de las mujeres en el departamento.</t>
  </si>
  <si>
    <t>Número  de programas y proyectos productivos de iniciativa femenina con enfoque diferencial</t>
  </si>
  <si>
    <t>100% de la cobertura programada</t>
  </si>
  <si>
    <t>Numero total de programas y proyectos productivos = Σ de programas y proyectos productivos</t>
  </si>
  <si>
    <t>SENA Quindio Secretaria de Familia,  Secretaria Planeación, Secretaria de Agricultura, Desarrollo Rural y Medio Ambiente, Oficina de Promoción de Empleo Competitividad e Innovación</t>
  </si>
  <si>
    <t>Realización de Ruedas de negocios para mujeres emprendedoras y empresarias del departamento del Quindio.</t>
  </si>
  <si>
    <t>Ruedas de negocios ejecutadas por año</t>
  </si>
  <si>
    <t>Díez (10) Ruedas de negocios. Una (1) rueda de negocios anual.</t>
  </si>
  <si>
    <t>Nùmero total de ruedas de negocio = ∑ de ruedas de negocios por año</t>
  </si>
  <si>
    <t xml:space="preserve">Secretaria de Familia
Secreataria de Planeación
Secretsría de Turismo
</t>
  </si>
  <si>
    <t>Capacitación a traves de seminarios dirigidos a empresas de mujeres para que participen en las licitaciones de compras públicas.</t>
  </si>
  <si>
    <t>Seminario de profundización y actualización en temas de desarrollo empresarial</t>
  </si>
  <si>
    <t>Díez (10) seminarios de profundización y actualización. Uno (1) seminario anual.</t>
  </si>
  <si>
    <t xml:space="preserve">Número total de seminarios = ∑ de seminarios </t>
  </si>
  <si>
    <t>Universidad del Quindío y Secretaria de Educación Departamental</t>
  </si>
  <si>
    <t>Realización de un Encuentro Departamental de emprendimiento cuya temática sea emprendimiento y empresarismo femenino.</t>
  </si>
  <si>
    <t>Encuentro Departamental de Emprendimiento con el objetivo de mostrar experiencias exitosas y que permitan evidenciar sostenibilidad en los proyectos.</t>
  </si>
  <si>
    <t>Cinco (5) Encuentros  Departamentales de Emprendimiento. Uno (1) cada dos años.</t>
  </si>
  <si>
    <t>Nùmero total de encuentros= ∑ de encuentros departamentales</t>
  </si>
  <si>
    <t>Gobernación del Quindio.
Universidad del Quindío.
SENA
Empresas Privadas
ONGs</t>
  </si>
  <si>
    <t>Socializar la oferta Institucional para las micro, pequeñas y medianas empresas en eventos de mujeres.</t>
  </si>
  <si>
    <t>Socialización de ofertas instuticionales en los eventos de mujeres realizados a nivel departamental.</t>
  </si>
  <si>
    <t>80% Socializaciones de ofertas institucionales en los evento de mujeres.</t>
  </si>
  <si>
    <t>(# de socializaciones de oferta institucional en eventos de mujeres/total de eventos de mujeres)*100</t>
  </si>
  <si>
    <t>Secretaria de Familia (Jefe Oficina de Familia y Mujer y La Equidad).</t>
  </si>
  <si>
    <t>Creación y fortalecimiento de programa de formación en TIC para mujeres empresarias, que tengan como objetivo mejorar su desarrollo y competitividad.</t>
  </si>
  <si>
    <t>Programa de Formación en TIC para mujeres empresarias.</t>
  </si>
  <si>
    <t>100% del Programa de formación implementado</t>
  </si>
  <si>
    <t xml:space="preserve">Secretaria de Familia
Secretaria de Educación.
SENA
Universidad Quíndio
</t>
  </si>
  <si>
    <t xml:space="preserve">1.1.2 .Fomentar la Autonomía económica de las mujeres Rurales, Campesinas y cafeteras del Quindio a partir del apoyo técnico, capacitación y gestion de recursos para la creación de empresa, proyectos productivos y acceso a recursos financieros. </t>
  </si>
  <si>
    <t>Creación de nuevos proyectos productivos de iniciativa femenina y desde el enfoque diferencial de las mujeres rurales, campesinas y cafeteras en el departamento.</t>
  </si>
  <si>
    <t xml:space="preserve">Proyectos Productivos desarrollados </t>
  </si>
  <si>
    <t>100% de los proyectos formulados y postulados</t>
  </si>
  <si>
    <t>(No. de proyectos productivos aprobados/ No. de proyectos productivos propuestos)*100</t>
  </si>
  <si>
    <t>SENA Quindío, Secretaria de Familia,  Secretaria Planeación, Secretaria de Agricultura, Desarrollo Rural y Medio Ambiente,
Oficina de Promoción de Empleo Competitividad e Innovación.
Corporación Autonoma del Quindío.</t>
  </si>
  <si>
    <t xml:space="preserve">Apoyo y acompañamiento tecnico, de capacitacion y gestión de recursos a los programas y proyectos existentes de fomento de la producción agrícola y cafetera con mujeres rurales. Mujeres jardineras y Mujeres Camineras.  </t>
  </si>
  <si>
    <t>Asesorias de acompañamiento brindado a programas y proyectos existentes.</t>
  </si>
  <si>
    <t>90% de asesorias ejecutadas en el año.</t>
  </si>
  <si>
    <t xml:space="preserve">(# de asesorías realizadas por año/total de asesorías programadas por año)*100 </t>
  </si>
  <si>
    <t>Incorporación de propuestas  productivas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</si>
  <si>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Propuestas productivas de mujeres rurales implementadas.</t>
  </si>
  <si>
    <t>90% de propuestas productivas implementadas.</t>
  </si>
  <si>
    <t>(No. De propuestas  productivas aprobadas/ No. de propuestas productivos presentadas)</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</si>
  <si>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</si>
  <si>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exitentes a nivel regional y nacional.</t>
  </si>
  <si>
    <t>95% de las mujeres rurales informadas sobre las ofertas de programas de emprendimiento.</t>
  </si>
  <si>
    <t>(N° de mujeres rurales a las cuales se les divulga las ofertas de emprendimiento/# total de mujeres rurales)*100</t>
  </si>
  <si>
    <t xml:space="preserve"> Secretaria de Familia,  Secretaria Planeación, Secretaria de Agricultura, Desarrollo Rural y Medio Ambiente,
Oficina de Promoción de Empleo Competitividad e Innovación.
</t>
  </si>
  <si>
    <t xml:space="preserve">Apoyar el acceso de las mujeres rurales,campesinas y cafeteras a recursos productivos por medio de Instrumentos crediticios y de Instrumentos no crediticios. </t>
  </si>
  <si>
    <t>Mujeres rurales, campesinas y cafeteras con obtección de recursos  para financiamiento.</t>
  </si>
  <si>
    <t>50% de mujeres beneficiadas con recursos de financiamiento productivo.</t>
  </si>
  <si>
    <t xml:space="preserve">(N° de mujeres beneficiadas con recursos de financiamiento productivo/# total de mujeres rurales)*100  </t>
  </si>
  <si>
    <t>Aumento de un 50% de la línea de base de mujeres vínculadas a procesos de formación proyectos productivos.</t>
  </si>
  <si>
    <t>% de incremento de mujeres vinculadas con respecto a la línea de base identificada.</t>
  </si>
  <si>
    <t>Atención a las mujeres victimas dentro del programa Implementación Proyectos Dllo Rural, con el monto de cofinanciación máxima para sus proyectos.</t>
  </si>
  <si>
    <t>Mujeres victimas beneficiarias con el monto máximo de cofinanciamiento de proyectos.</t>
  </si>
  <si>
    <t>Aumento de un 80% de la línea de base de mujeres beneficiarias cofinaciamiento máximo del proyectos.</t>
  </si>
  <si>
    <t>% de incremento de mujeres beneficiarios sobre la línea de base establecida.</t>
  </si>
  <si>
    <t>1.1.3 Incrementar la participación de las mujeres en el mercado laboral con igualdad de oportunidades, en condiciones dignas e igualdad de salarios.</t>
  </si>
  <si>
    <t>Diseño e implementación de un plan de capacidades para el trabajo para las mujeres, especialmente las que se encuentran en condición de riesgo y vulnerabilidad.</t>
  </si>
  <si>
    <t>Plan de capacitación para el trabajo implementado para mujeres en condición de riesgo.</t>
  </si>
  <si>
    <t>100% del Plan de capacitaciòn implementado</t>
  </si>
  <si>
    <t>% de ejecución del plan de capacitación= (# de acciones implementadas dentro del plan/# total de acciones del plan)*100</t>
  </si>
  <si>
    <t>Secretaria de Familia, Secretaria de Turismo, industria y comercio, SENA</t>
  </si>
  <si>
    <t>Diseñar estrategias de seguimiento a la incorporación de las mujeres en el ámbito laboral en condiciones de igualdad de oportunidades y de salarios apoyado en el Programa de Equidad Laboral con Enfoque Diferencial de Género del Ministerio del Trabajo.</t>
  </si>
  <si>
    <t>Estrategias  seguimiento implementadas.</t>
  </si>
  <si>
    <t>∑ de estrategias implementadas</t>
  </si>
  <si>
    <t>Secretaria de Familia, Secretaria de Turismo, industria y comercio, Personeria, Direción territorial de Min. Trabajo.</t>
  </si>
  <si>
    <t>Promover estrategias de acompañamiento en empresas privadas y públicas, que cierren las brechas de género en cuanto al acceso al pleno empleo y condiciones de igualdad salarial.</t>
  </si>
  <si>
    <t>Estrategias  seguimiento implementadas</t>
  </si>
  <si>
    <t>1 (Una) estrategia de seguimiento implementada.</t>
  </si>
  <si>
    <t>Secretaria de Familia, Secretaria de Turismo, industria y comercio, Direción territorial de Min. Trabajo,Cámara de Comercio.</t>
  </si>
  <si>
    <t>Incentivar las capacidades laborales de las mujeres cabeza de familia viculadas  al programa RED UNIDOS .</t>
  </si>
  <si>
    <t>Mujeres con capacidades laborales vinculadas al Programa Red Unidos</t>
  </si>
  <si>
    <t>90% de la mujeres vículadas al Programa Red Unidos fortalecidas con capaidades laborales.</t>
  </si>
  <si>
    <t>NA</t>
  </si>
  <si>
    <t>Secretaria de Familia, Secretaria de Turismo, industria y comercio, SENA, Camara de Comercio, RED UNIDOS</t>
  </si>
  <si>
    <t>Incorporación del enfoque de género y diferencial al plan de acompañamiento integral a las remesas laborales y generación de estímulos para el retorno de Quindianos que viven en el exterior.</t>
  </si>
  <si>
    <t>Implementación del enfoque de género y diferencial en el plan de acompañamiento integral.</t>
  </si>
  <si>
    <t>Plan de acompañamiento integral a las remesas laborales y generación de estímulos con enfoque de género y diferencial.</t>
  </si>
  <si>
    <t>Valor absoluto (plan de acompañamiento integral con incorporación de enfoque de género)</t>
  </si>
  <si>
    <t>Secretaria de Familia, Secretaria de Turismo, industria y comercio, Secretaria de Planeación,  SENA, Camara de Comercio, Oficina de Atención a la población migrante.</t>
  </si>
  <si>
    <t>Diseño y ejecución de herramientas para la Implementacion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</si>
  <si>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Ejecución de herramientas de implementación y seguimiento al Decreto 2733 de 2012</t>
  </si>
  <si>
    <t>Herramientas diseñadas y ejecutadas</t>
  </si>
  <si>
    <t>Valor absoluto (herramientas diseñadas y ejecutadas)</t>
  </si>
  <si>
    <t>Direccion territorial Min. Trabajo.</t>
  </si>
  <si>
    <t>1.2   Quindianas con Educación de calidad, con equidad y desde el enfoque diferencial</t>
  </si>
  <si>
    <t>1.2.1. Implementar la formación docente con pedagogías no sexistas, con enfoque de genero, diferencial y territorial.</t>
  </si>
  <si>
    <t>Mejoramiento de la calidad de la educación en primera infancia con didacticas no paramétricas  que promuevan la equidad de los generos, practicas de reconocimiento no sexista y reconociendo las diferencias como elemento constitutivo de educación en equidad y para la ciudadania.</t>
  </si>
  <si>
    <t>Proyectos pedagógicos con estrategias o didacticas no paramétricas que promuevan la equidad de los generos</t>
  </si>
  <si>
    <t>50% de aumento de la línea de base en el mejoramiento de los proyectos pedagógicos  con estrategias con didacticas no paramétricas que promuevan la equidad de los generos en la educación en primera infancia.</t>
  </si>
  <si>
    <t>% de incremento con relación a la línea de base</t>
  </si>
  <si>
    <t>Secretaria de Familia, Secetaria de Educación.</t>
  </si>
  <si>
    <t>Diseño e implentación de proyecto en educación para la equidad de generos que articule las directivas, docentes, padres de familia y estudiantes en los colegios del departamento.</t>
  </si>
  <si>
    <t xml:space="preserve">Proyecto de educación para la equidad de generos creado y funcionando. </t>
  </si>
  <si>
    <t>100% del Proyecto en Educación para la equidad de generos implementado</t>
  </si>
  <si>
    <t>% de ejecución del proyecto en educación= (# de acciones implementadas dentro del proyecto/# total de acciones del proyecto)*100</t>
  </si>
  <si>
    <t>Secretaria de Familia, Secretaria de Educación.</t>
  </si>
  <si>
    <t>Diseñar e implemetar proyecto de educación universitaria no sexista y para la equidad de género desde la interdisciplinariedad en todas las universidades del departamento. Este proyecto debera apuntar a: estrategias de inclusion con equidad en las distintas disciplinas, prevención de violencias basadas en genero y promocion de la investigación academica con perspectiva de género.</t>
  </si>
  <si>
    <t xml:space="preserve">Proyecto de educación universitaria no sexista y para la equidad de género desde la interdisciplinariedad para la equidad de generos creado y funcionando. </t>
  </si>
  <si>
    <t>100% del Proyecto en educación universitaria no sexista y para la equidad de género desde la interdisciplinariedad implementado.</t>
  </si>
  <si>
    <t>Secretaria de Familia, Secetaria de Educación, Universidades del Departamento.</t>
  </si>
  <si>
    <t>1.2.2 Promover la accesibilidad y permanencia en el sistema educativo de las mujeres en condiciones de equidad.</t>
  </si>
  <si>
    <t>Diseño de estrategias de acceso y permanencia al sistema educativo de mujeres adolescentes en embarazo y madres cabeza de familia.</t>
  </si>
  <si>
    <t>Estrategias de acceso y permanencia al sistema educativo de mujeres adolescentes en embarazo y madres cabeza de familia.</t>
  </si>
  <si>
    <t>2 Estrategias de acceso y permanencia al sistema educativo.</t>
  </si>
  <si>
    <t>∑ de estrategias de acceso y permanencia  implementadas</t>
  </si>
  <si>
    <t>Secretaria de Familia, Secetaria de Educación, ICBF</t>
  </si>
  <si>
    <t>Garantizar el acceso y permanencia de mujeres rurales,  indígenas, lbti, afrodescendientes y en condiciones de discapacidad, pobreza, a la educación secundaria, tecnica, tecnológica y universitaria según sus necesidades, subjetividades y particularidades.</t>
  </si>
  <si>
    <t>Mujeres rurales, indigenas, lbti, afrodescendientes y en condición de discapacidad vinculadas a la educación secundaria, tecnica, tecnológica y universitaria según sus necesidades, subjetividades y particularidades.</t>
  </si>
  <si>
    <t>Vinculación del 80% de las mujeres a la educación secundaria, técnica, tecnológica y universitaria</t>
  </si>
  <si>
    <t>(# de mujeres vinculadas/# total de mujeres)*100</t>
  </si>
  <si>
    <t>Secretaria de Familia, Secetaria de Educación, ICBF, Universidades del Departamento.</t>
  </si>
  <si>
    <t>1.2.3. Garantizar la articulación de las instituciones educativas públicas y privadas, la institucionalidad gubernamental y el sector privado en aras de la efectividad de la educación sin discriminación y en equidad para las mujeres.</t>
  </si>
  <si>
    <t>Realizar convenios interinstitucionales entre la gobernación del Quindío y las universidades del departamento para el fortalecimiento de procesos academicos en terminos pedagogícos, didacticos, de ambiente escolar, de acceso y de permanencia e investigación con enfoque diferencial y de género.</t>
  </si>
  <si>
    <t>Convenios interinstitucionales efectuados.</t>
  </si>
  <si>
    <t>5 Convenios interinstitucionales entre la Gobernación del Quindío y las universidades.</t>
  </si>
  <si>
    <t>∑ de convenios</t>
  </si>
  <si>
    <t>Gobernación del Quindío, UniverSIdades del departamento.</t>
  </si>
  <si>
    <t>Implementacion de medidas de seguimiento al cumplimiento del decreto reglamentario 4798 de 2011 (Ley 1257 de 2008 en materia educativa)</t>
  </si>
  <si>
    <t>Medidas de seguimiento al cumplimiento del Decreto 4798 de 2011</t>
  </si>
  <si>
    <t>100% de medidas de seguimiento implementadas.</t>
  </si>
  <si>
    <t>(# de medidas de seguimiento implementadas/# total de medidas de seguimiento del decreto 4798)*100</t>
  </si>
  <si>
    <t>Secretaria de Familia, Secretaria de Educación</t>
  </si>
  <si>
    <t>1.3  Quindianas con Salud Integral y plena.</t>
  </si>
  <si>
    <t>1.3.1 Acceso en calidad y oportunidad al sistema de salud para las mujeres.</t>
  </si>
  <si>
    <r>
      <t xml:space="preserve">Garantizar el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t>
    </r>
    <r>
      <rPr>
        <sz val="10"/>
        <color rgb="FFFF0000"/>
        <rFont val="Calibri"/>
        <family val="2"/>
        <scheme val="minor"/>
      </rPr>
      <t>prestacion de servicios</t>
    </r>
  </si>
  <si>
    <t>Cobertura en calidad y oportunidad a los servicios de salud para las mujeres.</t>
  </si>
  <si>
    <t>Cobertura del 90% a los servicios de salud para las mujeres.</t>
  </si>
  <si>
    <t>% de cobertura</t>
  </si>
  <si>
    <t>Secretaria de Salud</t>
  </si>
  <si>
    <t>Priorizar la atención en la población femenina de vulnerailidad como niñas, madres gestantes , adultas mayores, mujeres  con capacidades diferentes, mujeres indígenas, afro-descendientes,lbti, prostitutas y en condicion de habitación de calle, con calidad y oportunidad.</t>
  </si>
  <si>
    <t>Cobertura de atención en la población femenina de vulnerabilidad</t>
  </si>
  <si>
    <t>Cobertura del 90% a los servicios de salud para las mujeres</t>
  </si>
  <si>
    <t>1.3.2 Observación, seguimiento y prevención de situaciones y enfermedades  que  afectan la salud física, psicológica de las mujeres</t>
  </si>
  <si>
    <t>Atención primaria en salud para dignificar la prestación de los servicios de salud en todos los niveles de complejidad promoviendo acciones conjuntas tendientes a fortalecer la cultura del auto cuidado, la prevención de enfermedades más comunes con el fin de garantizar un crecimiento sano y generar hábitos saludables en lo físico y mental mediante la promoción de prácticas como el control perinatal, la lactancia materna, los autoexámenes, los exámenes periódicos, los esquemas de vacunación, las campañas de sensibilización y prevención implementando estrategias que fortalezcan la integridad humana, prevengan el suicidio, los embarazos prematuros y la drogadicción, entre otros.</t>
  </si>
  <si>
    <t>Cobertura a la Atención primaria en salud</t>
  </si>
  <si>
    <t>Cobertura del 90%  en los programas de atención primaria en salud.</t>
  </si>
  <si>
    <t>Formular e implementar el plan de articulación intersectorial para la canalización de acciones de promoción de la salud, prevención de riesgos y atención de poblaciones especiales.</t>
  </si>
  <si>
    <t xml:space="preserve">Plan de articulación intersectorial diseñado e implentado. </t>
  </si>
  <si>
    <t>100 % de implementación del Plan de acción intersectorial.</t>
  </si>
  <si>
    <t>Secretaria de Salud, Secretaria del Interior, Secretaria de Familia.</t>
  </si>
  <si>
    <t xml:space="preserve"> 1.3.3 Prevención, promoción y garantía de la salud sexual y reproductiva de las mujeres.</t>
  </si>
  <si>
    <t>Realizar acciones de promoción y prevención en salud sexual y
reproductiva y Derechos sexuales y reproductivos con enfoque de
género.</t>
  </si>
  <si>
    <t>Acciones de promoción y prevención en salud sexual y reproductiva y Derechos sexuales y reproductivos</t>
  </si>
  <si>
    <t>Ejecución  del 90% de las acciones de promoción y prevención.</t>
  </si>
  <si>
    <t>(# de acciones de promoción y prevención ejecutadas/# total de acciones de promoción y prevención)*100</t>
  </si>
  <si>
    <t>Secretaria de Salud, Profamilia Quindio, Secretaria de educación, ICBF</t>
  </si>
  <si>
    <t>Diseñar estrategia conjunta interinstitucional e intersectorial para prevenir el embarazo adolescente en el departamento.</t>
  </si>
  <si>
    <t>Estrategia con la participación de la totalidad de los municipios del departamento del Quindío</t>
  </si>
  <si>
    <t>Estrategia interinstitucional e intersectorial implementada y activa.</t>
  </si>
  <si>
    <t>Valor absoluto (estrategia implementada y activa)</t>
  </si>
  <si>
    <t>secretaria de familia, Secretaria de Salud, Secretaria de Educación, ICBF</t>
  </si>
  <si>
    <t>Incorporar el enfoque diferencial y de género en el diseño e implementación de la vigilancia en salud pública de salud mental.</t>
  </si>
  <si>
    <t>Enfoque diferencial y de género incluido en el Programa de Vigilancia en salud pública de salud mental.</t>
  </si>
  <si>
    <t>Enfoque diferencial y de género incluido e  implementado</t>
  </si>
  <si>
    <t>Valor absoluto (enfoque diferencial incluido en el programa)</t>
  </si>
  <si>
    <t>Secretaría de Salud</t>
  </si>
  <si>
    <t>Garantizar la entrega oportuna del biológico e insumos para la
vacunación contra el VPH de todas las niñas escolarizadas ente el
cuarto y onceavo grado de educación básica primaria y secundaria y
que tengan 9 años o más.</t>
  </si>
  <si>
    <t>Entrega de biologicos e insumos para la vacunación contra el VPH</t>
  </si>
  <si>
    <t xml:space="preserve">Cubrimiento del 90% de todas las niñas escolarizadas con los biologicos e insumos para la vacunación contra el VPH. </t>
  </si>
  <si>
    <t>% de cubrimiento</t>
  </si>
  <si>
    <t>Secretaria de salud</t>
  </si>
  <si>
    <t>Realizar acciones para el fortalecimiento de la vigilancia en salud pública de las Infecciones de Transmisión Sexual (ITS) con enfoque diferencial y de género.</t>
  </si>
  <si>
    <t>Fortalecimiento de la vigilancia en salud pública de las Infecciones de Transmisión Sexual (ITS) con enfoque diferencial y de género.</t>
  </si>
  <si>
    <t>Incorporaciòn del enfoque diferencial y de género en las acciones de vigilancia de las ITS</t>
  </si>
  <si>
    <t>Valor absoluto (verificaciòn del enfoque diferencial y de gènero en la vigilancia de las ITS)</t>
  </si>
  <si>
    <t>Secretaría de Salud, Secretaria de Familia</t>
  </si>
  <si>
    <t>1.3.4 Articulación institucional para la salud plena de las mujeres.</t>
  </si>
  <si>
    <t>Implementar medidas de seguimiento al cumplimineto del decreto 2734 de 2012 Por el cual se reglamentan las medidas de atención a las mujeres víctimas de violencia</t>
  </si>
  <si>
    <t>Medidas de seguimiento implementadas</t>
  </si>
  <si>
    <t>100% de Medidas de seguimiento implementadas.</t>
  </si>
  <si>
    <t>(# de medidas de seguimiento implementadas/# total de medidas de seguimiento del decreto)*100</t>
  </si>
  <si>
    <t>Implementar medidas de seguimiento al cumplimiento del decreto reglamentario 4796 de 2011 (Ley 1257 de 2008)</t>
  </si>
  <si>
    <t xml:space="preserve">Construir un Sistema de información unificado, que amplie las características de análisis estructural de la salud en el Departamento. </t>
  </si>
  <si>
    <t>Sistema de información implementado y activo.</t>
  </si>
  <si>
    <t>Conformación del sistema de información unificado con la participación de la totalidad de municipios.</t>
  </si>
  <si>
    <t>Valor absoluto</t>
  </si>
  <si>
    <t>Crear una Red de apoyo interinstitucional para intervenir en procesos de atención, prevención y mitigación de riesgos público y problemáticas de salud para las mujeres.</t>
  </si>
  <si>
    <t>Red de apoyo interinstitucional.</t>
  </si>
  <si>
    <t>Red de apoyo interinstitucional conformada y activa.</t>
  </si>
  <si>
    <t xml:space="preserve">Valor absoluto </t>
  </si>
  <si>
    <t>Secretaria de Familia, Secretaria de salud.</t>
  </si>
  <si>
    <t xml:space="preserve">inclusion productiva.
</t>
  </si>
  <si>
    <t xml:space="preserve">mi negocio.
</t>
  </si>
  <si>
    <t>beneficiar 511  personas de los municipios Calarca, Quimbaya y tebiada en capacitacion productiva</t>
  </si>
  <si>
    <t>Quindío Potencia Turística de Naturaleza y Diversión</t>
  </si>
  <si>
    <t>Mejoramiento de la competitividad del Quindío como destino turístico</t>
  </si>
  <si>
    <t>Gestionar y ejecutar (3) proyectos para mejorar la competitividad del Quindío como destino turístico</t>
  </si>
  <si>
    <t>Quindío rural, inteligente, competitivo y empresarial</t>
  </si>
  <si>
    <t>Hacia el Emprendimiento, Empresarismo, asociatividad y generación de empleo en el Departamento del Quindío</t>
  </si>
  <si>
    <t>Apoyar   doce (12) Unidades de emprendimiento de grupos poblacionales con enfoque diferencial.</t>
  </si>
  <si>
    <t>Centros Agroindustriales Regionales para la Paz - CARPAZ</t>
  </si>
  <si>
    <t>Genero poblaciones vulnerables y con enfoque diferenciao</t>
  </si>
  <si>
    <t>Mujeres constructoras de familia y de paz</t>
  </si>
  <si>
    <t>Revisar, ajustar  e  implementar  la política publica de equidad de género para la  mujer del departamento</t>
  </si>
  <si>
    <t>Emprendimiento y empleo rural</t>
  </si>
  <si>
    <t xml:space="preserve">Capacitar mil doscientos (1200)  jóvenes y mujeres rurales en actividades agrícolas y no agrícolas </t>
  </si>
  <si>
    <t>Capacitar seis (6) unidades agro empresariales de jóvenes y mujeres rurales</t>
  </si>
  <si>
    <t>Soberanía, seguridad alimentaria y nutriciona. Genero, Poblaciones vulnerables y con enfoque diferencial</t>
  </si>
  <si>
    <t>Fomento a la Agricultura Familiar Campesina, agricultura urbana y mercados campesinos para la soberanía y  Seguridad alimentaria</t>
  </si>
  <si>
    <t>Diseñar e implementar un (1) programa de agricultura familiar campesina</t>
  </si>
  <si>
    <t>Quindío rural, inteligente, competitivo y empresarial.
Genero, Poblaciones vulnerables y con enfoque diferencial</t>
  </si>
  <si>
    <t>34.
197.</t>
  </si>
  <si>
    <t>Beneficiar a  dos mil cuatrocientas  (2400) mujeres rurales campesinas, personas en condición de vulnerabilidad y con enfoque diferencial en formación para el trabajo y el desarrollo humano.
Revisar, ajustar  e  implementar  la política publica de equidad de género para la  mujer del departamento.</t>
  </si>
  <si>
    <t>Implementar un programa de gesiton financiera para el desarrollo de emprendimiento, empresarismo y asociatividad</t>
  </si>
  <si>
    <t>Quindío territorio vital.
Genero, Poblaciones vulnerables y con enfoque diferencial.</t>
  </si>
  <si>
    <t>Bienes y servicios ambientales para las nuevas generaciones.
Mujeres constructoras de Familia y de paz.</t>
  </si>
  <si>
    <t>20.
197.</t>
  </si>
  <si>
    <t>Capacitar a doscientos cincuenta (250)   jóvenes,  mujeres, población vulnerable y con enfoque diferencial como líderes ambientales en el departamento.
Revisar, ajustar  e  implementar  la política publica de equidad de género para la  mujer del departamento.</t>
  </si>
  <si>
    <t>Generar un apalancamiento a 100  iniciativas productivas rurales</t>
  </si>
  <si>
    <t>Genero, Poblaciones vulnerables y con enfoque diferencial</t>
  </si>
  <si>
    <t>Mujeres constructoras de Familia y de paz.</t>
  </si>
  <si>
    <t>implementar  un  programa  departamental para la atención y acompañamiento a la población migrante  y de repatriación .</t>
  </si>
  <si>
    <t>Calidad Educativa</t>
  </si>
  <si>
    <t>Calidad Educativa para la Paz</t>
  </si>
  <si>
    <t>Implementar un (1) plan, programa y/o proyecto para el acceso de niños, niñas y jóvenes en las instituciones educativas</t>
  </si>
  <si>
    <t>Educación, ambientes escolares y cultura para la Paz</t>
  </si>
  <si>
    <t xml:space="preserve">Diseñar e implementar la estrategia "escuela de padres" en treinta (30) instituciones educativas  </t>
  </si>
  <si>
    <t xml:space="preserve">50000 cupos para el pais, para el departamento 375 en el sena y 400 en la universidad del Quindio, no obstante, en departamentos donde no se logra los cupos disponibles, sus recursos son desplazados a municipios que tienen mayor participacion. </t>
  </si>
  <si>
    <t>Cobertura Educativa</t>
  </si>
  <si>
    <t>Educación inclusiva con acceso y permanencia para poblaciones vulnerables - diferenciales</t>
  </si>
  <si>
    <t>Atender cuatro mil quinientos (4.500)  personas de la población adulta del departamento (jóvenes y adultos, madres cabeza de hogar)</t>
  </si>
  <si>
    <t>Pertinencia e Innovación</t>
  </si>
  <si>
    <t>Fortalecimiento de la Media Técnica</t>
  </si>
  <si>
    <t>Implementar el programa de acceso y permanencia de la educación técnica, tecnologica y superior en el departamento del Quindío</t>
  </si>
  <si>
    <t>Atención integral al Adulto Mayor</t>
  </si>
  <si>
    <t>Promoción social y gestión diferencial de poblaciones vulnerables.</t>
  </si>
  <si>
    <t>fortalecer en los doce (12) municipios del departamento los comites municipales de discapacidad</t>
  </si>
  <si>
    <t>Soberanía, seguridad alimentaria y nutricional</t>
  </si>
  <si>
    <t xml:space="preserve">Fortalecimiento a la vigilancia en  la seguridad alimentaria y nutricional del Quindío. </t>
  </si>
  <si>
    <t>Fortalecer la atención integral  en seis (6) poblaciones vulnerables (etnias)  en menores de cinco años con casos de desnutrición</t>
  </si>
  <si>
    <t>Salud Pública para un Quindío saludable y posible</t>
  </si>
  <si>
    <t>Sexualidad, derechos sexuales y reproductivos</t>
  </si>
  <si>
    <t>Vincular cuatro mil ochocientos (4.800) mujeres gestantes al programa de control prenatal antes de la semana 12 de edad gestacional.</t>
  </si>
  <si>
    <t>Desarrollar acciones articuladas intersectorialmente en los doce (12) municipios del departamento, con enfoque de derechos en colectivos LGTBI, jóvenes, mujeres gestantes adolescentes.</t>
  </si>
  <si>
    <t xml:space="preserve">Implementar  5  programas de participación social en salud, orientados a promover los derechos de las poblaciones vulnerables y diferenciales, acorde a las políticas públicas </t>
  </si>
  <si>
    <t>Vida saludable y enfermedades transmisibles</t>
  </si>
  <si>
    <t>Implementar una estrategia que permita garantizar el adecuado funcionamiento de la red de frío para el almacenamiento  de los biológicos del Programa ampliado de inmunización (PAI).</t>
  </si>
  <si>
    <t xml:space="preserve">Ejecutar el plan decenal de lactancia materna </t>
  </si>
  <si>
    <t>Convivencia social y salud mental</t>
  </si>
  <si>
    <t>Adoptar e implementar el modelo de Atención primaria en Salud Mental (APS) en todos los municipios Quindiano</t>
  </si>
  <si>
    <t xml:space="preserve">Diseñar y desarrollar planes y/o programas en los doce (12) entes territoriales municipales de promoción y prevención de las enfermedades transmitidas por agua, suelo y alimentos </t>
  </si>
  <si>
    <t>Promoción y  Protección  de la Familia</t>
  </si>
  <si>
    <t xml:space="preserve">Quindío departamento de derechos  de niñas, niños y adolescentes </t>
  </si>
  <si>
    <t>Implementar  una estrategia de prevención y atención de embarazos y segundos embarazos a temprana edad.</t>
  </si>
  <si>
    <t>Dimensión Vida Saludable y Enfermedades Transmisibles</t>
  </si>
  <si>
    <t>Fortalecimiento de la red de frío del Programa ampliado de inmunización (PAI)</t>
  </si>
  <si>
    <t>Vigilancia en salud publica y del laboratorio departamental.</t>
  </si>
  <si>
    <t>Sostener 83 Unidades Primarias Generadoras de Datos (UPGD) que integran el sistema de Vigilancia en Salud Publica.</t>
  </si>
  <si>
    <t>Secretaria de Salud…   exámenes periódicos, esquemas de vacunación</t>
  </si>
  <si>
    <t>Secretaria de Salud… atención primaria en salud para dignificar la prestación de los servicios de salud en todos los niveles de complejidad promoviendo acciones conjuntas tendientes a fortalecer la cultura del auto cuidado</t>
  </si>
  <si>
    <t>Secretaria de Salud…  lactancia materna, los autoexámenes</t>
  </si>
  <si>
    <t>Secretaria de Salud….. las campañas de sensibilización y prevención implementando estrategias que fortalezcan la integridad humana, prevengan el suicidio, los embarazos prematuros y la drogadicción</t>
  </si>
  <si>
    <t>Secretaria de Salud…. prevención de enfermedades más comunes con el fin de garantizar un crecimiento sano y generar hábitos saludables en lo físico y mental mediante la promoción de prácticas como el control perinatal</t>
  </si>
  <si>
    <t>P</t>
  </si>
  <si>
    <t>E</t>
  </si>
  <si>
    <t>METAS 2015</t>
  </si>
  <si>
    <t>RECURSOS 2015</t>
  </si>
  <si>
    <t>% AVANCE</t>
  </si>
  <si>
    <t>LOGROS ALCANZADOS 2015</t>
  </si>
  <si>
    <t>METAS 2025</t>
  </si>
  <si>
    <t>ARMONIZACION PLAN DE DESARROLLO 2016 - 2019                                        "EN DEFENSA DEL BIEN COMUN"</t>
  </si>
  <si>
    <t>Secretaria de Familia,  Secretaria Planeación, Secretaria de Agricultura, Desarrollo Rural y Medio Ambiente,
Oficina de Promoción de Empleo Competitividad e Innovación</t>
  </si>
  <si>
    <t>Secretaria de Familia,  Secretaria Planeación, Secretaria de Agricultura, Desarrollo Rural y Medio Ambiente,
Oficina de Promoción de Empleo Competitividad e Innovación.
Universidad del Quidío.</t>
  </si>
  <si>
    <t xml:space="preserve">Apoyar el acceso de las mujeres rurales,campesinas y cafeteras a convocatorias publicas para la estructuración del proyecto productivo y sus estudios de factibilidad y sostenibilidad. </t>
  </si>
  <si>
    <t>Mujeres rurales, campesinas y cafeteras vinculadas a procesos de formación en elaboración de proyectos productivos</t>
  </si>
  <si>
    <t xml:space="preserve"> Secretaria de Familia,  Secretaria Planeación, Secretaria de Agricultura, Desarrollo Rural y Medio Ambiente,
Oficina de Promoción de Empleo Competitividad e Innovación.</t>
  </si>
  <si>
    <t>Emprendimiento y empleo rural.
Mujeres constructoras de Familia y de paz.</t>
  </si>
  <si>
    <t xml:space="preserve">2  Estrategias de seguimiento a la incorporación de las mujeres en el ámbito laboral en condiciones de igualdad de oportunidades y de salarios. </t>
  </si>
  <si>
    <t>2. QUINDIANAS COMO SUJETOS POLÍTICOS: EMPODERADAS, PARTICIPATIVAS Y MOVILIZADORAS.</t>
  </si>
  <si>
    <t xml:space="preserve">2.1 Las Quindianas ejercen su derecho a elegir y ser elegidas. </t>
  </si>
  <si>
    <t>2.1.1 Incentivar a las mujeres para su participación activa en partidos políticos y corporaciones pública y de eleccion popular.</t>
  </si>
  <si>
    <t>Capacitar a las mujeres en asuntos de política y administración pública para activar e incentivar su participación en los partidos políticos.</t>
  </si>
  <si>
    <t>Programa de capacitacion para las mujeres en asuntos de política y administración pública</t>
  </si>
  <si>
    <t>Ejecución del 90 % de las capacitaciones propuestas.</t>
  </si>
  <si>
    <t>(# de capacitaciones realizadas/ # de capacitaciones propuestas)*100</t>
  </si>
  <si>
    <t>Secretaria del Interior, Secretaria de Familia, Esap Quindio</t>
  </si>
  <si>
    <t xml:space="preserve">Diseño de un plan de inclusion para las  mujeres  en los partidos políticos incentivando liderazgos femeninos y con enfoque de género que incluya el seguimiento a la Ley de cuotas. </t>
  </si>
  <si>
    <t>Plan de inclusión para mujeres en los partidos políticos.</t>
  </si>
  <si>
    <t>Plan de de inclusión para las mujeres en los partidos políticos formulado e  implementado.</t>
  </si>
  <si>
    <t>Valor absoluto (plan de inclusión formulado y en implementación)</t>
  </si>
  <si>
    <t>Secretaria del Interior, Secretaria de Familia, Esap Quindio, Directorios departamentales de Partidos Políticos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</si>
  <si>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eleccion popular.</t>
  </si>
  <si>
    <t xml:space="preserve"> Red de Mujeres al Poder.</t>
  </si>
  <si>
    <t>Red de Mujeres al Poder conformada y activa.</t>
  </si>
  <si>
    <t>Valor absoluto (Red de mujeres conformada y en funcionamiento)</t>
  </si>
  <si>
    <t>Secretaria del Interior, Secretaria de Familia, Organizaciones sociales de mujeres, Consejos Departamental y Municipales de mujeres, Directorios departamentales de Partidos Políticos, ESAP QUINDIO</t>
  </si>
  <si>
    <t>Diseño e implementacion de campaña de mujeres quindianas como candidatas a las distintas corporaciones públicas y de elección popular.</t>
  </si>
  <si>
    <t>Campaña de mujeres quindianas como candidatas a las distintas corporaciones públicas y de elección popular.</t>
  </si>
  <si>
    <t>Implementación del 100% de la campaña.</t>
  </si>
  <si>
    <t>(# de acciones implementadas de dentro de la campaña/#total de acciones formuladas)*100</t>
  </si>
  <si>
    <t>Secretaria del Interior, Secretaria de Familia, Organizaciones sociales de mujeres, Consejos Deparatamental y Municipales de mujeres, Directorios departamentales de Partidos Políticos, ESAP QUINDIO</t>
  </si>
  <si>
    <t>2.2.1.Promover los liderazgos femeninos con enfoque de género y diferencial</t>
  </si>
  <si>
    <t>Diseño de programa de participación ciudadana para la seguridad preventiva y la convivencia pacífica.</t>
  </si>
  <si>
    <t>Implementación de los programas de participación</t>
  </si>
  <si>
    <t>Programa de participación diseñado e implementado</t>
  </si>
  <si>
    <t>Valor absoluto (programa diseñado e implementado)</t>
  </si>
  <si>
    <t>Secretaria del Interior, Secretaria de Familia, Organizaciones sociales de mujeres, Consejos Departamental y Municipales de mujeres, Policia Nacional</t>
  </si>
  <si>
    <t>2.2.2 Acompañamiento a los procesos organizativos de mujeres, movimientos social de mujeres y feministas.</t>
  </si>
  <si>
    <t>Diseñar estrategias de articulación e incorporación entre las organizaciones de mujeres del departamento y los consejos municipales y departamental de mujeres.</t>
  </si>
  <si>
    <t xml:space="preserve">Estrategias articulación e incorporación entre las organizaciones de mujeres del departamento y los consejos municipales y departamental de mujeres. </t>
  </si>
  <si>
    <t>Implementación del 90% de las estrategias.</t>
  </si>
  <si>
    <t># de estrategias implementadas/# total de estrategias diseñadas)*100</t>
  </si>
  <si>
    <t>Secretaria del Interior, Secretaria de Familia,  Consejos Deparatamental y Municipales de mujeres.</t>
  </si>
  <si>
    <t>Crear programa de apoyar tecnico y financiero a  los planes de acción de los consejos municipales y departamental de mujeres.</t>
  </si>
  <si>
    <t>Programa de apoyar tecnico y financiero a  los planes de acción de los consejos municipales y departamental de mujeres.</t>
  </si>
  <si>
    <t>100% de implementación del Programa de apoyo tecnico y financiero a  los planes de acción de los consejos municipales y departamental de mujeres.</t>
  </si>
  <si>
    <t>% de implementación = (# de acciones ejecutadas dentro del plan de acción/#total de acciones)*100</t>
  </si>
  <si>
    <t>Secretaria del Interior, Secretaria de Familia, Secretaria de Planeación, Esap Quindio</t>
  </si>
  <si>
    <t>Fortalecer los procesos organizativos de mujeres en el departamento bajo la perspectiva de género y enfoque diferencial.</t>
  </si>
  <si>
    <t>Procesos organizativos de mujeres en el departamento bajo la perspectiva de género y enfoque diferencial.</t>
  </si>
  <si>
    <t xml:space="preserve">100% de procesos organizativos de mujeres fortalecidos De acciones de fortalecimiento implementadas a los Procesos organizativos de las mujeres </t>
  </si>
  <si>
    <t xml:space="preserve">% de acciones de fortalecimiento= (# de procesos organizativos beneficiados intervenidos con programas de fortalecimiento/total de procesos organizativos)*100 </t>
  </si>
  <si>
    <t>Secretaria del Interior, Secretaria de Familia, Consejos Deparatamental y Municipales de mujeres, UNIQUINDIO, ESAP QUINDIO</t>
  </si>
  <si>
    <t>2.2.3 Impulsar el liderazgo femeninos y con enfoque de género a mujeres en condiciones especiales de vulnerabilidad.</t>
  </si>
  <si>
    <t>Diseñar e implementar estrategía de incorporación de mujeres Rurales, afrodescendientes, jovenes, mujeres y madres cabeza de familia, mujeres en condicion de prostitución, LBTI, Mujeres retornadas, privadas de la libertad y en condicion de pobreza extrema a los consejos municipales y departamental de mujeres.</t>
  </si>
  <si>
    <t>Estrategia de incorporación diseñadas e implementadas.</t>
  </si>
  <si>
    <t>100% de muncipios con estrategia implementada.</t>
  </si>
  <si>
    <t>% de implementación= (# de municipios con estrategia implementada/# total de municipios)*100</t>
  </si>
  <si>
    <t>Secretaria del Interior, Secretaria de Familia, Consejos Deparatamental y Municipales de mujeres.</t>
  </si>
  <si>
    <t>Creacion de un programa de capacitación en derechos humanos de las mujeres y liderazgo femenino con enfoque de género a mujeres Rurales, afrodescendientes, jovenes, mujeres y madres cabeza de familia, mujeres en condicion de prostitución, LBTI, Mujeres retornadas, privadas de la libertad y en condicion de pobreza extrema.</t>
  </si>
  <si>
    <t>Programa de Formación en derechos humanos de las mujeres.</t>
  </si>
  <si>
    <t>100 % Programa  de formación en derechos humanos de las mujeres implementado y activo</t>
  </si>
  <si>
    <t>% de implementación = (# de acciones del programa de formación ejecutadas/# total de acciones del programa de formación)*100</t>
  </si>
  <si>
    <t>Secretaria del Interior, Secretaria de Familia, Defensoría del Pueblo, Consejos Deparatamental y Municipales de mujeres, UNIQUINDIO, ESAP QUINDIO</t>
  </si>
  <si>
    <t>2.3.1 Fomentar prácticas transformadoras de los roles femenino y masculino respecto de la relaciones en el ámbito familiar.</t>
  </si>
  <si>
    <t>Realizar acciones formativas a madres y padres de familia en pautas de crianza en equidad y para la igualdad de los géneros, que transforme los valores y estereotipos de los roles masculino y femenino en la familia.</t>
  </si>
  <si>
    <t>Acciones formativas  que transformen los valores y estereotipos de los roles dirigidosa madres y padres de familia. Acciones ejecutadas a madres y padres de familia</t>
  </si>
  <si>
    <t>100% de las acciones formativas ejecutadas</t>
  </si>
  <si>
    <t>% de implementación = (# de acciones formativas ejecutadas/# de accioness formativas programadas)*100</t>
  </si>
  <si>
    <t>Secretaria de Familia, Secretaria de Educación, ICBF, UNIQUINDIO</t>
  </si>
  <si>
    <t>Realizar campañas de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</si>
  <si>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Implementaciòn de campañas de sensibilizaciòn.</t>
  </si>
  <si>
    <t>Díez (10) campañas de sensibilización ejecutadas. Una (1) campaña por año.</t>
  </si>
  <si>
    <t>Campañas ejecutadas= ∑ de campañas de sensibilización</t>
  </si>
  <si>
    <t>Crear un programa de televisión en el canal regional que visibilice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</si>
  <si>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Programa de televisión en el canal regional que visibilice las historias de vida de mujeres vinculadas al sector rural cafetero, campesinas,  indígernas,  afrodescendientes, en condición de discapacidad.</t>
  </si>
  <si>
    <t>Diseño e implementaciòn de Programa de televisión</t>
  </si>
  <si>
    <t>Valor absoluto (Realización del programa)</t>
  </si>
  <si>
    <t>Secretaria de Familia, Secretaria de Educación, ICBF, UNIQUINDIO, organizaciones de mujeres, Telecafé</t>
  </si>
  <si>
    <t>Desarrollo de acciones de fomento para la Conciliación de la vida familiar y laboral en el marco del Programa Nacional de Equidad Laboral con Enfoque Diferencial de Género.</t>
  </si>
  <si>
    <t xml:space="preserve">Acciones de fomento para la Conciliaciòn de la Vida Familiar y Laboral.
</t>
  </si>
  <si>
    <t>100% de acciones ejecutadas en el marco del Programa Nacional de Equidad Laboral con Enfoque Diferencial de Género</t>
  </si>
  <si>
    <t>% de ejecución= (# de acciones ejecutadas/# total de acciones en el marco del programa nacional)*100</t>
  </si>
  <si>
    <t>Secretaria de Familia, Secretaria de Turismo, industria y comercio.</t>
  </si>
  <si>
    <t>2.4 Las Quindianas participan en la implementación, monitoreo y evaluación de SU política.</t>
  </si>
  <si>
    <t>2.4.1 Incentivar el empoderamiento de las mujeres para la implementación, monitoreo y evaluación de SU política Pública.</t>
  </si>
  <si>
    <t>Realizar una campaña de visibilización y sensibilización de la Política  Pùblica de Equidad de género para las mujeres en todo el departamento.</t>
  </si>
  <si>
    <t>Campaña de visibilización y sensibilización de la Política Pública</t>
  </si>
  <si>
    <t xml:space="preserve">100 % de ejecución de la Campaña de visualización y sensibilización </t>
  </si>
  <si>
    <t>% de ejecución= (# de acciones implementadas de dentro de la campaña/#total de acciones formuladas)*100</t>
  </si>
  <si>
    <t>Gobernación del Quindío, Alcaldías municipales, Secretaria de familia.</t>
  </si>
  <si>
    <t>Creacion de sub-comites de seguimiento a la divulgación, implementación, monitoreo y evaluación de la política publica de Equidad de Género para las mujeres incorporados en los consejos municipales y departamental de mujeres.</t>
  </si>
  <si>
    <t>Subcomites de seguimiento de la Politica Pública de Equidad de Genero para las mujeres.</t>
  </si>
  <si>
    <t xml:space="preserve">Conformación de un  subcomite en los 12 municipios del departamento del Quindío </t>
  </si>
  <si>
    <t>Valor absoluto (1 comité por cada municipio)</t>
  </si>
  <si>
    <t>Secretaria de Familia, Consejos Departamental y municipales de mujeres</t>
  </si>
  <si>
    <t>2.2  Las Quindianas como agentes para la profundización democrática.</t>
  </si>
  <si>
    <t xml:space="preserve">2.3  Las quindianas empoderadas hacia la conciliación de la vida familiar y los ámbitos de participación social, política y económica. </t>
  </si>
  <si>
    <t>Poder ciudadano</t>
  </si>
  <si>
    <t>Quindio si a la participacion</t>
  </si>
  <si>
    <t>Desarrollar estrategias tendientes a promover la participación ciudadana en el departamento</t>
  </si>
  <si>
    <t xml:space="preserve">Seguridad humana como dinamizador de la vida, dignidad y libertad en el Quindío </t>
  </si>
  <si>
    <t>Convivencia, Justicia  y Cultura de Paz</t>
  </si>
  <si>
    <t xml:space="preserve">
219
220</t>
  </si>
  <si>
    <t>Apoyar la implementación de treinta y seis (36) programas de prevención del delito y mediación de conflictos en comunidades focalizadas del departamento
Atención integral de barrios con situacion critica de convivencia en los 12 municipios  del departamento</t>
  </si>
  <si>
    <t>Construcción de paz y reconciliación en el Quindío</t>
  </si>
  <si>
    <t>Protección y Garantías de no Repetición</t>
  </si>
  <si>
    <t>Implementar el plan integral de prevención a las violaciones de  Derechos Humanos DDHH e infracciones  al Derecho Internacional Humanitario DIH</t>
  </si>
  <si>
    <t>Actualizar e implementar el Plan Integral de Seguridad y Convivencia Ciudadana (PISCC)</t>
  </si>
  <si>
    <t>3. QUINDIANAS MOVILIZADAS PARA LA REDISTRIBUCIÓN DEL CONOCIMIENTO SOCIAL Y LA CONSTRUCCIÓN DE PAZ.</t>
  </si>
  <si>
    <t>3.1. Las Quindianas generamos nuevo conocimiento social para fundar nuevas prácticas sociales.</t>
  </si>
  <si>
    <t>3.1.1. Incorporar el enfoque de género y diferencial al desarrollo cultural, turístico, recreativo y deportivo en el departamento del Quindío.</t>
  </si>
  <si>
    <t xml:space="preserve">Visibilizar a través de una estrategía mediatica el rol de las mujeres quindianas y sus aportes al desarrollo de la historia, la ciencia, las artes, la cultura y el deporte desde un enfoque de género. </t>
  </si>
  <si>
    <t>Estrategia mediatica sobre el rol de las mujeres quindianas y sus aportes al desarrollo de la historia, la ciencia, las artes, la cultura y el deporte desde un enfoque de género. (programas de tV, estrategias radiales, formación, etc)</t>
  </si>
  <si>
    <t>100% de Implementación de estrategia mediatica el rol de las mujeres quindianas</t>
  </si>
  <si>
    <t>% implementación= (# de acciones implementadas/ # total de acciones definidas en la estrategia)</t>
  </si>
  <si>
    <t xml:space="preserve">Secretaria de Familia, Secretaria de Cultura, Medios de comunicación departamentales, UNIQUINDIO  </t>
  </si>
  <si>
    <t xml:space="preserve">Promover los espacios recreativos y deportivos donde se tranforme el estereotipo de género y se potencialice el liderazgo deportivo de las mujeres. </t>
  </si>
  <si>
    <t>Eventos recreativos y deportivos ejecutados.</t>
  </si>
  <si>
    <t>100% de cumplimiento de los eventos recreativos y deportivos.</t>
  </si>
  <si>
    <t>(# de eventos recreativos realizados/# total de eventos recreativos y deportivos propuestos)*100</t>
  </si>
  <si>
    <t>Secretaria de Familia, Secretaria de Cultura, indeportes, Consejos Departamental y Municipales de mujeres.</t>
  </si>
  <si>
    <t>Quindío territorio vital</t>
  </si>
  <si>
    <t>Generación de entornos favorables y sostenibilidad ambiental</t>
  </si>
  <si>
    <t>Desarrollar 4 eventos de deporte social
y comunitario.</t>
  </si>
  <si>
    <t>Incorporación de iniciativas de producción cultural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</si>
  <si>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Iniciativas de producción cultural  de las mujeres rurales (campesinas, cafeteras, indigenas y afrodescendientes)  a los programas y proyectos de la Conservación, Reconocimento y Protección del Paisaje Cultural Cafetero</t>
  </si>
  <si>
    <t xml:space="preserve">90% de implementación de las iniciativas de producción cultural </t>
  </si>
  <si>
    <t># de actividades de producción creativas ejecutadas/# total de iniciativas de producción cultural planeadas)*100</t>
  </si>
  <si>
    <t>Secretaria de Familia, Secretaria de Cultura, Secretaria de Turismo, Industria y Comercio</t>
  </si>
  <si>
    <t xml:space="preserve">Incorporar los aportes culturales y tradicionales de las mujeres mujeres rurales (campesinas, cafeteras, indigenas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</si>
  <si>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Número de programas con aportes culturales y tradicionales de las mujeres rurales dentro del plan de promoción turísticas </t>
  </si>
  <si>
    <t>Por lo menos un programa anual</t>
  </si>
  <si>
    <t>Valor absoluto (verificación  del programa incorporado e implementado anualmente)</t>
  </si>
  <si>
    <t>3.1.2. Promover la Transformación de la cultura a favor de las mujeres .</t>
  </si>
  <si>
    <t>Incentivar la promoción de los derechos humanos de las mujeres, la prevención de violencias y la transformación de valores de discriminación hacia la mujer a través  campañas en medios de comunicación escrita, radial y televisiva del departamento.</t>
  </si>
  <si>
    <t xml:space="preserve">Campañas en medios de comunicación </t>
  </si>
  <si>
    <t>Diez (10) campañas  en los medios comunicación. Una (1) campaña por año</t>
  </si>
  <si>
    <t>∑ de campañas realizadas</t>
  </si>
  <si>
    <t>Secretaria del Interior, Secretaria de Familia,  Defensoría del Pueblo, Personerias</t>
  </si>
  <si>
    <t>Preparados para la Paz Territorial</t>
  </si>
  <si>
    <t>Implementar plan de acción de Derechos Humanos articulado interinstitucionalmente, de  protección de los Derechos Humanos DDHH y la Paz en los doce (12) municipios del departamento</t>
  </si>
  <si>
    <t>Creación y funcionamiento del Observatorio de Género del Quindío.</t>
  </si>
  <si>
    <t>Observatorio de Género del Quindío diseñado y activo</t>
  </si>
  <si>
    <t xml:space="preserve">90% de ejecución de acciones desarrolladas en el Observatorio de Género del Quindío </t>
  </si>
  <si>
    <t xml:space="preserve">% de ejecución = (# de acciones ejecutadas/# total de acciones programadas)*100% </t>
  </si>
  <si>
    <t>Gobernación del Quindío,  Universidades del Departamento, Centros de Investigación, secretaria de planeación, secretaria de familia.</t>
  </si>
  <si>
    <t>Estimular la investigación, publicación y divulgación del conocimiento ancestral, cultural y científico relacionado con asuntos de género y de las mujeres en el departamento.</t>
  </si>
  <si>
    <t xml:space="preserve">Desarrollo de investigaciones en asuntos de género y de las mujeres en el departamento. </t>
  </si>
  <si>
    <t>3 investigaciones en asuntos de género y de las mujeres en el departamento</t>
  </si>
  <si>
    <t>∑ de investigaciones</t>
  </si>
  <si>
    <t>Secretaria de Educación, Secretaria de Familia, Secretaría de Cultura, Universidades del departamento.</t>
  </si>
  <si>
    <t>Fortalecer la participación de mujeres en la movilización social de mujeres frente a las violencias ejercidas contra ellas desde el enfoque diferencial y de derechos humanos.</t>
  </si>
  <si>
    <t>Participación de las mujeres en la movilización social de mujeres.</t>
  </si>
  <si>
    <t xml:space="preserve"> 50%  de participación de mujeres en eventos de la movilización social de mujeres</t>
  </si>
  <si>
    <t>(# de mujeres que participan en eventos de la movilización social de mujeres/# total de mujeres)*100</t>
  </si>
  <si>
    <t>Secretaria del Interior, Secretaria de Familia, Secretaria de educación, Secretaria de Salud, personerías.</t>
  </si>
  <si>
    <t>231.
232.</t>
  </si>
  <si>
    <t xml:space="preserve">Implementar el plan integral de prevención a las violaciones de  Derechos Humanos DDHH e infracciones  al Derecho Internacional Humanitario DIH.
Apoyar en los doce (12) municipios la articulación institucional para la prevención a las violaciones DDHH  e infracciones al DIH </t>
  </si>
  <si>
    <t>Diseño e implentación de campaña "Hombres quindianos por una vida libre de miedos y violencias contra las mujeres". Esta campaña pretenderá la reflexión y  transformacion de valores machistas y sexistas en los hombres como agenciadores de la convivencia pacífica entre hombres y mujeres en los ambitos públicos y privados.</t>
  </si>
  <si>
    <t>Campaña "Hombres quindianos por una vida libre de miedos y violencias contra las mujeres" elaborada y ejecutada</t>
  </si>
  <si>
    <t>90% de implementación de campaña "Hombres quindianos por un vida libre de miedos y violencias contra las mujeres"</t>
  </si>
  <si>
    <t>% de implementación= # de actividades de la campaña ejecutadas/# total de actividades)*100</t>
  </si>
  <si>
    <t>Secretaria del Interior, Secretaria de Familia, Secretaria de Educación, Secretaria de Salud, personerías, Policia Nacional.</t>
  </si>
  <si>
    <t>3.2  Mujeres quindianas constructoras de escenarios para la paz.</t>
  </si>
  <si>
    <t>3.2.1.Reconocer socialmente las violencias que afectan y afectaron a las mujeres en el marco
del conflicto armado.</t>
  </si>
  <si>
    <t xml:space="preserve">Identificar los tipos de conflictos que afectan la convivencia y el bienestar general de las mujeres. </t>
  </si>
  <si>
    <t>Tipos de conflictos que afectan la convivencia y el bienestar general de las mujeres.</t>
  </si>
  <si>
    <t>100%  de tipos de conflictos  identificados</t>
  </si>
  <si>
    <t>(# de conflictos identificados/# total de conflictos)*100</t>
  </si>
  <si>
    <t>Secretaria de familia, Fiscalia, Policia nacional, Secretaria de Educación, Defensoría del Pueblo.</t>
  </si>
  <si>
    <t>Ajustar e implementar  la política de salud mental en los 12 municipios del Departamento, conforme a los lineamientos y desarrollos técnicos definidos por el Ministerio de Salud y Protección Social.</t>
  </si>
  <si>
    <t>Desarrollo de proyectos de investigación que esclarezcan y visibilicen la experiencia de las mujeres en el marco de distintos dominios y disputas armadas.</t>
  </si>
  <si>
    <t xml:space="preserve">Desarrollo Proyectos de investigación </t>
  </si>
  <si>
    <t>Seis (6) proyectos de investigación diseñados y en ejecución.</t>
  </si>
  <si>
    <t>∑ de proyectos de investigación</t>
  </si>
  <si>
    <t xml:space="preserve">Secretaria de familia, Universidades del Departamento, </t>
  </si>
  <si>
    <t>Visibilizar la violencia sexual y el desplazamiento forzado como principales hechos victimizantes y los efectos en la vida y cuerpo de las mujeres en el marco del conflicto.</t>
  </si>
  <si>
    <t xml:space="preserve">Campaña de sensibilización y divulgación. </t>
  </si>
  <si>
    <t xml:space="preserve">100% de ejecución de la campaña  </t>
  </si>
  <si>
    <t>% de ejecución = (# de actividades de la campaña ejecutadas/# total de actividades de la campaña)*100</t>
  </si>
  <si>
    <t>Secretaria de familia, Secretaria de interior, Secretaria de educación , Secretaria de Salud, ICBF, Defensoria del Pueblo, Personería, Policia Nacional</t>
  </si>
  <si>
    <t>3.2.2. Reconocer la participación social y política de las mujeres en la construcción de escenarios de paz.</t>
  </si>
  <si>
    <t>Promover la participación activa de las mujeres en la construcción de escenarios de paz en los espacios privado y publico.</t>
  </si>
  <si>
    <t>Participación de las mujeres en escenarios de construcción de paz</t>
  </si>
  <si>
    <t>Participación del 50% de las mujeres en escenarios de construcción de paz</t>
  </si>
  <si>
    <t>% de participación= (# de mujeres que participan en escenarios de construcción de paz/# total de mujeres)*100</t>
  </si>
  <si>
    <t>Secretaria de familia, Secretaria de interior, Secretaria de educación , Secretaria de Salud, ICBF, Defensoría del Pueblo, Personería</t>
  </si>
  <si>
    <t xml:space="preserve"> Documentar y divulgar experiencias e iniciativas de construcción de paz, participación y resistencia pacífica de mujeres en el departamento del Quindío.</t>
  </si>
  <si>
    <t>Documentación y divulgación de experiencias e iniciativas</t>
  </si>
  <si>
    <t>80% de  experiencias e iniciativas de construcción de paz identificadas, documentadas y divulgadas</t>
  </si>
  <si>
    <t>(# de experiencias documentadas y divulgadas/# total de experiencias Identificadas)*100</t>
  </si>
  <si>
    <t>Gobernación del Quindío, Alcaldías, Personería, Defensoría del Pueblo.</t>
  </si>
  <si>
    <t xml:space="preserve">Acompañar  el acceso a los beneficios que brinda la ACR, para las mujeres y hombres del proceso de Reintegración, teniendo en cuenta la perspectiva de género. </t>
  </si>
  <si>
    <t>Mujeres articuladas a los procesos que brinda la ACR</t>
  </si>
  <si>
    <t xml:space="preserve">80 % de las mujeres que se benefician  de los procesos del ACR </t>
  </si>
  <si>
    <t>(# de mujeres beneficiarias/#total de mujeres)*100</t>
  </si>
  <si>
    <t>Secretaria de familia, Secretaria de Interior, Secretaria de Educación , Secretaria de Salud, ICBF, Defensoría del Pueblo, Personería, ACR.</t>
  </si>
  <si>
    <t>Apoyar la implementación de treinta y seis (36) programas de prevención del delito y mediación de conflictos en comunidades focalizadas del departamento</t>
  </si>
  <si>
    <t>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t>
  </si>
  <si>
    <t xml:space="preserve">Porcentaje de recomendaciones incluidas en los planes y proyectos </t>
  </si>
  <si>
    <t xml:space="preserve">Inclusión del 95% de las recomendaciones en los planes y proyectos </t>
  </si>
  <si>
    <t># de recomendaciones incorporadas en los planes y proyectos/#total de recomendaciones realizadas)*100</t>
  </si>
  <si>
    <t>Secretaria de familia, Secretaria de interior, Secretaria de educación , Secretaria de Salud, ICBF, Defensoria del Pueblo, Personería, Policia Nacional.</t>
  </si>
  <si>
    <t>Acompañar  la construcción de las Catedras de Paz de las instituciones educativas del departamento incorporarando el enfoque diferencial y de género.</t>
  </si>
  <si>
    <t xml:space="preserve">Asesorar la construcción de la Catedra de Paz incorporando el enfoque diferencial y de género  </t>
  </si>
  <si>
    <t xml:space="preserve">90% de instituciones educativas asesoradas en construcción de Catedra de Paz </t>
  </si>
  <si>
    <t>(# de instituciones educativas asesoradas/# total de instituciones educativas)*100</t>
  </si>
  <si>
    <t>Secretaria de familia, Secretaria de interior, Secretaria de educación , Defensoría del Pueblo, Personería</t>
  </si>
  <si>
    <t>Educación, Ambientes Escolares y Cultura para la Paz</t>
  </si>
  <si>
    <t>Realizar ocho (8) eventos académicos, investigativos y culturales</t>
  </si>
  <si>
    <t xml:space="preserve">QUINDIANAS POR UNA VIDA LIBRE DE MIEDOS Y VIOLENCIAS.
</t>
  </si>
  <si>
    <t>4.1 Promoción de los derechos humanos de las mujeres y Prevención de las Violencias: Física, Psicológica, Sexual y Económica.</t>
  </si>
  <si>
    <t xml:space="preserve">4.1.1 Transversalización del enfoque de género en los planes, programas y proyectos vinculados con la seguridad, la convivencia ciudadana y la criminalidad en el  departamento. </t>
  </si>
  <si>
    <t>Incorporación de criterios de análisis de género en los planes de seguridad y conviviencia ciudadana del departamento.</t>
  </si>
  <si>
    <t xml:space="preserve">Criterios de analisis de género incluidos en los planes de seguridad y convivencia cuidadana de la totalidad de los municipios </t>
  </si>
  <si>
    <t xml:space="preserve">90% de criterios de análisis de género  incluidos </t>
  </si>
  <si>
    <t># de criterios incorporados/# total de criterios propuestos)*100</t>
  </si>
  <si>
    <t>Secretaria de familia, Secretaria de interior, Defensoria del Pueblo, Personería, Policia Nacional.</t>
  </si>
  <si>
    <t>Inclusión del enfoque de Derechos humanos y de  Género en la Política Pública de Seguridad y Convivencia Ciudadana del Departamento.</t>
  </si>
  <si>
    <t>Enfoque de Derechos Humanos, diferencial y de género en la Política Pública</t>
  </si>
  <si>
    <t>Inclusión del enfoque de Derechos Humanos, diferencial y de género en la Política  Pública</t>
  </si>
  <si>
    <t>Valor absoluto (verificación de inclusión)</t>
  </si>
  <si>
    <t>Secretaria de familia, Secretaria de Interior, Defensorïa del Pueblo, Personería.</t>
  </si>
  <si>
    <t>Diseñar herramientas con enfoque de Derechos Humanos, diferencial y de género para el seguimiento de registros vinculados con el incremento de delitos que atentan contra la vida, la libertad, la integridad de las mujeres.</t>
  </si>
  <si>
    <t>Herramientas con enfoque de Derechos Humanos, diferencial y de género</t>
  </si>
  <si>
    <t xml:space="preserve">Dos (2)herramientas seguimiento diseñadas </t>
  </si>
  <si>
    <t>∑ de herramientas diseñadas</t>
  </si>
  <si>
    <t>Secretaria de Familia, Secretaria de interior, Defensoria del Pueblo, Personería, Policia Nacional.</t>
  </si>
  <si>
    <t>Diseñar campañas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t>
  </si>
  <si>
    <t>Campañas de sensibilización en prevención de la violencia contra las mujeres y el fortalecimiento de procesos que contribuyan a la transformación cultural diseñadas y ejecutadas</t>
  </si>
  <si>
    <t>90%  de ejecución de las campañas de sensibilización.</t>
  </si>
  <si>
    <t># de campañas ejecutadas/# total de campañas diseñadas)*100</t>
  </si>
  <si>
    <t>Secretaria de Familia, Secretaria de Interior, Secretaria de Educación , Secretaría de Turismo, Industria y Comercio, Defensoría del Pueblo, Personería, ICBF</t>
  </si>
  <si>
    <t xml:space="preserve">Campañas de sensibilización que den a conocer la normatividad que sanciona los delitos de acoso laboral y sexual, así como las herramientas para hacer efectiva dichas sanciones. </t>
  </si>
  <si>
    <t>Campañas de sensibilización sobre  la normatividad que sanciona los delitos de acoso laboral y sexual diseñadas y ejecutadas</t>
  </si>
  <si>
    <t xml:space="preserve"> 90% de ejecución de las campañas de sensibilización </t>
  </si>
  <si>
    <t>Secretaría de Familia, Secretaría del Interior, secretaria de Salud, Fiscalía, INMLCF, CAIVAS, Direccion territorial Min. Trabajo.</t>
  </si>
  <si>
    <t>4.1.2 Desarrollar estrategias,  herramientas y mecanismos para la Prevencion de las violencias contra las mujeres quindianas.</t>
  </si>
  <si>
    <t>Acompañar la elaboración de un plan estratégico para la prevención del acoso sexual y laboral en el marco del lugar de trabajo, en virtud del tema de género.</t>
  </si>
  <si>
    <t>Asesorias a los planes de acción para la prevención del acoso sexual y laboral</t>
  </si>
  <si>
    <t>90 % de asesorias ejecutadas en el año.</t>
  </si>
  <si>
    <t xml:space="preserve">Implementar una  estrategia  de prevención y atención de la erradicación del abuso, explotación sexual comercial, trabajo infantil y peores formas de trabajo, y actividades delictivas. </t>
  </si>
  <si>
    <t>Implementar Programa de Formación  a todos los funcionarios/as públicos del sector Educativo en prevención y detección de la discriminación y la violencia contra las mujeres y derechos de las mujeres y prácticas no discriminatorias.</t>
  </si>
  <si>
    <t>Programa de formación a funcionarios/as públicos del sector Educativo en prevención y detección de la discriminación y la violencia contra las mujeres y derechos de las mujeres y prácticas no discriminatorias.diseñado y ejecutado</t>
  </si>
  <si>
    <t xml:space="preserve">90% de implementación del Programa de Formación </t>
  </si>
  <si>
    <t># de acciones del programa de formación ejecutadas/# total de acciones del programa de formación)*100</t>
  </si>
  <si>
    <t>Secretaría de Familia, Secretaría del Interior, Secretaria de Educación, Defensoría del Pueblo, Personería</t>
  </si>
  <si>
    <t>Genero poblaciones vulnerables y con enfoque diferenciao
Construcción de paz y reconciliación en el Quindío</t>
  </si>
  <si>
    <t>Mujeres constructoras de familia y de paz
Protección y Garantías de no Repetición</t>
  </si>
  <si>
    <t>197
233</t>
  </si>
  <si>
    <t>Revisar, ajustar  e  implementar  la política publica de equidad de género para la  mujer del departamento
Actualizar e Implementar el plan lucha contra la trata de personas</t>
  </si>
  <si>
    <t>Implementar estrategia de sensibilización y formación  en derechos sexuales y reproductivos y prevención de las violencias de género, y construccion de nuevas feminidades y  masculinidades.</t>
  </si>
  <si>
    <t>Estrategias de sensibilización y formación implementadas</t>
  </si>
  <si>
    <t xml:space="preserve">90% de implementación de estrategias de sensibilización y formación diseñadas e ejecutadas </t>
  </si>
  <si>
    <t>(# de estrategias de sensibilización implementadas/# total de estrategias de sensibilización formuladas)*100</t>
  </si>
  <si>
    <t>Secretaria de familia, Secretaria de Salud, Defensoria del Pueblo, Personería, PROFAMILIA Quindio.</t>
  </si>
  <si>
    <t>Implementación del Decreto 4798 de 2011. Acompañamiento a los proyectos pedagógicos en el respeto de los derechos, libertades, autonomía e igualdad entre hombres y mujeres, la sensibilización y el reconocimiento de la existencia de discriminación y violencia contra las mujeres.</t>
  </si>
  <si>
    <t>Asesorias de implementación del Decreto 4798 de 2011 en los proyectos pedagógicos.</t>
  </si>
  <si>
    <t xml:space="preserve">90 % de asesorias ejecutadas a los proyectos pedagógicos en el año.
</t>
  </si>
  <si>
    <t>Secretaria de familia, Secretaria de Educación, Defensoría del Pueblo, Personería.</t>
  </si>
  <si>
    <t xml:space="preserve">Campaña de sensibilización y formación a periodistas y comunicadores sociales en Prevención de violencias contra las mujeres, promoción de sus derechos bajo el enfoque diferencial y de género. Esta implica transformacion de estereotipos de género, imaginarios,  practicas y lenguaje sexista. Ella propenderá por la revisión de contenidos discriminatorios y legitimadores de la violencia contra las mujeres en los distintos medios de comunicacion del departamento. </t>
  </si>
  <si>
    <t>Campaña de sensibilización  de Prevención de violencias contra las mujeres, promoción de sus derechos bajo un enfoque diferencial y de género.</t>
  </si>
  <si>
    <t xml:space="preserve">80% de periodistas y comunicadores sociales de las instituciones y emisoras del departamento sensibilizados y formados </t>
  </si>
  <si>
    <t>(# de periodistas y comunicadores sociales formados/total de periodistas)*100</t>
  </si>
  <si>
    <t>Acompañar la capacitación especializada a las Unidades de Justicia y Paz, CAV, CAIVAS Y CAVIF en: población vulnerable y derechos humanos</t>
  </si>
  <si>
    <t>Asesorias a las capacitaciones de las Unidades de Justicia y Paz</t>
  </si>
  <si>
    <t>90 % de asesorias ejecutadas a las capacitaciones .</t>
  </si>
  <si>
    <t>Secretaria de familia, Secretaria de interior, Defensoría del Pueblo, Personería, CAIVAS, CAVIF.</t>
  </si>
  <si>
    <t>Seguimiento a la participación en los cursos básicos para Fiscales e Investigadores donde este incluido el tema de enfoque diferencial y género.</t>
  </si>
  <si>
    <t>Verificación de participación en los cursos.</t>
  </si>
  <si>
    <t>80% de participación de los Fiscales e Investigadores  en los cursos donde este incluido el tema de enfoque diferencial y género.</t>
  </si>
  <si>
    <t>(# de funcionarios capacitados en los cursos/# total de fiscales e investigadores)*100</t>
  </si>
  <si>
    <t>Secretaria de familia, Secretaria de interior, Defensoria del Pueblo, Procuraduria.</t>
  </si>
  <si>
    <t>4.2 Asistencia y atención de mujeres víctimas de las violencias: física, psicológica, sexual, económica.</t>
  </si>
  <si>
    <t>4.2.1. Los sectores vinculados a la atención de la violencia fortalecen sus capacidades institucionales y sus funcionarios públicos mejoran sus conocimientos.</t>
  </si>
  <si>
    <t>Incorporación de lineamientos para la investigación y atención de casos de denuncia sobre violencia sexual, violencia intrafamiliar, homicidios, inasistencia alimentaria y lesiones por ácido.</t>
  </si>
  <si>
    <t>Lineamientos para la investigación de denuncias  sobre violencia sexual, violencia intrafamiliar, homicidios, inasistencia alimentaria y lesiones por ácido.</t>
  </si>
  <si>
    <t xml:space="preserve">Diseño de lineamientos para la investigación de denuncias  </t>
  </si>
  <si>
    <t>Valor absoluto (Verificación de lineamientos diseñados)</t>
  </si>
  <si>
    <t>Secretaria de familia, Secretaria de interior, Defensoria del Pueblo, Personería, CAIVAS, CAVIF, INMLCF, FISCALIA, Policia Nacional.</t>
  </si>
  <si>
    <t>Asegurar la atención especializada y el restablecimiento de los derechos de las niñas y adolescentes víctimas de violencia sexual mediante los Centros de Atención Integral a Victimas de Abuso Sexual - CAIVAS.</t>
  </si>
  <si>
    <t>Atención especializada en los Centros de Atención Integral a Victimas de Abuso Sexual</t>
  </si>
  <si>
    <t>90% de personas atendidas en  los Centros de Atención Integral a Victimas del Abuso sexual</t>
  </si>
  <si>
    <t>(# de personas atendidas/# total de personas que requieren atención)*100</t>
  </si>
  <si>
    <t>CAIVAS, Procuraduria, Defensoría del Pueblo, Personeria, ICBF</t>
  </si>
  <si>
    <t>Fortalecimiento de CAIVAS, CAVIF, CAV e Inasistencia Alimentaria en municipios que no cuentan con ellos o que por la demanda deben reforzarse.</t>
  </si>
  <si>
    <t>Asesorias  a las CAIVAS, CAVIF, CAV e Inasistencia Alimentaria en los municipios del departamento del Qindío</t>
  </si>
  <si>
    <t>90 % de asesorias a las CAIVAS, CAVIF, CAV e Inasistencia Alimentaria en los 12 municipios ejecutadas en el año</t>
  </si>
  <si>
    <t>Fiscalía General de la Nacion, Secretaria del Interior.</t>
  </si>
  <si>
    <t>NO HAY INFORMACION</t>
  </si>
  <si>
    <t>Acompañar el fortalecimiento de la Línea estratégica de violencia basada en género del Programa de Casas de Justicia.</t>
  </si>
  <si>
    <t>Asesorias Línea Estrategica de violencia del Programa de Casas de Justicia</t>
  </si>
  <si>
    <t>90 % de asesorias al Programa Casas de Justicia enla Línea Estrategica de violencia basada en género ejecutadas en el año</t>
  </si>
  <si>
    <t xml:space="preserve">Secretaría de Interior, Secretaria de Familia. </t>
  </si>
  <si>
    <t>Implementación de lineamientos para la atención adecuada de mujeres víctimas de diversas formas de violencias basadas en género, con especial énfasis en las diversas modalidades de violencia sexual que ocurren en el marco del conflicto armado.</t>
  </si>
  <si>
    <t>Lineamientos para la atención adecuada de mujeres victimas de diversas formas de violencias basadas en género</t>
  </si>
  <si>
    <t xml:space="preserve">Implementación de Lineamientos para la atención adecuada de mujeres víctimas </t>
  </si>
  <si>
    <t>Secretaria de Interior, Secretaria de Familia, CAIVAS, CAV, CAVIF, Defensoría del Pueblo, Personeria</t>
  </si>
  <si>
    <t xml:space="preserve">Seguimiento a la aplicación de protocolos de atención a víctimas de violencia de género con pertinencia cultural. </t>
  </si>
  <si>
    <t>Aplicación de protocolos de atención a víctimas de violencia de genero</t>
  </si>
  <si>
    <t>Verificación del 90% de cumplimiento de los protocolo de atención a víctimas de violencia de genero</t>
  </si>
  <si>
    <t>Valor absoluto (Verificación de protocolos aplicados)</t>
  </si>
  <si>
    <t>Secretaria de Interior, Secretaria de familia, Comites departamental y municipales del mujeres, INMLCF, Procuraduría</t>
  </si>
  <si>
    <t>Genero poblaciones vulnerables y con enfoque diferenciado
Construcción de paz y reconciliación en el Quindío</t>
  </si>
  <si>
    <t>Mujeres constructoras de familia y de paz
Plan de Acción Territorial para las Víctimas del Conflicto</t>
  </si>
  <si>
    <t>197
228</t>
  </si>
  <si>
    <t xml:space="preserve">Revisar, ajustar  e  implementar  la política publica de equidad de género para la  mujer del departamento
Fortalecer el Comité departamental de justicia transicional y la mesa de participación efectiva de las víctimas del conflicto </t>
  </si>
  <si>
    <t>Vigilar el Restablecimiento de los derechos de las niñas y adolescentes víctimas de violencia sexual a través de la modalidad de Intervención de Apoyo, con el fin de integrar a las familias en el proceso de atención especiliazada.</t>
  </si>
  <si>
    <t xml:space="preserve">Herramientas de vigilancia para garantizar el Restablecimiento de los derechos de las niñas y adolescentes víctimas de la violencia sexual </t>
  </si>
  <si>
    <t>Dos (2) herramientas de vigilancia diseñadas y aplicadas</t>
  </si>
  <si>
    <t>Valor absoluto (Verificación de herramientas aplicadas)</t>
  </si>
  <si>
    <t>Secretaria de Interior, Secretaria de familia, CAV, CAVIF, CAIVAS,  Procuraduría</t>
  </si>
  <si>
    <t>Seguridad humana como dinamizador de la vida, dignidad y libertad en el Quindío 
ICBF</t>
  </si>
  <si>
    <t>Aplicación de lineamientos para el enfoque de género y enfoque diferencial en el Programa de víctimas y Testigos de la FGN.</t>
  </si>
  <si>
    <t>Aplicación de lineamientos en el Programa  de Víctimas y Testigos de la FGN</t>
  </si>
  <si>
    <t xml:space="preserve">Lineamientos para el enfoque de genero y enfoque diferencial </t>
  </si>
  <si>
    <t>Valor absoluto (Verificación de lineamientos diseñados y aplicados)</t>
  </si>
  <si>
    <t>Fiscalia General de la Nación Armenia, Fiscalias Seccionales Quindio, Policia Nacional, Secretaria de interior</t>
  </si>
  <si>
    <t>Plan de Acción Territorial para las Víctimas del Conflicto</t>
  </si>
  <si>
    <t xml:space="preserve">Fortalecer el Comité departamental de justicia transicional y la mesa de participación efectiva de las víctimas del conflicto </t>
  </si>
  <si>
    <t>Implementación de las medidas de atención establecidas en los literales a) y b) del artículo 19 de la Ley 1257 de 2008, de acuerdo a lo reglametado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</si>
  <si>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reglametado por el Gobierno Nacional (Ministerios de Salud, Defensa y Justicia)</t>
  </si>
  <si>
    <t>Implementación de las medidas establecidas</t>
  </si>
  <si>
    <t>Valor absoluto (Verificación de implementación de las medidas)</t>
  </si>
  <si>
    <t>Secretaria de Salud, ESPs, Procuraduría</t>
  </si>
  <si>
    <t>Desarrollar estrategias de coordinación interinstitucional de articulación de rutas intersectoriales de atención para garantizar  a las mujeres, niñas y adolescentes, víctimas de violencia y la restitución de sus derechos tomando en cuenta sus particularidades.</t>
  </si>
  <si>
    <t>Estrategias de coordinación interinstitucional de articulación de rutas intersectoriales</t>
  </si>
  <si>
    <t>Establecimiento de   Número de estrategias de coordinación intertinstitucional implementadas</t>
  </si>
  <si>
    <t>Secretaria de familia, Secretaria del Interior, Secretaria de Salud,  ICBF, CAVIF, CAIVAS, Comisarias de Familia</t>
  </si>
  <si>
    <t>Fortalecimiento del Comité de Seguimiento a la Implementación de la Ley 1257 de 2008 con el fin de realizar el monitoreo a la implementación de la misma y el cumplimiento a los decretos reglamentarios.</t>
  </si>
  <si>
    <t>Asesorias a el Comité de Seguimiento a la Implementación de la Ley 1257</t>
  </si>
  <si>
    <t>90 % de asesorias ejecutadas al Comité de Seguimiento</t>
  </si>
  <si>
    <t>Secretaria de familia, Secretaria del Interior, Secretaria de Salud,  Secretaria de educación, ICBF, Policia, CAVIF, CAIVAS, Comisarias de Familia, Defensoría del Pueblo, Personeria, Procuraduría, Comites departamental y municipales de mujeres</t>
  </si>
  <si>
    <t>4.2.2 Fortalecimiento a la articulación institucional,  los sistemas de información en materia de violencia contra las mujeres.</t>
  </si>
  <si>
    <t>Acompañar el fortalecimiento de los mecanismos de coordinación intersectoriales para garantizar la interoperabilidad  entre los distintos sistemas de información que recogen datos sobre las víctimas de violencia.</t>
  </si>
  <si>
    <t>Asesorias de fortalecimiento de mecanismos de coordinación intersectorial entre los distintos sistemas de información.</t>
  </si>
  <si>
    <t>90 % de asesorias  en mecanismos de coordinación interinstitucional a los sistemas de información ejecutadas en el año</t>
  </si>
  <si>
    <t>Secretaria de Familia, Defensoría del Pueblo.</t>
  </si>
  <si>
    <t xml:space="preserve">90%
</t>
  </si>
  <si>
    <t>5. FORTALECIMIENTO     INSTITUCIONAL A FAVOR DE LAS QUINDIANAS.</t>
  </si>
  <si>
    <t>5.1.  Incorporación del enfoque de género y diferencial en la complejidad institucional del Estado a nivel departamental y municipal.</t>
  </si>
  <si>
    <t>5.1.1 Identificar procesos, procedimientos y prácticas patriarcales, androcenticas y sexistas en las instancias e instituciones del Estado a nivel departamental y municipal.</t>
  </si>
  <si>
    <t>Realizar un diagnóstico de detección de prácticas e imaginarios patriarcales, androcenticas y sexistas en los funcionarios publicos, en el diseño y aplicabilidad de los procesos, procedimientos de las instancias e instituciones del Estado a nivel departamental y municipal.</t>
  </si>
  <si>
    <t>Diagnóstico de detección de prácticas e imaginarios patriarcales, androcenticas y sexistas en los funcionarios publicos</t>
  </si>
  <si>
    <t xml:space="preserve">Construcción del 100% del diagnostico </t>
  </si>
  <si>
    <t>Valor absoluto (Diagnóstico realizado)</t>
  </si>
  <si>
    <t>Secretaria de Familia, Universidades del Departamento</t>
  </si>
  <si>
    <t>Promover una campaña de Reflexión, reconocimiento y autocrítica frente a los imaginarios sexistas, patriarcales y androcentricos en los servidores y funcionarios publicos.</t>
  </si>
  <si>
    <t>Campaña de reflexión, reconocimiento y autocrítica para los servidores y funcionarios públicos</t>
  </si>
  <si>
    <t>80% de servidores y funcionarios participantes en la campaña.</t>
  </si>
  <si>
    <t>(# de funcionarios que participan de la campaña/# total de funcionarios)*100</t>
  </si>
  <si>
    <t>5.1.2 Transformar la institucionalidad a favor de las mujeres.</t>
  </si>
  <si>
    <t>Seguimiento a la Incorporación de indicadores de género en los sistemas de información de las instancias e intituciones del Estado a nivel departamental y municipal.</t>
  </si>
  <si>
    <t>Indicadores de género en los sistemas de información de la instituciones departamentales y municipales</t>
  </si>
  <si>
    <t>90 % de cumplimiento de indicadores de genero en los sistemas de información</t>
  </si>
  <si>
    <t>Valor absluto (Verificación)</t>
  </si>
  <si>
    <t>Secretaria de Familia.</t>
  </si>
  <si>
    <t xml:space="preserve">Incorporar el enfoque de género en las distintas políticas publicas, planes, programas y proyectos de las entidades públicas del departamento. </t>
  </si>
  <si>
    <t>Incoporación de enfoque de género en las politicas públicas, planes, programas</t>
  </si>
  <si>
    <t>90% de politicas públicas, planes, programas y proyectos con incorporación de enfoque de género</t>
  </si>
  <si>
    <t># de políticas públicas con incorporación de enfoque de género/ sobre # total de políticas públicas vigentes)*100</t>
  </si>
  <si>
    <t>Promocionar, sensibilizar y socializar a los funcionarios en la prevención y detección de violencias contra las mujeres, derechos de las mujeres y prácticas no discriminatorias.</t>
  </si>
  <si>
    <t>Campaña de sensibilización y socialización</t>
  </si>
  <si>
    <t>90% de ejecución de la campaña de sensibilización y socialización.</t>
  </si>
  <si>
    <t>% de ejecución= (# de acciones ejecutadas/# total de acciones programadas)*100</t>
  </si>
  <si>
    <t xml:space="preserve">Gobernación del Quindio, Alcaldias municipales, DefensorÍa del Pueblo, </t>
  </si>
  <si>
    <t>Diseñar un plan de capacitacion permanente del enfoque de género para funcionarios publicos de todas las instancias del departamento.</t>
  </si>
  <si>
    <t xml:space="preserve">Plan de capacitación permanente del enfoque de genero para funcionarios públicos. </t>
  </si>
  <si>
    <t>90% de implementación del plan de capacitacion anual</t>
  </si>
  <si>
    <t>% de implementación = (# de actividades del plan ejecutadas/#total de actividades)*100</t>
  </si>
  <si>
    <t>Secretaria de Familia, Secretaria del Interior, Comites deparatamental y municipales de mujeres, Universidades del Departamento.</t>
  </si>
  <si>
    <t>Fortalecimiento del tema de equidad de género al interior de la Fuerza Pública.</t>
  </si>
  <si>
    <t>Capacitación de los funcionarios de la fuerza pública en el tema de equidad de género</t>
  </si>
  <si>
    <t>90% de implementación de capacitaciones de equidad de género a los funcionarios de la Fuerza Pública</t>
  </si>
  <si>
    <t>% de participación = (# de funcionarios que participan de la campaña/# total de funcionarios)*100</t>
  </si>
  <si>
    <t>Secretaria de Familia, Secretaria del Interior, Fuerza Pública</t>
  </si>
  <si>
    <t>Incorporar la perspectiva de género en los planes de accion municipales y departamental de DDHH y DIH.</t>
  </si>
  <si>
    <t>Perspectiva  de género en los planes de acción municipales y departamentales</t>
  </si>
  <si>
    <t>Trece 13 planes de acción  con incorporación de perspectiva de género. Uno (1) departamental y doce (12) municipales)</t>
  </si>
  <si>
    <t># de planes de acción con incorporación de perspectiva de género</t>
  </si>
  <si>
    <t>Secretaria de Familia, Secretaria del Interior</t>
  </si>
  <si>
    <t>Socializar y sensibilizar las rutas de atención a mujeres victimas de las distintas violencias con los funcionarios  públicos del departamento.</t>
  </si>
  <si>
    <t xml:space="preserve">Camapaña de sensibilización y socialización de las rutas de atención a mujeres victimas de las distitntas violencias. </t>
  </si>
  <si>
    <t>90% de implementación de campaña de sensibilización de rutas de atención a mujeres víctimas.</t>
  </si>
  <si>
    <t># de actividades de la campaña ejecutadas/#total de actividades)*100</t>
  </si>
  <si>
    <t>Gobernación del Quindío, Alcaldías municipales, Defensoría del Pueblo, ICBF, Personería, Procuraduria, Fiscalía, Policia Nacional.</t>
  </si>
  <si>
    <t xml:space="preserve">Acompañar el comité de seguimiento a la implemetacion de la ley 1257 de 2008 y sus decretos reglamentarios. </t>
  </si>
  <si>
    <t>Asesorias al Comité de seguimiento a la Implementación de la Ley 1257 de 2008</t>
  </si>
  <si>
    <t>90 % de asesorias ejecutadas al Comité de seguimiento a la implementación de la Ley 1257 de 2008</t>
  </si>
  <si>
    <t>Secretaria de Familia</t>
  </si>
  <si>
    <t>5.2 Implementación, monitoreo y evaluación de la Política Pública de Equidad de género para las mujeres.</t>
  </si>
  <si>
    <t>5.2.1. Construir arreglos organizacionales, acuerdos inter e intra gubernamentales para la implementación, monitoreo y evaluación de la Política Pública de Equidad de género para las mujeres.</t>
  </si>
  <si>
    <t>Consolidar el comité técnico interinstitucional  para la implementación, monitoreo y evaluación de la Política Pública de Equidad de Género para las mujeres.</t>
  </si>
  <si>
    <t xml:space="preserve">Comité Técnico Interinstitucional  para la implementación, monitoreo y evaluación de la Política Pública de Equidad de Género para las mujeres.  </t>
  </si>
  <si>
    <t>90% de acciones ejecutadas por el comité técnico intersectorial</t>
  </si>
  <si>
    <t># de acciones ejecutadas por el comité /#total de actividades programadas)*100</t>
  </si>
  <si>
    <t>Incentivar la participación activa de las organizaciones de mujeres  en el monitoreo y evaluación de la Política Pública de Equidad de Género para las mujeres.</t>
  </si>
  <si>
    <t>Organizaciones de mujeres en el monitoreo y evaluación de la Política Pública de Equidad de Género para las mujeres</t>
  </si>
  <si>
    <t>90% de participación de las organizaciones de mujeres</t>
  </si>
  <si>
    <t>(# de organizaciones que participan del monitoreo y la evaluación de la política/# total de organizaciónes de mujeres)*100</t>
  </si>
  <si>
    <t>Secretaria de Familia, Alcaldías municipales, Comites departamental y municipales de mujeres.</t>
  </si>
  <si>
    <t>METAS 2016</t>
  </si>
  <si>
    <t>RECURSOS 2016</t>
  </si>
  <si>
    <t>LOGROS ALCANZADOS 2016</t>
  </si>
  <si>
    <t>METAS 2017</t>
  </si>
  <si>
    <t>RECURSOS 2017</t>
  </si>
  <si>
    <t>LOGROS ALCANZADOS 2017</t>
  </si>
  <si>
    <t>RECURSOS 2018</t>
  </si>
  <si>
    <t>LOGROS ALCANZADOS 2018</t>
  </si>
  <si>
    <t>METAS 2019</t>
  </si>
  <si>
    <t>RECURSOS 2019</t>
  </si>
  <si>
    <t>LOGROS ALCANZADOS 2019</t>
  </si>
  <si>
    <t>METAS 2018</t>
  </si>
  <si>
    <t>SEGUIMIENTO AL PLAN DE ACCIÓN POLÍTICA PÚBLICA DE EQUIDAD DE GÉNERO PARA LA MUJER 2015 -2025</t>
  </si>
  <si>
    <t>E (acumulado)</t>
  </si>
  <si>
    <t>EJECUTADO</t>
  </si>
  <si>
    <t>METAS</t>
  </si>
  <si>
    <t>RECURSOS</t>
  </si>
  <si>
    <t>EJECUTADO PRIMER TRIMESTRE         ENERO-MARZO</t>
  </si>
  <si>
    <t>EJECUTADO SEGUNDO TRIMESTRE         ABRIL-JUNIO</t>
  </si>
  <si>
    <t>EJECUTADO TERCER TRIMESTRE            JULIO-SEPTIEMBRE</t>
  </si>
  <si>
    <t>EJECUTADO CUARTO TRIMESTRE         OCTUBRE-DICIEMBRE</t>
  </si>
  <si>
    <t>PROGRAMADO</t>
  </si>
  <si>
    <t>ND</t>
  </si>
  <si>
    <t>10% de las convocatorias por año para programas  y proyectos productivos</t>
  </si>
  <si>
    <t>Proposicion de la implementacion del programa equipares del ministerio del trabajo desde el consejo departamental de mujeres "Lina María Ramirez Alarcón"</t>
  </si>
  <si>
    <t>Implementacion del plan de acompañamiento al ciudadano migrante (el que sale y el que retorna)</t>
  </si>
  <si>
    <t>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t>
  </si>
  <si>
    <t>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t>
  </si>
  <si>
    <t>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t>
  </si>
  <si>
    <t>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t>
  </si>
  <si>
    <t>Desde el 80%de los encadenamientos productivos, con iniciativa femenina, mencionada anteriormente, se da cumplimiento a esta meta</t>
  </si>
  <si>
    <t>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t>
  </si>
  <si>
    <t>Secretaria de Familia,  Secretaria Planeación, Secretaria de Agricultura, Desarrollo Rural y Medio Ambiente,
Oficina de Promoción de Empleo Competitividad e Innovación.</t>
  </si>
  <si>
    <t>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t>
  </si>
  <si>
    <t>Se brindó fortalecimiento en el área productiva de la asociación café mujer en córdoba, en el manejo agronómico del cultivo, beneficio húmedo, beneficio seco  empacado y comercialización</t>
  </si>
  <si>
    <t>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t>
  </si>
  <si>
    <t>No ha sido posible la socializacion con el Ministerio de Trabajo territorial Quindio.</t>
  </si>
  <si>
    <t>Desde la secretaria de turismo se hanGenerado capacidades laborales en las familias del programa RED UNIDOS.</t>
  </si>
  <si>
    <t>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t>
  </si>
  <si>
    <t>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t>
  </si>
  <si>
    <t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t>
  </si>
  <si>
    <t>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t>
  </si>
  <si>
    <t>Vinculación de 3600 mujeres gestantes al programa de control prenatal antes de la semana doce de edad gestacional.</t>
  </si>
  <si>
    <t>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t>
  </si>
  <si>
    <t>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t>
  </si>
  <si>
    <t>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t>
  </si>
  <si>
    <t>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t>
  </si>
  <si>
    <t>Enfoque diferencial y de género incluido e  implementado 5%</t>
  </si>
  <si>
    <t>Durante el periodo se realizó el fortalecimiento de los equipos básicos de atención primaria en salud mental de los 10 municipios ya conformados.</t>
  </si>
  <si>
    <t>No fue posible obtener la informacion por parte de la unidad ejecutora del programa</t>
  </si>
  <si>
    <t>Desde la  secretaria de salud departamental se incorporó el enfoque de gènero que permite de manera concreta el inicio de los seguimientos a todos los temas relacionados con la salud con enfasis en la vigilancia de la salud pública de las ITS.</t>
  </si>
  <si>
    <t>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t>
  </si>
  <si>
    <t>Red de Mujeres al Poder.</t>
  </si>
  <si>
    <t>Socializacion de la importancia de la red de mujeres al poder</t>
  </si>
  <si>
    <t>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t>
  </si>
  <si>
    <t>Fortalecimiento de la participación ciudadana para la seguridad preventica y la convivencia pacífica de los municipios del departamento</t>
  </si>
  <si>
    <t>Desde la secretaria del interior y con el acompañamiento de la jefatura de la mujer se realizó un programa de participación ciudadana "festival por la convivencia cordillerana " apoyado por la Cámara de comercio de Armenia y el Quindío.</t>
  </si>
  <si>
    <t>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t>
  </si>
  <si>
    <t>Apoyo tècnico a todos los planes de accion de los consejos municipales y el consejo departamental de mujeres. Apoyo a al menos una de las actividades propuestas en cada uno de los planes de accion de los consejos de mujeres.</t>
  </si>
  <si>
    <t>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t>
  </si>
  <si>
    <t>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t>
  </si>
  <si>
    <t xml:space="preserve">Asumidos por la Consejeria Presidencial para la Equidad de la Mujer. </t>
  </si>
  <si>
    <t>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t>
  </si>
  <si>
    <t>Divulgacion de el programa de mujer rural</t>
  </si>
  <si>
    <t>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t>
  </si>
  <si>
    <t>Beneficiar 511  personas de los municipios Calarca, Quimbaya y tebiada en capacitacion productiva</t>
  </si>
  <si>
    <t>La camapaña se ha ejecutado desde las acciones de socialización y movilización ejecutados por la Jefatura de Mujer y por el Consejo Departamental de Mujeres.</t>
  </si>
  <si>
    <t>Conformación de un  subcomite en el consejo departamental de mujeres "Lina María Ramirez Alarcón" 10%</t>
  </si>
  <si>
    <t>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t>
  </si>
  <si>
    <t>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t>
  </si>
  <si>
    <t>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t>
  </si>
  <si>
    <t>En el  año 2015 se realizó un gran campaña mediatica respecto a la ley 1257 de 2008 y el uso de la linea 155</t>
  </si>
  <si>
    <t>Costos asumidos por  Consejeria Presidencial para la Equidad de  la Mujer.</t>
  </si>
  <si>
    <t>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t>
  </si>
  <si>
    <t>Inicio de una investigacion sobre el género y el espacio publico, la cual solo va en un 5%</t>
  </si>
  <si>
    <t>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t>
  </si>
  <si>
    <t>Desde la secretaria del interior se formulò e implementó la politica integral de seguridad y convivencia ciudadana.</t>
  </si>
  <si>
    <t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t>
  </si>
  <si>
    <t>Costos asumidos por  consejeria presidencial para la equidad de  la mujer.</t>
  </si>
  <si>
    <t>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t>
  </si>
  <si>
    <t>Costos asumidos por el tribunal superior de Armenia.</t>
  </si>
  <si>
    <t xml:space="preserve">Sensibilizacion a la rama judicial sobre los derechos de la mujer y las leyes que las protegen. </t>
  </si>
  <si>
    <t>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t>
  </si>
  <si>
    <t xml:space="preserve">                     ARMONIZACION PLAN DE DESARROLLO 2016 - 2019                                  "EN DEFENSA DEL BIEN COMUN"</t>
  </si>
  <si>
    <t>Verificación del 20% de cumplimiento de los protocolo de atención a víctimas de violencia de genero</t>
  </si>
  <si>
    <t>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t>
  </si>
  <si>
    <t>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t>
  </si>
  <si>
    <t>Dar inicio a los protocolos de las medidas de atencion establecidas en los literales a) y b) del artículo 19 de la Ley 1257 de 2008, de acuerdo a lo reglametado por el Gobierno Nacional (Ministerios de Salud, Defensa y Justicia)</t>
  </si>
  <si>
    <t>A la fecha no registra asignación de recursos especiales de la nación, en dicho proceso de reconocimiento por lo que las atenciones integrales de las víctimas de violencia se realiza con la  concurrencia de las EPS.</t>
  </si>
  <si>
    <t>5 % de asesorias ejecutadas al Comité de Seguimiento</t>
  </si>
  <si>
    <t>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t>
  </si>
  <si>
    <t>3% de la Fuerza Pública</t>
  </si>
  <si>
    <t>Costos asumidos por  la policia nacional seccional quindio</t>
  </si>
  <si>
    <t>1 capcitacion a las mujeres de la policia del departamento del quindio sobre la equidad de genero</t>
  </si>
  <si>
    <t>10% de implementación de campaña de sensibilización de rutas de atención a mujeres víctimas.</t>
  </si>
  <si>
    <t xml:space="preserve">Desde la jefatura de la mujer se llevan a cabo campañas permanentes en instituciones educativas, comisarias de familia, gurpos de mujeres gestantes, grupos de mujeres lactantes, consejos de mujeres, grupos de adulto mayor </t>
  </si>
  <si>
    <t xml:space="preserve">Se beneficiaron a  cuatrocientas  (400) mujeres rurales campesinas, personas en condición de vulnerabilidad y con enfoque diferencial en formación para el trabajo y el desarrollo humano.  </t>
  </si>
  <si>
    <t>Se  apoyo 15   mujeres cafeteras del Municipio de Pijao, proyecto productivo "paisaje, mujer y café"para la comercialización de café especial  segun 1 convenio 071/2016 Gobernacion del Quindío, Alcaldia de Pijao, Fundación Smurfit Kappa, (SENA capacitación)</t>
  </si>
  <si>
    <t>Se apoyo 5 sectores productivos del departamento  en ruedas de negocios.</t>
  </si>
  <si>
    <t>a la fecha  el seminario dirigido a empresas de mujeres para que participen en las licitaciones de compras públicas, esta pendiente de realizar.</t>
  </si>
  <si>
    <t>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t>
  </si>
  <si>
    <t xml:space="preserve">Se solicalizaron todas las ofertas en los diferentes eventos de mujeres. </t>
  </si>
  <si>
    <t xml:space="preserve">Este programa esta en cabeza del SENA: 1. Mujeres capacitadas en  formacion complementaria en tics , diferentes poblaciones 2,059 Mujeres.    2. Muejeres capacitadas en formacion tecnica 35 Muejres .    3. Mujeres capacitadas en formacion tecnologica 6 Mujeres. </t>
  </si>
  <si>
    <t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t>
  </si>
  <si>
    <t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t>
  </si>
  <si>
    <t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t>
  </si>
  <si>
    <t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t>
  </si>
  <si>
    <t xml:space="preserve">se convocaron a apoyaron en la formulacion a diferentes organizaciones de mujeres del departamento. </t>
  </si>
  <si>
    <t>No se apoyaron  mujeres  victimas en cofinanciamiento maximo para sus proyectos</t>
  </si>
  <si>
    <t>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t>
  </si>
  <si>
    <t>se establecio dialogos con el ministerio de trabajo para promover  estrategias de acompañamiento en empresas privadas y públicas, que cierren las brechas de género en cuanto al acceso al pleno empleo y condiciones de igualdad salarial.</t>
  </si>
  <si>
    <t xml:space="preserve">Se ha Incentivado las capacidades laborales de las mujeres cabeza de familia viculadas  al programa RED UNIDOS a traves de los diferentes instituciones y dependencias de la gobernacion. </t>
  </si>
  <si>
    <t xml:space="preserve">se Implemento   un  programa  departamental para la atención y acompañamiento a la población migrante,   y de repatriación .  </t>
  </si>
  <si>
    <t xml:space="preserve">No reporta informacion </t>
  </si>
  <si>
    <t xml:space="preserve">se viene trabajando en los comites de convivencia escolar </t>
  </si>
  <si>
    <t xml:space="preserve">Se Atendieron  cuatro mil cuatrociena cincuenta y tresos (4.456)  personas de la población adulta del departamento (jóvenes y adultos, madres cabeza de hogar)  </t>
  </si>
  <si>
    <t xml:space="preserve">se Implementó el programa de acceso y permanencia de la educación técnica, tecnológica y superior en el Departamento del Quindío     </t>
  </si>
  <si>
    <t xml:space="preserve">Se tiene un convenio marco entre la Universidad del Quindio y el departamento del Quindiopara  la cooperación en todas las lineas propuestas. </t>
  </si>
  <si>
    <t>Se viene realizando en compañía de la defensoria del Pueblo el seguimiento a la ley 1257.</t>
  </si>
  <si>
    <t>Se vincularon de  tres mil novecientas venti cuatro mujeres gestantes, al programa de control prenatal  antes de la semana doce de edad gestacional.</t>
  </si>
  <si>
    <t>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t>
  </si>
  <si>
    <t>Implementación del Plan de acción intersectorial.</t>
  </si>
  <si>
    <t xml:space="preserve">Se Canalizaron  acciones de promoción de la salud en el desarrollo de la política nacional de sexualidad, derechos sexuales y reproductivos   </t>
  </si>
  <si>
    <t>**Sensibilización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t>
  </si>
  <si>
    <t>Se Ajusto e implemento  la política de salud mental en los 12 municipios del Departamento, conforme a los lineamientos y desarrollos técnicos definidos por el Ministerio de Salud y Protección Social..</t>
  </si>
  <si>
    <t>no reporta</t>
  </si>
  <si>
    <t>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t>
  </si>
  <si>
    <t>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t>
  </si>
  <si>
    <t>estas estan establecidas por el sistema de salud</t>
  </si>
  <si>
    <t>se adelantaron las acciones desde la secretaria de salud</t>
  </si>
  <si>
    <t>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t>
  </si>
  <si>
    <t xml:space="preserve">se inicio con el diseño de una propusta de capacitacion </t>
  </si>
  <si>
    <t xml:space="preserve">Se desarrollaron estrategias tendientes a promover la participación ciudadana en el departamento </t>
  </si>
  <si>
    <t>A treves de la secretaria de Familia se han diiseñado r estrategias de articulación e incorporación entre las organizaciones de mujeres del departamento y los consejos municipales y departamental de mujeres.</t>
  </si>
  <si>
    <t>Se ha apoyado tecnicacmente a los consejos municipales de mujeres, financieramente  se  ha apoyado estos consejos en relacion a las actividades ce conmemoraciones de fechas establecidas por la ley.</t>
  </si>
  <si>
    <t>Se ha Fortalecido  los procesos organizativos de mujeres en el departamento bajo la perspectiva de género y enfoque diferencial, con enfasis en mujeres campesinas y organizaciones etnicas.</t>
  </si>
  <si>
    <t xml:space="preserve">Se ha implementado a traves del acompañamiento y asesoria a los consejos municiapes de mujeres la estructuración de rutas, el fomento a la igualdad de género, promoción de derechos y procesos productivos. </t>
  </si>
  <si>
    <t>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</si>
  <si>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</si>
  <si>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</si>
  <si>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t>
  </si>
  <si>
    <t xml:space="preserve">Se Realizo una campaña de visibilización y sensibilización de la Política  Pùblica de Equidad de género para las mujeres en todo el departamento. </t>
  </si>
  <si>
    <t xml:space="preserve">Se realizaron seguimiento a la divulgación, implementación, monitoreo y evaluación de la política publica de Equidad de Género para las mujeres en las  sesiones de los Consejos municipales de mujeres, como espacio que fue creado con esa finalidad.  </t>
  </si>
  <si>
    <t xml:space="preserve">Se  crearon   espacios de formacion y maxificacion deportiva  en el Departamento del Quindio </t>
  </si>
  <si>
    <t xml:space="preserve">Se establecieron los acercamientos con la universidad tecnologia de Pereira para realizar el II encuentro de mujeres cafeteras del paisaje cultural Cafetero. </t>
  </si>
  <si>
    <t>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t>
  </si>
  <si>
    <t>En el 2016 se coordino con  el observatorio de desarrollo Economico y social de Planeacion Departamental, con el fin de articular la informacion que este genera desde un enfoque de género. con el fin de elaborar el proyecto del Observatorio de Genero.</t>
  </si>
  <si>
    <t>sin informacion disponible</t>
  </si>
  <si>
    <t xml:space="preserve">Se ha realizado movilizacion de mujeres contra la violencia dentro del marco de la conmemoracion de la no violencia contra la mujer. </t>
  </si>
  <si>
    <t xml:space="preserve">Se implemento una campaña en la gobernacion del Quindio en el marco del dia internacional de la mujer. </t>
  </si>
  <si>
    <t>El departamento consolida trimestralmente el informe de violencia de genero del SIVIGILA.</t>
  </si>
  <si>
    <t>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t>
  </si>
  <si>
    <t xml:space="preserve">A traves de los consejos municipales de mujeres se vienen Incentivando la participación en la consturccion de paz de sus territorios </t>
  </si>
  <si>
    <t>documentacion y socializacion de la experiencia de teatro de accion social, movimiento de mujeres por la vida cardumen</t>
  </si>
  <si>
    <t>Se realizo acompañamiento desde la jefatura de la mujer a un grupo de mujeres quienes  fueron convocadaspor la ACR</t>
  </si>
  <si>
    <t>no se tiene informacion disponible</t>
  </si>
  <si>
    <t xml:space="preserve">se hizo la revision de los criterios de Genero en los planes </t>
  </si>
  <si>
    <t>No se ha implementado</t>
  </si>
  <si>
    <t>Se diseño 1 campañas para sensibilizar a la sociedad en general para la prevención de la violencia contra las mujeres por medio de afiches, entrega de manillas, separadores</t>
  </si>
  <si>
    <t>una campaña de sencibilizaicion contra todo ltipo de violencias contra la mujer</t>
  </si>
  <si>
    <t>El departamento a traves de talento humano y la secretaria de familia han desarrollado diferentes actividades para la prevencion del acoso sexual y laboral en el marco del lugar de trabajo, en virtud del tema de género.</t>
  </si>
  <si>
    <t xml:space="preserve">A traves de las reuniones que se trabajaron desde la secretaria de educacon departamental se han adelantado acciones deprevención de la violencia y practicas no discriminatorias </t>
  </si>
  <si>
    <t xml:space="preserve">A traves de las reuniones que se trabajaron desde la secretaria de educacon departamental se han adelantado acciones de prevención de la violencia y practicas no discriminatorias </t>
  </si>
  <si>
    <t>Este año no se ha hecho Campañas de sensibilización para los periodistas  de Prevención de violencias contra las mujeres, promoción de sus derechos bajo un enfoque diferencial y de género.</t>
  </si>
  <si>
    <t xml:space="preserve">no se tiene informacion disponible </t>
  </si>
  <si>
    <t>Este año no se reportó información de  participación en los cursos.</t>
  </si>
  <si>
    <t xml:space="preserve">Estos lineamientos ya estan estalbecidos por competencia a las entidades responslabes. </t>
  </si>
  <si>
    <t xml:space="preserve">Se garantiza la atencion especializada por las entidades competentes para el restablecimiento de derechos de las niñas y adolescentes victimas de viloncia sexual. </t>
  </si>
  <si>
    <t>se ha garantizado el funcionamiento en todo el departamento</t>
  </si>
  <si>
    <t>se ha acompañado  el fortalecimiento de la Línea estratégica de violencia basada en género del Programa de Casas de Justicia.</t>
  </si>
  <si>
    <t xml:space="preserve">se han socializado las rutas de atencion deseañadas para la atencion adecuada a mujeres victimas de violencia de genero. </t>
  </si>
  <si>
    <t xml:space="preserve">se ha realizado el seguimiento a las rutas de atencion a las mujeres victimas de violencia de género. </t>
  </si>
  <si>
    <t>Estan establecidas en el codigo de infancia y adolescencia</t>
  </si>
  <si>
    <t xml:space="preserve">se participa en la convocatoria que realiza para el seguimento la defensoria del pueblo. </t>
  </si>
  <si>
    <t>no se ha hecho Diagnóstico de detección de prácticas e imaginarios patriarcales, androcenticas y sexistas en los funcionarios publicos</t>
  </si>
  <si>
    <t>no se ha Promovido una campaña de Reflexión, reconocimiento y autocrítica frente a los imaginarios sexistas, patriarcales y androcentricos en los servidores y funcionarios publicos.</t>
  </si>
  <si>
    <t xml:space="preserve">A traves del observatorio economico y social se vienen incorporando nuevos indicadores de genero que permita obtener mejores datos con enfoque de genero. </t>
  </si>
  <si>
    <t xml:space="preserve">se han articulado los planes de accion de las diferentes politicas publicas departamentales, garantizando un enfoque de genero en su ejecucion. </t>
  </si>
  <si>
    <t xml:space="preserve">se ha socializado y sensibilizo  a los funcionarios del departamento en la ley 1257, buscando mejorar la atencion y garantizar los derechos de las mujeres del departamento. </t>
  </si>
  <si>
    <t>Se realizo  socializacio de la Ley 1257 de 2008 a las femeninas de la Policia Nacional  , en el Comando de Policia de Armenia.</t>
  </si>
  <si>
    <t xml:space="preserve">Implementación  de un plan de acción de protección de Derechos Humanos con incorporacion de perspectiva de género articulado interinstitucionalmente.. </t>
  </si>
  <si>
    <t>Desde la  jefatura de la mujer se llevo a cabo Socializacion de las rutas de atencion en violencia a diferentes organizaciones de mujeres.(consejo Departamental y Municipales de Mujeres, Organizaciones de mujeres, comisarias de familias)</t>
  </si>
  <si>
    <t>Este comité esta articulado por la defensoria del Pueblo</t>
  </si>
  <si>
    <t xml:space="preserve">este proceso esta a cargo del consejo departamental de mujeres </t>
  </si>
  <si>
    <t>A traves de los consejos municipales de mujeres se vienen Incentivando la participación activa de las organizaciones de mujeres  en el monitoreo y evaluación de la Política Pública de Equidad de Género para las mujeres.</t>
  </si>
  <si>
    <t xml:space="preserve">En diferentes espacios se han  se ha Visibilizado  a través de una estrategía mediatica y con reconocimientos, el rol de las mujeres quindianas y sus aportes al desarrollo de la historia, la ciencia, las artes, la cultura y el deporte desde un enfoque de género. </t>
  </si>
  <si>
    <t xml:space="preserve">890,000,000 (2 milloones por usuario) </t>
  </si>
  <si>
    <t>PENDIENTE</t>
  </si>
  <si>
    <t>7000000
82000000</t>
  </si>
  <si>
    <t>0
6570000</t>
  </si>
  <si>
    <t>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t>
  </si>
  <si>
    <t xml:space="preserve">Secretaria de agricultura ha apoyado a 3 organizaciones de mujeres con esta condicion, con el acompañamiento tecnico, compra de insumos y registros invima. </t>
  </si>
  <si>
    <t>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t>
  </si>
  <si>
    <t>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t>
  </si>
  <si>
    <t>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t>
  </si>
  <si>
    <t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t>
  </si>
  <si>
    <t>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t>
  </si>
  <si>
    <t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t>
  </si>
  <si>
    <t>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t>
  </si>
  <si>
    <t>Secretaria de educacion  atendieron 3980 personas de la población adulta del departamento (jóvenes y adultos, madres cabeza de hogar),  con docentes de planta por sistema de horas extras.</t>
  </si>
  <si>
    <t>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t>
  </si>
  <si>
    <t>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t>
  </si>
  <si>
    <t>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t>
  </si>
  <si>
    <t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t>
  </si>
  <si>
    <t>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t>
  </si>
  <si>
    <t>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t>
  </si>
  <si>
    <t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t>
  </si>
  <si>
    <t>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t>
  </si>
  <si>
    <t xml:space="preserve">desde la secretaria de equidad de genero y mujer se solicalizaron todas las ofertas en los diferentes eventos de mujeres. </t>
  </si>
  <si>
    <t>Este programa es ejecutado por el SENA, quien ha capacitado a mujeres de distintas poblacion en formacion complementaria en tics, en formacion tecnica  y en  tecnologica. Donde todas las mujeres fortalecen la capacidad de desarrollo competitivo desde las tics.</t>
  </si>
  <si>
    <t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t>
  </si>
  <si>
    <t>Se han realizado capacitaciones a 300 jovenes y mujeres rurales campesinas,  en temas de asociatividad, emprendimiento, comercializacion en  los  municipios GÉNOVA-FILANDIA-MONTENEGRO-FILANDIA-BUENAVIST A-CIRCASIA-CALARCÁ</t>
  </si>
  <si>
    <t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t>
  </si>
  <si>
    <t>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t>
  </si>
  <si>
    <t>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t>
  </si>
  <si>
    <t>La secretaria de salud reporta la afiliacion al sistema de seguridad social Mujer con discapacidad a Junio 30 de 2017: 6,953 afiliados.</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</si>
  <si>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t>
  </si>
  <si>
    <t xml:space="preserve">A traves de la 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han vinculado 2.450 mujeres embarazadas, se cuantificaron 28 embarazadas menores de 14 años y se han realizados  2 capacitaciones, para la captación  temprana de las embarazadas, antes de las 12 semanas de gestación en  IPS y EPS del departamento. </t>
  </si>
  <si>
    <t>En la secretaria de salud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t>
  </si>
  <si>
    <t>en Secretaria de salud realizaron apoyos en la promocion de  deberes y derechos en salud a la poblacion indigena, LGTB, Afro  con enfoque diferencial, eliminacion de barreras de atencion a la poblacion vulnerable del departamento, se trabajo en la humanizacion de los servicios de salud en las IPS del departamento para tratar de mejorar la atencion en el servicio a la poblacion vulnerable.</t>
  </si>
  <si>
    <t xml:space="preserve">Secretaria de salud reporta esquemas de vacunacion: Para el 2017 se esta trabajando con la meta era 95% en todos los biologicos ofertados por el PAI,  y se introduce la discriminacion de niño, niña e indigenas. </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</si>
  <si>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programó la tecnovigilancia de los equipos antropométricos en IPS públicas del departamento.  
Se hizo  la socialización de la resolucion 5406-2015 en IPS públicas y privadas.                                    
Se realizó la  actualizacion del proceso de notificacion de la vigilancia nutricional (desnutricion aguda)  a IPS publicas y privasda, EAPB en normatividad vigente.</t>
  </si>
  <si>
    <t>En secretaria de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</si>
  <si>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salud, en prevencion de suicidio se ha realizado seguimiento al 100% de los casos notificados por el sivigila como intencional suicidad con enfasis en poblaciones de riesgo menores de 18 años reincidentes y gestantes y adultos mayores. I simposio departamental " hablemos de depresion" con enfasis en mujeres, Seminario departaental "hablemos de violencia" con enfoque diferecial. (207 perosnas, ponentes victimas del conflicto armado, afros, indigenas y LGTBI).                                                                                                                                                                                                                                                                                                                                                                                                                              spa: 2017: coordinacion y operativizacion del comité dptal de reducion del consumode sustancias sicoactivas. Gestion coordinacion y organización de la feria andina de bunas practicas en prevencion y atencion de las farmacodependencias (370 perosnas y participacion de los paises de Peru, Ecuador, bolibia y USA)</t>
  </si>
  <si>
    <t>Secretaria de salud reporta que en el tiempo transcurrido de este año se ha logrado anteder 1300 mujeres en gestacion, antes de las 12 semanas 870</t>
  </si>
  <si>
    <t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t>
  </si>
  <si>
    <t>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</si>
  <si>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t>
  </si>
  <si>
    <t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t>
  </si>
  <si>
    <t>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t>
  </si>
  <si>
    <t>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t>
  </si>
  <si>
    <t>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</si>
  <si>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</si>
  <si>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a traves del ASIS (Análisis de Situación de Salud) se ha formulado un plan de articulación intersectorial para la canalización de diferentes acciones (salud, riesgos y atención) en la poblacion.</t>
  </si>
  <si>
    <t xml:space="preserve">Desde la jefatura de equidad de genero y mujer se realizó realización de una  "Escuela de participacion política para mujeres" del departamento. </t>
  </si>
  <si>
    <t xml:space="preserve">Desde la jefatura de equidad de genero y mujer se realizó una "Escuela de participacion politica para mujeres" del departamento. </t>
  </si>
  <si>
    <t xml:space="preserve">Desde la jefatura de equidad de genero y mujer se realizó una  "Escuela de participacion politica para mujeres" del departamento. </t>
  </si>
  <si>
    <t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t>
  </si>
  <si>
    <t>111600000
261.600.000</t>
  </si>
  <si>
    <t>94500000
112.000.000</t>
  </si>
  <si>
    <t>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</si>
  <si>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A traves de la secretaria de Familia se han diseñado estrategias de articulación e incorporación entre las organizaciones de mujeres del departamento y los consejos municipales y departamental de mujeres.</t>
  </si>
  <si>
    <t>Desde la jefatura de equidad de genero y mujer, se ha apoyado tecnicacmente a los consejos municipales de mujeres, financieramente  se  ha apoyado estos consejos en relacion a las actividades ce conmemoraciones de fechas establecidas por la ley.</t>
  </si>
  <si>
    <t>Desde la jefatura de equidad de genero y mujer, se ha Fortalecido  los procesos organizativos de mujeres en el departamento bajo la perspectiva de género y enfoque diferencial, con enfasis en mujeres campesinas y organizaciones etnicas.</t>
  </si>
  <si>
    <t xml:space="preserve">Desde la jefatura de equidad de genero y mujer, se ha implementado a traves del acompañamiento y asesoria a los consejos municiapes de mujeres la estructuración de rutas, el fomento a la igualdad de género, promoción de derechos y procesos productivos. </t>
  </si>
  <si>
    <t>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t>
  </si>
  <si>
    <t>Secretaria del interior a traves del area deseguridad humana ha desarrollado unos clubes de progenitores,los cuales promueve la formación de niños y niñas en temas como la crianza, la sexualidad. Etc.</t>
  </si>
  <si>
    <t xml:space="preserve">La jefatura de equidad de genero y mujer reporta que esta accion se encuentra en fase de ejecución </t>
  </si>
  <si>
    <t>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</si>
  <si>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t>
  </si>
  <si>
    <t xml:space="preserve">Desde la jefatura de equidad de genero y mujer se Realizo una campaña de visibilización y sensibilización de la Política  Pùblica de Equidad de género para las mujeres en todo el departamento. </t>
  </si>
  <si>
    <t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t>
  </si>
  <si>
    <t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t>
  </si>
  <si>
    <t>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t>
  </si>
  <si>
    <t>Desde la jefatura de equidad de genero y mujer, a traves del  proyecto Paisaje, Mujer y Café; mujeres de Pijao y Filandia  han participado en el programa de Expoejecafé 2017.</t>
  </si>
  <si>
    <t>Secretaria del interior reporta que en seis (6) municipios (Armenia, Circasia, Pijao,Córdoba, Génova  y Filandia)  por medio del Plan de Acción de DD.HH. en la que se ha realizado campañas  de promocion y prevencion para la transformacion de valores de discriminacion hacia la mujer.</t>
  </si>
  <si>
    <t>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t>
  </si>
  <si>
    <t>La secretaria del interior, en el area de derechos humanos ha realizado marchas en el municipio de montenegro, frente a las violencias ejercidas contra  las mujeres, adicionalmente en el departamento se han realizado ejercicios de victimas.</t>
  </si>
  <si>
    <t>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</si>
  <si>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En la secretaria de salud, a traves del Sivigila se ha encontrado que los tipos de conflicto que mas afectan a las mujeres son de naturaleza fisica, psicologica, abuso sexual, economico y de negligencia.</t>
  </si>
  <si>
    <t>En la jefatura de equidad de genero y mujer, se estan haciendo los acercamientos con las universidades para inciar este proceso.</t>
  </si>
  <si>
    <t>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t>
  </si>
  <si>
    <t xml:space="preserve">Equidad de genero y mujer, a traves de los consejos municipales de mujeres se vienen Incentivando la participación en la consturccion de paz de sus territorios </t>
  </si>
  <si>
    <t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</si>
  <si>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En la jefatura de equidad de genero y mujer se realizo la convocatoria para la conformacion de la comision de seguimiento nacional a los acuerdos de la habana en el enfoque de Género. </t>
  </si>
  <si>
    <t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t>
  </si>
  <si>
    <t>3090000
18952000</t>
  </si>
  <si>
    <t>3090000
8952000</t>
  </si>
  <si>
    <t>82.000.000
12848000</t>
  </si>
  <si>
    <t>6570000
7303000</t>
  </si>
  <si>
    <t>82.000.000
25100000</t>
  </si>
  <si>
    <t>6.570.000
12176208</t>
  </si>
  <si>
    <t>Secretaria del interior ha generado proyectos con enfoques de diferencia, de genero y de vulnerabilidad.</t>
  </si>
  <si>
    <t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t>
  </si>
  <si>
    <t>Jefatura de mujer y equidad en diferetes fechas se realizaron campañas de sensibilizacion para la prevencion de la violencia</t>
  </si>
  <si>
    <t>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</si>
  <si>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t>
  </si>
  <si>
    <t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t>
  </si>
  <si>
    <t>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</si>
  <si>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t>
  </si>
  <si>
    <t>en el mes de noviembre secretaria de familia se realizara un seminario para periodistas y estudiantes de comunicación social en el que se analizaran acciones y estrategias que los periodistas puedan usar con el fin de cubrir y rechazar la violencia de genero.</t>
  </si>
  <si>
    <t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t>
  </si>
  <si>
    <t>la jefatura de mujer y equidad verificará la participación en los cursos.</t>
  </si>
  <si>
    <t xml:space="preserve">En la jefatura de mujer y equidad se esta priorizando los lineamientos para la investigación y atención de violencia, vulnerabilidad, entre otros. </t>
  </si>
  <si>
    <t xml:space="preserve">La jefaturade equidad y mujer garantiza la atencion especializada por las entidades competentes para el restablecimiento de derechos de las niñas y adolescentes victimas de viloncia sexual. </t>
  </si>
  <si>
    <t>Se ha citado con su respectivo oficio, sin embargo, no se ha logrado consolidar informacion.</t>
  </si>
  <si>
    <t>La jefatura de mujer y equiad de genero se ha acompañado  el fortalecimiento de la Línea estratégica de violencia basada en género del Programa de Casas de Justicia.</t>
  </si>
  <si>
    <t xml:space="preserve">jefatura de equidad y mujer, se han socializado las rutas de atencion deseañadas para la atencion adecuada a mujeres victimas de violencia de genero. </t>
  </si>
  <si>
    <t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</si>
  <si>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</si>
  <si>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</si>
  <si>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</si>
  <si>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t>
  </si>
  <si>
    <t xml:space="preserve">Jefatura de mujer y equidad desarrolla eventos en los que socializa la ley 1257 por parte de los abogados del equipo, de igual forma, participa en la convocatoria que realiza para el seguimento la defensoria del pueblo. </t>
  </si>
  <si>
    <t>a traves de la secretaria departamental de salud se consolida las estadisticas sobre victimas de violencia con un enfoque de genero, desde donde se entrega un informe trismetralmente.</t>
  </si>
  <si>
    <t>La jefatura de equidad de genero y mujer reporta que esta accion se encuentra en fase de planeacion</t>
  </si>
  <si>
    <t>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</si>
  <si>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 xml:space="preserve">se han articulado y estructurado los planes de accion de las diferentes politicas publicas departamentales, garantizando un enfoque de genero en su ejecucion. </t>
  </si>
  <si>
    <t xml:space="preserve">se ha proporcionado espacio de sensibilizacioncon el fin de socializar  la ley 1257 de 2008 a los funcionarios  del departamento para garantizar los derechos de las mujeres. </t>
  </si>
  <si>
    <t xml:space="preserve">Desde la secretaria de familia se vienen adelantando permanentemente la divulgacion de la politica publica departamental de equidad de genero, asi como la sensibillizacion de un enfoque de genero como herramienta de trabajo para las siguientes instituciones </t>
  </si>
  <si>
    <t>Se realizo  socializacion de la Ley 1257 de 2008 a las femeninas de la Policia Nacional , en el Comando de Policia de Armenia.</t>
  </si>
  <si>
    <t>Se Implementaron 1 planes de acción de Derechos Humanos con incorporación de perspectiva de genero articulado interinstitucionalmente.</t>
  </si>
  <si>
    <t>Este comité esta articulado por la defensoria del Pueblo, sin embargo, secretaria de familia con el fin de hacer seguimiento a la ley 1257 consolida por medio de la politica publica de equidad de genero los items para realizar el control pertinente.</t>
  </si>
  <si>
    <t>se ha consolidado el comité departamental de muejeres en el departamental, el cual le hace seguimiento a la  Política Pública de Equidad de Género para las mujeres.</t>
  </si>
  <si>
    <t>Innovación para una caficultura sostenible en el departamento del Quindío</t>
  </si>
  <si>
    <t>Crear (6) seis grupos multiplicadores de conocimiento en emprendimiento y calidad del café  para jóvenes y mujeres rurales, campesinas y cafeteras</t>
  </si>
  <si>
    <t>Beneficiar a  dos mil cuatrocientas  (2400) mujeres rurales campesinas, personas en condición de vulnerabilidad y con enfoque diferencial en formación para el trabajo y el desarrollo humano</t>
  </si>
  <si>
    <t>PROSPERIDAD CON EQUIDAD**</t>
  </si>
  <si>
    <t>Formular  la política pública departamental de diversidad sexual e identidad de género</t>
  </si>
  <si>
    <t>Sí a la diversidad sexual e identidad de género y su familia.</t>
  </si>
  <si>
    <t>Lograr que ocho (8) municipios del departamento operen el sistema de vigilancia en salud pública de la violencia intrafamiliar.</t>
  </si>
  <si>
    <t>Capacitar a doscientos cincuenta (250)   jóvenes,  mujeres, población vulnerable y con enfoque diferencial como líderes ambientales en el departamento.</t>
  </si>
  <si>
    <t>Bienes y servicios ambientales para las nuevas generaciones</t>
  </si>
  <si>
    <t>Apoyar treinta y seis (36) proyectos mediante estímulos artísticos y culturales</t>
  </si>
  <si>
    <t>Cultura, Arte y educación para la Paz</t>
  </si>
  <si>
    <t>Arte para todos</t>
  </si>
  <si>
    <t>********(no lo tengo)</t>
  </si>
  <si>
    <t>Fortalecer cinco (5) procesos de emprendimiento cultural y de desarrollo de industrias creativas</t>
  </si>
  <si>
    <t xml:space="preserve">Apoyar la articulación para la atención integral de las víctimas del conflicto por enfoque diferencial en  los 12 municipios del departamento
</t>
  </si>
  <si>
    <t>Diseñar y ejecutar treinta (30)  proyectos educativos institucionales resignificados en el contexto de la paz y la jornada única</t>
  </si>
  <si>
    <t xml:space="preserve">Apoyar en los doce (12) municipios la articulación institucional para la prevención a las violaciones DDHH  e infracciones al DIH </t>
  </si>
  <si>
    <t>Diseñar e implementar una estrategia  para la atención de la población en situación de vulnerabilidad extrema del departamento. (habitantes de calle, trabajo sexual,    reincidencia delictiva, drogadicción, bandas delincuenciales, entre otras)</t>
  </si>
  <si>
    <t>Prevención y Atención a la población en estado de vulnerabilidad  extrema y migrantes.</t>
  </si>
  <si>
    <t>mplementar el plan integral de prevención a las violaciones de  Derechos Humanos DDHH e infracciones  al Derecho Internacional Humanitario DIH</t>
  </si>
  <si>
    <t>Apoyar la articulación para la atención integral de las víctimas del conflicto por enfoque diferencial en  los 12 municipios del departamento</t>
  </si>
  <si>
    <t>Apoyar  la atención humanitaria inmediata a la población víctima del conflicto en los 12 municipios</t>
  </si>
  <si>
    <t>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t>
  </si>
  <si>
    <t>El SENA, mediante el centro de desarrollo empresarial, ofrece asistencia en el desarrollo empresarial, el emprendimiento y el empresarismo, en pro de sensibilizar, asesorar y y gestionar acciones con los emprendedores del departamento.</t>
  </si>
  <si>
    <t>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t>
  </si>
  <si>
    <t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t>
  </si>
  <si>
    <t>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t>
  </si>
  <si>
    <t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t>
  </si>
  <si>
    <t>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t>
  </si>
  <si>
    <t>Secretaria de familia, Secretaria de interior, Defensoria del Pueblo, Personería, policia nacional.</t>
  </si>
  <si>
    <t>Gobernación del Quindío, secretaria de familia,  Alcaldías municipales, Defensoría del Pueblo, ICBF, Personería, Procuraduria, Fiscalía, Policia Nacional.</t>
  </si>
  <si>
    <t>Gobernación del Quindío, Alcaldías municipales, Defensoría del Pueblo, ICBF, Personería, Procuraduria, Fiscalía., Secretaria de familia.</t>
  </si>
  <si>
    <t>Secretaria de Familia, Secretaria de Educación, ICBF, UNIQUINDIO, secretaria de familia</t>
  </si>
  <si>
    <t>Pendiente de ejecición</t>
  </si>
  <si>
    <t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t>
  </si>
  <si>
    <t>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t>
  </si>
  <si>
    <t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t>
  </si>
  <si>
    <t>A la fecha el ministerio de trabajo no ha reportado información. Frente a este punto se cuenta con la evidencia del envío de solicitud de información que de manera reiterada se ha realizado, al igual que a la Cámara de Comercio</t>
  </si>
  <si>
    <t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t>
  </si>
  <si>
    <t>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t>
  </si>
  <si>
    <t>El Departamento cuenta con un observatorio social, el cual se encuentra en proceso de revisión para la inclusión de componentes de desarrollo humano y género. Es así que se tiene previsto para la presente vigencia, la adopción del observatorio del género del Quindío</t>
  </si>
  <si>
    <t>El Departamento no cuenta con información con respecto a esta acción recomendada.</t>
  </si>
  <si>
    <t xml:space="preserve">Se realizó un foro sobre el papel de los medios en la construcción de paz y equidad de género, en el cual se contó con una profesional de la comunicación social y la participación de lideresas del departamento con el fin de discutir sobre este asunto. </t>
  </si>
  <si>
    <t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t>
  </si>
  <si>
    <t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t>
  </si>
  <si>
    <t>x</t>
  </si>
  <si>
    <t>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t>
  </si>
  <si>
    <t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t>
  </si>
  <si>
    <t>La Secretaría del Interior a través de la dirección de derechos humanos ha incorporado este componente en los planes y consejos de DDHH. De igual forma cada consejo cuenta con representante de consejos comunitarios de mujer</t>
  </si>
  <si>
    <t>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t>
  </si>
  <si>
    <t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t>
  </si>
  <si>
    <t>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t>
  </si>
  <si>
    <t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t>
  </si>
  <si>
    <t>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t>
  </si>
  <si>
    <t>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t>
  </si>
  <si>
    <t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</si>
  <si>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</si>
  <si>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t>
  </si>
  <si>
    <t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</si>
  <si>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t>
  </si>
  <si>
    <t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t>
  </si>
  <si>
    <t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t>
  </si>
  <si>
    <t>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t>
  </si>
  <si>
    <t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t>
  </si>
  <si>
    <t>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t>
  </si>
  <si>
    <t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t>
  </si>
  <si>
    <t>Se han vinculado 1.074 mujeres gestantes al programa de control prenatal antes de la semana 12 de edad gestacional, con edades de 12 - 49 años, a través de  8 visitas y asistencia técnica a I.P.S Y E.P.S., para la canalización de acciones de promoción de la salud en el desarrollo de la política Nacional de sexualidad, derechos sexuales y reproductivos, y se han realizado visitas y educación basadas en evidencias y en saberes a colegios, comunidad y líderes comunales, con la estrategia proyecto de vida basado en planificación familiar, para disminuir el embarazo en adolescentes.</t>
  </si>
  <si>
    <t>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</si>
  <si>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</si>
  <si>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</si>
  <si>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Secretaría de Familia a través de la dirección de poblaciones, oficina encargada de formular la politica publica de diversidad sexual e identidad de genero, ha diseñado una ruta de atención en salud para poblacion sexualmente diversa.</t>
  </si>
  <si>
    <t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t>
  </si>
  <si>
    <t>Se realiza verificación semanal de la notificación obligatoria semanal emanada de las 83 unidades primarias generadoras de datos UPGD y se realiza la Búsqueda Activa Institucional correspondiente al trimestre evaluado.</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</si>
  <si>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</si>
  <si>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t>
  </si>
  <si>
    <t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t>
  </si>
  <si>
    <t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t>
  </si>
  <si>
    <t>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</si>
  <si>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</si>
  <si>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t>
  </si>
  <si>
    <t>A la fecha no se cuenta con avances en cuanto a esta meta. Se tiene previsto para la presente vigencia la realización de estrategias comunicativas para promover los derechos sexuales y reproductivos asi como el enfoque de genero y reivindicacion de derechos.</t>
  </si>
  <si>
    <t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t>
  </si>
  <si>
    <t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t>
  </si>
  <si>
    <t>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t>
  </si>
  <si>
    <t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t>
  </si>
  <si>
    <t>La Secretaría de familia asiste tcnicamente a los municipios en la socializacion de abordaje del enfoque de genero asi como de rutas de atencion para la prevencion de violencias</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</si>
  <si>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</si>
  <si>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</si>
  <si>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t>
  </si>
  <si>
    <t>-</t>
  </si>
  <si>
    <t>219
220</t>
  </si>
  <si>
    <t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</si>
  <si>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t>
  </si>
  <si>
    <t xml:space="preserve">7,932,183,405,00. </t>
  </si>
  <si>
    <t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t>
  </si>
  <si>
    <t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</si>
  <si>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                                                                                                                                                                                                                                                                                                                                                                                                                                                                                                                                                                                                                                                                                                                                                                                                                                                                                                                                                                                                                                                                                                                                                                                                                                                                                                                                                                                                                                                                                                                                                                                                                                                                                                                                                                                                                                                                                                                                                                                                                                                                                                                                                                                                                                                                                                                                                                                                                                                                                                                                                                                                                                                                                                                                                                                                                                                                                                                                                                                                                                                                                                                                                                                                                                                                                                                                                                                                                                                                                                                                                                                                                                                                                                                                                                                                                                                                                                                                                                                                                                                                                                                                                                                                                                                                                                                                                                                                                                                                                                                                                                                                                                                                                                                                                                                                                                                                                                                                                                                                                                                                                                                                                                                                                                                                                                                               </t>
  </si>
  <si>
    <t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t>
  </si>
  <si>
    <t>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t>
  </si>
  <si>
    <t>Durante el primer semestre del año 2018, se han atendido  en jornada nocturna o sabatina  3.707 personas de la población adulta, distribuidas en los 11 municipios del Departamento.</t>
  </si>
  <si>
    <t xml:space="preserve">Durante el primer semestre del año 2018, se han atendido  en jornada nocturna o sabatina  3.707 personas de la población adulta, distribuidas en los 11 municipios del Departamento.
</t>
  </si>
  <si>
    <t>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t>
  </si>
  <si>
    <t>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t>
  </si>
  <si>
    <t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t>
  </si>
  <si>
    <t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t>
  </si>
  <si>
    <t>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t>
  </si>
  <si>
    <t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t>
  </si>
  <si>
    <t>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t>
  </si>
  <si>
    <t>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t>
  </si>
  <si>
    <t>El ICBF, en el primer semestre del año 2018 realizó una capacitación de rutas de atención ante amenaza  vulneración de los derechos, construcción del diagnostico sitiacional y pacto de convivencia.</t>
  </si>
  <si>
    <t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t>
  </si>
  <si>
    <t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</si>
  <si>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afrodescendientes, mujeres rurales y madres cabeza de familia, LGTBI y adultas mayores.</t>
  </si>
  <si>
    <t>100% del programa de formación implementado</t>
  </si>
  <si>
    <t>SENA Quindío Secretaria de Familia,  Secretaria Planeación, Secretaria de Agricultura, Desarrollo Rural y Medio Ambiente, Oficina de Promoción de Empleo Competitividad e Innovación</t>
  </si>
  <si>
    <t>Realización de Ruedas de negocios para mujeres emprendedoras y empresarias del departamento del Quindío.</t>
  </si>
  <si>
    <t>Número total de ruedas de negocio = ∑ de ruedas de negocios por año</t>
  </si>
  <si>
    <t xml:space="preserve">Secretaria de Familia
Secretaria de Planeación
Secretaría de Turismo
</t>
  </si>
  <si>
    <t>Apoyar  (24) Unidades de emprendimiento de grupos poblacionales con enfoque diferencial.</t>
  </si>
  <si>
    <t>Capacitación a través de seminarios dirigidos a empresas de mujeres para que participen en las licitaciones de compras públicas.</t>
  </si>
  <si>
    <t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t>
  </si>
  <si>
    <t>Número total de encuentros= ∑ de encuentros departamentales</t>
  </si>
  <si>
    <t>Gobernación del Quindío.
Universidad del Quindío.
SENA
Empresas Privadas
ONG</t>
  </si>
  <si>
    <t>Apoyar  ( 24) Unidades de emprendimiento de grupos poblacionales con enfoque diferencial.</t>
  </si>
  <si>
    <t>Socialización de ofertas institucionales en los eventos de mujeres realizados a nivel departamental.</t>
  </si>
  <si>
    <t>Genero poblaciones vulnerables y con enfoque diferenciado</t>
  </si>
  <si>
    <t xml:space="preserve">Secretaria de Familia
Secretaria de Educación.
SENA
Universidad Quindío
</t>
  </si>
  <si>
    <t xml:space="preserve">1.1.2 .Fomentar la Autonomía económica de las mujeres Rurales, Campesinas y cafeteras del Quindío a partir del apoyo técnico, capacitación y gestión de recursos para la creación de empresa, proyectos productivos y acceso a recursos financieros. </t>
  </si>
  <si>
    <t>SENA Quindío, Secretaria de Familia,  Secretaria Planeación, Secretaria de Agricultura, Desarrollo Rural y Medio Ambiente,
Oficina de Promoción de Empleo Competitividad e Innovación.
Corporación Autónoma del Quindío.</t>
  </si>
  <si>
    <t xml:space="preserve">Apoyo y acompañamiento técnico, de capacitación y gestión de recursos a los programas y proyectos existentes de fomento de la producción agrícola y cafetera con mujeres rurales. Mujeres jardineras y Mujeres Camineras.  </t>
  </si>
  <si>
    <t>Asesorías de acompañamiento brindado a programas y proyectos existentes.</t>
  </si>
  <si>
    <t>90% de asesorías ejecutadas en el año.</t>
  </si>
  <si>
    <t>Incorporación de propuestas  productivas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</si>
  <si>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Soberanía, seguridad alimentaria y nutricional. Genero, Poblaciones vulnerables y con enfoque diferencial</t>
  </si>
  <si>
    <t>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t>
  </si>
  <si>
    <t>Organizaciones de mujeres rurales informadas sobre programas de emprendimiento existentes a nivel regional y nacional.</t>
  </si>
  <si>
    <t xml:space="preserve">34.
</t>
  </si>
  <si>
    <t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t>
  </si>
  <si>
    <t xml:space="preserve">Apoyar el acceso de las mujeres rurales, campesinas y cafeteras a recursos productivos por medio de Instrumentos crediticios y de Instrumentos no crediticios. </t>
  </si>
  <si>
    <t>Mujeres rurales, campesinas y cafeteras con obtención de recursos  para financiamiento.</t>
  </si>
  <si>
    <t>Implementar un programa de gestión financiera para el desarrollo de emprendimiento, empresarismo y asociatividad</t>
  </si>
  <si>
    <t xml:space="preserve">Apoyar el acceso de las mujeres rurales, campesinas y cafeteras a convocatorias publicas para la estructuración del proyecto productivo y sus estudios de factibilidad y sostenibilidad. </t>
  </si>
  <si>
    <t>Aumento de un 50% de la línea de base de mujeres vinculadas a procesos de formación proyectos productivos.</t>
  </si>
  <si>
    <t>Secretaria de Familia,  Secretaria Planeación, Secretaria de Agricultura, Desarrollo Rural y Medio Ambiente,
Oficina de Promoción de Empleo Competitividad e Innovación.
Universidad del Quindío.</t>
  </si>
  <si>
    <t xml:space="preserve">20.
</t>
  </si>
  <si>
    <t>Atención a las mujeres victimas dentro del programa Implementación Proyectos Desarrollo Rural, con el monto de cofinanciación máxima para sus proyectos.</t>
  </si>
  <si>
    <t>Aumento de un 80% de la línea de base de mujeres beneficiarias cofinanciamiento máximo del proyectos.</t>
  </si>
  <si>
    <t>100% del Plan de capacitación implementado</t>
  </si>
  <si>
    <t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t>
  </si>
  <si>
    <t>Secretaria de Familia, Secretaria de Turismo, industria y comercio, Personería, Dirección territorial de Min. Trabajo.</t>
  </si>
  <si>
    <t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t>
  </si>
  <si>
    <t>Secretaria de Familia, Secretaria de Turismo, industria y comercio, Dirección territorial de Min. Trabajo, Cámara de Comercio.</t>
  </si>
  <si>
    <t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t>
  </si>
  <si>
    <t>Incentivar las capacidades laborales de las mujeres cabeza de familia vinculadas  al programa RED UNIDOS .</t>
  </si>
  <si>
    <t>90% de la mujeres vinculadas al Programa Red Unidos fortalecidas con capacidades laborales.</t>
  </si>
  <si>
    <t>Secretaria de Familia, Secretaria de Turismo, industria y comercio, SENA, Cámara de Comercio, RED UNIDOS</t>
  </si>
  <si>
    <t>Secretaria de Familia, Secretaria de Turismo, industria y comercio, Secretaria de Planeación,  SENA, Cámara de Comercio, Oficina de Atención a la población migrante.</t>
  </si>
  <si>
    <t>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t>
  </si>
  <si>
    <t>Diseño y ejecución de herramientas para la Implementación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</si>
  <si>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Dirección territorial Min. Trabajo.</t>
  </si>
  <si>
    <t>Mejoramiento de la calidad de la educación en primera infancia con didácticas no paramétricas  que promuevan la equidad de los géneros, practicas de reconocimiento no sexista y reconociendo las diferencias como elemento constitutivo de educación en equidad y para la ciudadanía.</t>
  </si>
  <si>
    <t>Proyectos pedagógicos con estrategias o didácticas no paramétricas que promuevan la equidad de los géneros</t>
  </si>
  <si>
    <t>50% de aumento de la línea de base en el mejoramiento de los proyectos pedagógicos  con estrategias con didácticas no paramétricas que promuevan la equidad de los géneros en la educación en primera infancia.</t>
  </si>
  <si>
    <t>Secretaria de Familia, Secretaría de Educación.</t>
  </si>
  <si>
    <t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t>
  </si>
  <si>
    <t>Diseño e implantación de proyecto en educación para la equidad de géneros que articule las directivas, docentes, padres de familia y estudiantes en los colegios del departamento.</t>
  </si>
  <si>
    <t xml:space="preserve">Proyecto de educación para la equidad de géneros creado y funcionando. </t>
  </si>
  <si>
    <t>100% del Proyecto en Educación para la equidad de géneros implementado</t>
  </si>
  <si>
    <t>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t>
  </si>
  <si>
    <t>Diseñar e implementar proyecto de educación universitaria no sexista y para la equidad de género desde la interdisciplinariedad en todas las universidades del departamento. Este proyecto deberá apuntar a: estrategias de inclusión con equidad en las distintas disciplinas, prevención de violencias basadas en genero y promoción de la investigación académica con perspectiva de género.</t>
  </si>
  <si>
    <t xml:space="preserve">Proyecto de educación universitaria no sexista y para la equidad de género desde la interdisciplinariedad para la equidad de géneros creado y funcionando. </t>
  </si>
  <si>
    <t>Secretaria de Familia, Secretaría de Educación, Universidades del Departamento.</t>
  </si>
  <si>
    <t xml:space="preserve">50000 cupos para el país, para el departamento 375 en el Sena y 400 en la universidad del Quindío, no obstante, en departamentos donde no se logra los cupos disponibles, sus recursos son desplazados a municipios que tienen mayor participación. </t>
  </si>
  <si>
    <t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t>
  </si>
  <si>
    <t>Secretaria de Familia, Secretaría de Educación, ICBF</t>
  </si>
  <si>
    <t>Garantizar el acceso y permanencia de mujeres rurales,  indígenas, LGT, afrodescendientes y en condiciones de discapacidad, pobreza, a la educación secundaria, técnica, tecnológica y universitaria según sus necesidades, subjetividades y particularidades.</t>
  </si>
  <si>
    <t>Mujeres rurales, indígenas, LGTBI, afrodescendientes y en condición de discapacidad vinculadas a la educación secundaria, técnica, tecnológica y universitaria según sus necesidades, subjetividades y particularidades.</t>
  </si>
  <si>
    <t>Secretaria de Familia, Secretaría de Educación, ICBF, Universidades del Departamento.</t>
  </si>
  <si>
    <t>Implementar el programa de acceso y permanencia de la educación técnica, tecnológica y superior en el departamento del Quindío</t>
  </si>
  <si>
    <t>Realizar convenios interinstitucionales entre la gobernación del Quindío y las universidades del departamento para el fortalecimiento de procesos académicos en términos pedagógicos, didácticos, de ambiente escolar, de acceso y de permanencia e investigación con enfoque diferencial y de género.</t>
  </si>
  <si>
    <t>Gobernación del Quindío, Universidades del departamento.</t>
  </si>
  <si>
    <t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t>
  </si>
  <si>
    <t>Implementación de medidas de seguimiento al cumplimiento del decreto reglamentario 4798 de 2011 (Ley 1257 de 2008 en materia educativa)</t>
  </si>
  <si>
    <t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t>
  </si>
  <si>
    <t>Garantizar el acceso en calidad y oportunidad a los servicios de salud para las mujeres,  priorizando estrategias de vinculación al SGSSS (RÉGIMEN CONTRIBUTIVO Y SUBSIDIADO)  en niñas y adolescentes,   mujeres rurales, indígenas, afrodescendientes, LGTBI, en condición de prostitución, privadas de libertad, extrema pobreza, retornadas y victimas de conflicto armado.</t>
  </si>
  <si>
    <t>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t>
  </si>
  <si>
    <t>Priorizar la atención en la población femenina de vulnerabilidad como niñas, madres gestantes , adultas mayores, mujeres  con capacidades diferentes, mujeres indígenas, afro-descendientes, LGTBI, prostitutas y en condición de habitación de calle, con calidad y oportunidad.</t>
  </si>
  <si>
    <t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t>
  </si>
  <si>
    <t xml:space="preserve">Plan de articulación intersectorial diseñado e implementado. </t>
  </si>
  <si>
    <t>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t>
  </si>
  <si>
    <t>Secretaria de Salud, Profamilia Quindío, Secretaria de educación, ICBF</t>
  </si>
  <si>
    <t>Garantizar la entrega oportuna del biológico e insumos para la vacunación contra el VPH de todas las niñas escolarizadas ente el cuarto y onceavo grado de educación básica primaria y secundaria y
que tengan 9 años o más.</t>
  </si>
  <si>
    <t>Entrega de biológicos e insumos para la vacunación contra el VPH</t>
  </si>
  <si>
    <t xml:space="preserve">Cubrimiento del 90% de todas las niñas escolarizadas con los biológicos e insumos para la vacunación contra el VPH. </t>
  </si>
  <si>
    <t>Implementar una estrategia que permita garantizar el adecuado funcionamiento de la red de frío para el almacenamiento  de los biológicos del Programa Ampliado de Inmunización (PAI)</t>
  </si>
  <si>
    <t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t>
  </si>
  <si>
    <t>Incorporación del enfoque diferencial y de género en las acciones de vigilancia de las ITS</t>
  </si>
  <si>
    <t>Valor absoluto (verificación del enfoque diferencial y de género en la vigilancia de las ITS)</t>
  </si>
  <si>
    <t>*Para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t>
  </si>
  <si>
    <t>Implementar medidas de seguimiento al cumplimiento del decreto 2734 de 2012 Por el cual se reglamentan las medidas de atención a las mujeres víctimas de violencia</t>
  </si>
  <si>
    <t>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t>
  </si>
  <si>
    <t xml:space="preserve">Construir un Sistema de información unificado, que amplié las características de análisis estructural de la salud en el Departamento. </t>
  </si>
  <si>
    <t>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t>
  </si>
  <si>
    <t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t>
  </si>
  <si>
    <t>2.1.1 Incentivar a las mujeres para su participación activa en partidos políticos y corporaciones pública y de elección popular.</t>
  </si>
  <si>
    <t>Programa de capacitación para las mujeres en asuntos de política y administración pública</t>
  </si>
  <si>
    <t>Secretaria del Interior, Secretaria de Familia, Esap Quindío</t>
  </si>
  <si>
    <t>Quindío si a la participación</t>
  </si>
  <si>
    <t xml:space="preserve">Diseño de un plan de inclusión para las  mujeres  en los partidos políticos incentivando liderazgos femeninos y con enfoque de género que incluya el seguimiento a la Ley de cuotas. </t>
  </si>
  <si>
    <t>Plan de  inclusión para las mujeres en los partidos políticos formulado e  implementado.</t>
  </si>
  <si>
    <t>Secretaria del Interior, Secretaria de Familia, Esap Quindío, Directorios departamentales de Partidos Políticos</t>
  </si>
  <si>
    <t>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</si>
  <si>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elección popular.</t>
  </si>
  <si>
    <t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t>
  </si>
  <si>
    <t>Diseño e implementación de campaña de mujeres quindianas como candidatas a las distintas corporaciones públicas y de elección popular.</t>
  </si>
  <si>
    <t xml:space="preserve">De igual forma, se efectuó un proceso contractual tendiente a apoyar la realización de un proceso formativo y de incidencia política para mujeres, el cual será desarrollado en el segundo semestre de la presente vigencia. </t>
  </si>
  <si>
    <t>Secretaria del Interior, Secretaria de Familia, Organizaciones sociales de mujeres, Consejos Departamental y Municipales de mujeres, Policía Nacional</t>
  </si>
  <si>
    <t xml:space="preserve">Apoyar la implementación de treinta y seis (36) programas de prevención del delito y mediación de conflictos en comunidades focalizadas del departamento
</t>
  </si>
  <si>
    <t>Secretaria del Interior, Secretaria de Familia,  Consejos Departamental y Municipales de mujeres.</t>
  </si>
  <si>
    <t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t>
  </si>
  <si>
    <t>Crear programa de apoyo técnico y financiero a  los planes de acción de los consejos municipales y departamental de mujeres.</t>
  </si>
  <si>
    <t>Programa de apoyar técnico y financiero a  los planes de acción de los consejos municipales y departamental de mujeres.</t>
  </si>
  <si>
    <t>100% de implementación del Programa de apoyo técnico y financiero a  los planes de acción de los consejos municipales y departamental de mujeres.</t>
  </si>
  <si>
    <t>Secretaria del Interior, Secretaria de Familia, Secretaria de Planeación, Esap Quindío</t>
  </si>
  <si>
    <t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t>
  </si>
  <si>
    <t>Secretaria del Interior, Secretaria de Familia, Consejos Departamental y Municipales de mujeres, UNIQUINDIO, ESAP QUINDIO</t>
  </si>
  <si>
    <t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t>
  </si>
  <si>
    <t>Diseñar e implementar estrategia de incorporación de mujeres Rurales, afrodescendientes, jóvenes, mujeres y madres cabeza de familia, mujeres en condición de prostitución, LBTI, Mujeres retornadas, privadas de la libertad y en condición de pobreza extrema a los consejos municipales y departamental de mujeres.</t>
  </si>
  <si>
    <t>100% de municipios con estrategia implementada.</t>
  </si>
  <si>
    <t>Secretaria del Interior, Secretaria de Familia, Consejos Departamental y Municipales de mujeres.</t>
  </si>
  <si>
    <t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t>
  </si>
  <si>
    <t>Creación de un programa de capacitación en derechos humanos de las mujeres y liderazgo femenino con enfoque de género a mujeres Rurales, afrodescendientes, jóvenes, mujeres y madres cabeza de familia, mujeres en condición de prostitución, LBTI, Mujeres retornadas, privadas de la libertad y en condición de pobreza extrema.</t>
  </si>
  <si>
    <t>Secretaria del Interior, Secretaria de Familia, Defensoría del Pueblo, Consejos Departamental y Municipales de mujeres, UNIQUINDIO, ESAP QUINDIO</t>
  </si>
  <si>
    <t>Acciones formativas  que transformen los valores y estereotipos de los roles dirigidos madres y padres de familia. Acciones ejecutadas a madres y padres de familia</t>
  </si>
  <si>
    <t>% de implementación = (# de acciones formativas ejecutadas/# de acciones formativas programadas)*100</t>
  </si>
  <si>
    <t>Realizar campañas de sensibilización para el reconocimiento y la valoración del trabajo femenino en el ámbito familiar. Esta campaña pretende visibilizar los aportes de las mujeres desde la economía del cuidado de donde se derivan los aportes sociales, políticos, culturales y económicos al país.</t>
  </si>
  <si>
    <t>Implementación de campañas de sensibilización.</t>
  </si>
  <si>
    <t>Crear un programa de televisión en el canal regional que visibilice las historias de vida de mujeres vinculadas al sector rural cafetero, campesinas,  indígenas,  afrodescendientes,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</si>
  <si>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afrodescendientes, en condición de discapacidad.</t>
  </si>
  <si>
    <t>Diseño e implementación de Programa de televisión</t>
  </si>
  <si>
    <t>Secretaria de Familia, Secretaria de Educación, ICBF, UNIQUINDIO, organizaciones de mujeres, Tele café</t>
  </si>
  <si>
    <t xml:space="preserve">Acciones de fomento para la Conciliación de la Vida Familiar y Laboral.
</t>
  </si>
  <si>
    <t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t>
  </si>
  <si>
    <t>Realizar una campaña de visibilización y sensibilización de la Política  Pública de Equidad de género para las mujeres en todo el departamento.</t>
  </si>
  <si>
    <t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t>
  </si>
  <si>
    <t>Creación de sub-comites de seguimiento a la divulgación, implementación, monitoreo y evaluación de la política publica de Equidad de Género para las mujeres incorporados en los consejos municipales y departamental de mujeres.</t>
  </si>
  <si>
    <t>Subcomites de seguimiento de la Política Pública de Equidad de Genero para las mujeres.</t>
  </si>
  <si>
    <t xml:space="preserve">Conformación de un  subcomité en los 12 municipios del departamento del Quindío </t>
  </si>
  <si>
    <t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t>
  </si>
  <si>
    <t xml:space="preserve">Visibilizar a través de una estrategia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</si>
  <si>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</si>
  <si>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</si>
  <si>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 reporta cumplimiento de esta acción concreta a través de lo relacionado en las acciones 53 y 54 según las actividades adelantadas por la Secretaría de Familia en este sentido. </t>
  </si>
  <si>
    <t xml:space="preserve">Promover los espacios recreativos y deportivos donde se transforme el estereotipo de género y se potencialice el liderazgo deportivo de las mujeres. </t>
  </si>
  <si>
    <t>Incorporación de iniciativas de producción cultural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</si>
  <si>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afrodescendientes)  a los programas y proyectos de la Conservación, Reconocimiento y Protección del Paisaje Cultural Cafetero</t>
  </si>
  <si>
    <t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t>
  </si>
  <si>
    <t xml:space="preserve">Incorporar los aportes culturales y tradicionales de las mujeres  rurales (campesinas, cafeteras, indígenas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</si>
  <si>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t>
  </si>
  <si>
    <t>Secretaria del Interior, Secretaria de Familia,  Defensoría del Pueblo, Personerías</t>
  </si>
  <si>
    <t xml:space="preserve">Estimular la investigación, publicación y divulgación del conocimiento ancestral, cultural y científico relacionado con asuntos de género y de las mujeres en el departamento.
</t>
  </si>
  <si>
    <t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t>
  </si>
  <si>
    <t>Diseño e implantación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</si>
  <si>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Secretaria del Interior, Secretaria de Familia, Secretaria de Educación, Secretaria de Salud, personerías, Policía Nacional.</t>
  </si>
  <si>
    <t xml:space="preserve">Esta actividad no cuenta con información reportada, quedando pendiente para la inclusión en el plan de acción de la oficina de género y diversidad para su efectivo cumplimiento. </t>
  </si>
  <si>
    <t>Secretaria de familia, Fiscalía, Policía nacional, Secretaria de Educación, Defensoría del Pueblo.</t>
  </si>
  <si>
    <t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t>
  </si>
  <si>
    <t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t>
  </si>
  <si>
    <t>Secretaria de familia, Secretaria de interior, Secretaria de educación , Secretaria de Salud, ICBF, Defensoría del Pueblo, Personería, Policía Nacional</t>
  </si>
  <si>
    <t>Secretaria de familia, Secretaria de interior, Secretaria de educación , Secretaria de Salud, ICBF, Defensoría del Pueblo, Personería, Policía Nacional.</t>
  </si>
  <si>
    <t>Acompañar  la construcción de las Cátedras de Paz de las instituciones educativas del departamento incorporando el enfoque diferencial y de género.</t>
  </si>
  <si>
    <t xml:space="preserve">Según reporte de la Secretaría de Educación departamental, se tiene previsto para el segundo semestre del 2019 la realización de eventos de muestras investigativas y de emprendimiento, lo cual a la fecha se encuentra en proceso de planificación. </t>
  </si>
  <si>
    <t>Incorporación de criterios de análisis de género en los planes de seguridad y convivencia ciudadana del departamento.</t>
  </si>
  <si>
    <t xml:space="preserve">Criterios de análisis de género incluidos en los planes de seguridad y convivencia ciudadana de la totalidad de los municipios </t>
  </si>
  <si>
    <t>Secretaria de familia, Secretaria de interior, Defensoría del Pueblo, Personería, Policía Nacional.</t>
  </si>
  <si>
    <t xml:space="preserve">Si bien se tiene el Plan Integral de Seguridad y Convivencia Ciudadana (PISCC),  este incluye como objetivos la prevención en la vulneración de los DDHH,  el enfoque se ha dado en los anteriores indicadores, y se ejecuta a través de las metas ya mencionadas. 
</t>
  </si>
  <si>
    <t>Secretaria de familia, Secretaria de Interior, Defensoría del Pueblo, Personería.</t>
  </si>
  <si>
    <t>Secretaria de Familia, Secretaria de interior, Defensoría del Pueblo, Personería, Policía Nacional.</t>
  </si>
  <si>
    <t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t>
  </si>
  <si>
    <t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t>
  </si>
  <si>
    <t>Secretaría de Familia, Secretaría del Interior, secretaria de Salud, Fiscalía, INMLCF, CAIVAS, Dirección territorial Min. Trabajo.</t>
  </si>
  <si>
    <t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t>
  </si>
  <si>
    <t>4.1.2 Desarrollar estrategias,  herramientas y mecanismos para la Prevención de las violencias contra las mujeres quindianas.</t>
  </si>
  <si>
    <t>Asesorías a los planes de acción para la prevención del acoso sexual y laboral</t>
  </si>
  <si>
    <t>90 % de asesorías ejecutadas en el año.</t>
  </si>
  <si>
    <t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t>
  </si>
  <si>
    <t>Programa de formación a funcionarios/as públicos del sector Educativo en prevención y detección de la discriminación y la violencia contra las mujeres y derechos de las mujeres y prácticas no discriminatorias. Diseñado y ejecutado</t>
  </si>
  <si>
    <t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t>
  </si>
  <si>
    <t>Implementar estrategia de sensibilización y formación  en derechos sexuales y reproductivos y prevención de las violencias de género, y construcción de nuevas feminidades y  masculinidades.</t>
  </si>
  <si>
    <t>Secretaria de familia, Secretaria de Salud, Defensoría del Pueblo, Personería, PROFAMILIA Quindío.</t>
  </si>
  <si>
    <t>Asesorías de implementación del Decreto 4798 de 2011 en los proyectos pedagógicos.</t>
  </si>
  <si>
    <t xml:space="preserve">90 % de asesorías ejecutadas a los proyectos pedagógicos en el año.
</t>
  </si>
  <si>
    <t>A través de estos talleres se vienen trabajando componentes de género, nuevas masculinidades, prevención de embarazos tempranos y no discriminación.</t>
  </si>
  <si>
    <t xml:space="preserve">Campaña de sensibilización y formación a periodistas y comunicadores sociales en Prevención de violencias contra las mujeres, promoción de sus derechos bajo el enfoque diferencial y de género. Esta implica transformación de estereotipos de género, imaginarios,  practicas y lenguaje sexista. Ella propenderá por la revisión de contenidos discriminatorios y legitimadores de la violencia contra las mujeres en los distintos medios de comunicación del departamento. </t>
  </si>
  <si>
    <t>Secretaría de Familia, Oficina de Comunicaciones</t>
  </si>
  <si>
    <t>Genero poblaciones vulnerables con enfoque diferencial</t>
  </si>
  <si>
    <t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t>
  </si>
  <si>
    <t>Asesorías a las capacitaciones de las Unidades de Justicia y Paz</t>
  </si>
  <si>
    <t>90 % de asesorías ejecutadas a las capacitaciones .</t>
  </si>
  <si>
    <t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t>
  </si>
  <si>
    <t>Secretaria de familia, Secretaria de interior, Defensoría del Pueblo, Procuraduría.</t>
  </si>
  <si>
    <t>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t>
  </si>
  <si>
    <t>Secretaria de familia, Secretaria de interior, Defensoría del Pueblo, Personería, CAIVAS, CAVIF, INMLCF, FISCALIA, Policía Nacional.</t>
  </si>
  <si>
    <t xml:space="preserve"> Este proceso hace parte de las acciones que se derivan del comité consultivo intersectorial para el abordaje integral de la violencia de género. </t>
  </si>
  <si>
    <t>CAIVAS, Procuraduría, Defensoría del Pueblo, Personería, ICBF</t>
  </si>
  <si>
    <t>Asesorías  a las CAIVAS, CAVIF, CAV e Inasistencia Alimentaria en los municipios del departamento del Quindío</t>
  </si>
  <si>
    <t>90 % de asesorías a las CAIVAS, CAVIF, CAV e Inasistencia Alimentaria en los 12 municipios ejecutadas en el año</t>
  </si>
  <si>
    <t>Fiscalía General de la Nación, Secretaria del Interior.</t>
  </si>
  <si>
    <t>Asesorías Línea Estratégica de violencia del Programa de Casas de Justicia</t>
  </si>
  <si>
    <t>90 % de asesorías al Programa Casas de Justicia en la Línea Estratégica de violencia basada en género ejecutadas en el año</t>
  </si>
  <si>
    <t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t>
  </si>
  <si>
    <t>Secretaria de Interior, Secretaria de Familia, CAIVAS, CAV, CAVIF, Defensoría del Pueblo, Personería</t>
  </si>
  <si>
    <t>Secretaria de Interior, Secretaria de familia, Comités departamental y municipales del mujeres, INMLCF, Procuraduría</t>
  </si>
  <si>
    <t>Vigilar el Restablecimiento de los derechos de las niñas y adolescentes víctimas de violencia sexual a través de la modalidad de Intervención de Apoyo, con el fin de integrar a las familias en el proceso de atención especializada.</t>
  </si>
  <si>
    <t>Fiscalía General de la Nación Armenia, Fiscalías Seccionales Quindío, Policía Nacional, Secretaria de interior</t>
  </si>
  <si>
    <t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t>
  </si>
  <si>
    <t>Implementación de las medidas de atención establecidas en los literales a) y b) del artículo 19 de la Ley 1257 de 2008, de acuerdo a lo reglamentado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</si>
  <si>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reglamentado por el Gobierno Nacional (Ministerios de Salud, Defensa y Justicia)</t>
  </si>
  <si>
    <t>Secretaria de Salud, Esos, Procuraduría</t>
  </si>
  <si>
    <t>Establecimiento de   Número de estrategias de coordinación interinstitucional implementadas</t>
  </si>
  <si>
    <t>Asesorías a el Comité de Seguimiento a la Implementación de la Ley 1257</t>
  </si>
  <si>
    <t>90 % de asesorías ejecutadas al Comité de Seguimiento</t>
  </si>
  <si>
    <t>Secretaria de familia, Secretaria del Interior, Secretaria de Salud,  Secretaria de educación, ICBF, Policía, CAVIF, CAIVAS, Comisarias de Familia, Defensoría del Pueblo, Personería, Procuraduría, Comités departamental y municipales de mujeres</t>
  </si>
  <si>
    <t>Asesorías de fortalecimiento de mecanismos de coordinación intersectorial entre los distintos sistemas de información.</t>
  </si>
  <si>
    <t>90 % de asesorías  en mecanismos de coordinación interinstitucional a los sistemas de información ejecutadas en el año</t>
  </si>
  <si>
    <t>5.1.1 Identificar procesos, procedimientos y prácticas patriarcales, androcéntricas y sexistas en las instancias e instituciones del Estado a nivel departamental y municipal.</t>
  </si>
  <si>
    <t>Realizar un diagnóstico de detección de prácticas e imaginarios patriarcales, androcéntricas y sexistas en los funcionarios públicos, en el diseño y aplicabilidad de los procesos, procedimientos de las instancias e instituciones del Estado a nivel departamental y municipal.</t>
  </si>
  <si>
    <t>Diagnóstico de detección de prácticas e imaginarios patriarcales, androcéntricas y sexistas en los funcionarios públicos</t>
  </si>
  <si>
    <t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t>
  </si>
  <si>
    <t>Promover una campaña de Reflexión, reconocimiento y autocrítica frente a los imaginarios sexistas, patriarcales y androcéntricos en los servidores y funcionarios públicos.</t>
  </si>
  <si>
    <t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t>
  </si>
  <si>
    <t>Seguimiento a la Incorporación de indicadores de género en los sistemas de información de las instancias e instituciones del Estado a nivel departamental y municipal.</t>
  </si>
  <si>
    <t>Valor absoluto (Verificación)</t>
  </si>
  <si>
    <t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t>
  </si>
  <si>
    <t>Incorporación de enfoque de género en las políticas públicas, planes, programas</t>
  </si>
  <si>
    <t>90% de políticas públicas, planes, programas y proyectos con incorporación de enfoque de género</t>
  </si>
  <si>
    <t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t>
  </si>
  <si>
    <t xml:space="preserve">Gobernación del Quindío, Alcaldías municipales, Defensoría del Pueblo, </t>
  </si>
  <si>
    <t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t>
  </si>
  <si>
    <t>Diseñar un plan de capacitación permanente del enfoque de género para funcionarios públicos de todas las instancias del departamento.</t>
  </si>
  <si>
    <t>90% de implementación del plan de capacitación anual</t>
  </si>
  <si>
    <t>Secretaria de Familia, Secretaria del Interior, Comités departamental y municipales de mujeres, Universidades del Departamento.</t>
  </si>
  <si>
    <t xml:space="preserve">Así mismo, la Secretaría de Familia a través de la oficina de género realiza capacitaciones a estos funcionarios en todos los asuntos relacionados con la prevención y detección de violencias, transversalización del enfoque de género, entre otros. </t>
  </si>
  <si>
    <t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t>
  </si>
  <si>
    <t>Incorporar la perspectiva de género en los planes de acción municipales y departamental de DDHH y DIH.</t>
  </si>
  <si>
    <t>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t>
  </si>
  <si>
    <t xml:space="preserve">Campaña de sensibilización y socialización de las rutas de atención a mujeres victimas de las distintas violencias. </t>
  </si>
  <si>
    <t>Gobernación del Quindío, Alcaldías municipales, Defensoría del Pueblo, ICBF, Personería, Procuraduría, Fiscalía, Policía Nacional.</t>
  </si>
  <si>
    <t xml:space="preserve">Acompañar el comité de seguimiento a la implementación de la ley 1257 de 2008 y sus decretos reglamentarios. </t>
  </si>
  <si>
    <t>Asesorías al Comité de seguimiento a la Implementación de la Ley 1257 de 2008</t>
  </si>
  <si>
    <t>90 % de asesorías ejecutadas al Comité de seguimiento a la implementación de la Ley 1257 de 2008</t>
  </si>
  <si>
    <t>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t>
  </si>
  <si>
    <t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t>
  </si>
  <si>
    <t>(# de organizaciones que participan del monitoreo y la evaluación de la política/# total de organizaciones de mujeres)*100</t>
  </si>
  <si>
    <t>Secretaria de Familia, Alcaldías municipales, Comités departamental y municipales de mujeres.</t>
  </si>
  <si>
    <t xml:space="preserve">De igual forma, se realizó un informe cualitativo sobre propuestas de ajuste al plan de acción de la política pública, a fin de mejorar las condiciones de implementación de la misma y logro de impacto.  Así mismo, esta actividad se corresponde con una de las funciones esenciales de la oficina de género y diversidad, la cual se desarrolla permanentemente. </t>
  </si>
  <si>
    <t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t>
  </si>
  <si>
    <t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t>
  </si>
  <si>
    <t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t>
  </si>
  <si>
    <t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t>
  </si>
  <si>
    <t>El Servicio Nacional de Aprendizaje SENA reporta que en cuanto a la capacitación de mujeres emprendedoras en terminos de fortalecimiento  TIC, ha logrado formar aproximadamente 5127 mujeres en relacion al uso de herramientas TIC.</t>
  </si>
  <si>
    <t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t>
  </si>
  <si>
    <t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t>
  </si>
  <si>
    <t>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t>
  </si>
  <si>
    <t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t>
  </si>
  <si>
    <t>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t>
  </si>
  <si>
    <t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t>
  </si>
  <si>
    <t>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</si>
  <si>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</si>
  <si>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</si>
  <si>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</si>
  <si>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</si>
  <si>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Se realizó asistencia tecnica para el proceso de adopcion de la Politica Pública de Salud Mental en el municipio Armenia. se brindaron indicaciones para iniciar el proceso de adopción de la Resolución 089 de 2019 y la Resolución 04886. </t>
  </si>
  <si>
    <t>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t>
  </si>
  <si>
    <t>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t>
  </si>
  <si>
    <t>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</si>
  <si>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El ICBF en conjunto con la Fiscalía General de la Nación garantiza el funcionamiento del CAIVAS y la atención de niñas, niños y adolescentes, se han realizado 142 procesos de restablecimiento de derechos a niñas y adolescentes.</t>
  </si>
  <si>
    <t xml:space="preserve">Se tiene dentro del Comité la estrategia de reporte de información coordinada con SIVIGILA y CAIVAS como herramienta en tiempo real de casos reportados, su intervención y activación de rutas de atención. </t>
  </si>
  <si>
    <t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</si>
  <si>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El ICBF a través de sus diferentes programas socializa las rutas de atención existentes para las mujeres víctimas, proceso que se adelanta con los diferentes funcionarios adscritos tanto al ICBF como a los operadores de los programas del ICBF.</t>
  </si>
  <si>
    <t>Se desarrolla el  Programa Generaciones Con Bienestar para lo cual de los 2050 cupos programados para la atención en la presente anualidad se tiene que al 30 de septiembre se ha realialido la atención de 1899 usuarios.</t>
  </si>
  <si>
    <t>N/A</t>
  </si>
  <si>
    <t>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t>
  </si>
  <si>
    <t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t>
  </si>
  <si>
    <t>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t>
  </si>
  <si>
    <t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t>
  </si>
  <si>
    <t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t>
  </si>
  <si>
    <t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t>
  </si>
  <si>
    <t>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t>
  </si>
  <si>
    <t>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t>
  </si>
  <si>
    <t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t>
  </si>
  <si>
    <t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t>
  </si>
  <si>
    <t>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t>
  </si>
  <si>
    <t>Formular e implementar la política pública de familia del Departamento</t>
  </si>
  <si>
    <t>Atención y promoción de la Familia</t>
  </si>
  <si>
    <t>Política Pública de Familia</t>
  </si>
  <si>
    <t>RANGO</t>
  </si>
  <si>
    <t>CANTIDAD</t>
  </si>
  <si>
    <t>0-39%</t>
  </si>
  <si>
    <t>40-59%</t>
  </si>
  <si>
    <t>60- 69%</t>
  </si>
  <si>
    <t>70-79%</t>
  </si>
  <si>
    <t>80% mas</t>
  </si>
  <si>
    <t>METAS 2020</t>
  </si>
  <si>
    <t>RECURSOS 2020</t>
  </si>
  <si>
    <t>LOGROS ALCANZADOS 2020</t>
  </si>
  <si>
    <t xml:space="preserve">Se viene implementando el programa que permite garantizar el acceso y la prmanencia de niños, niñas y jovenes en las 54 Instituciones Educativs oficiales de los 11 Municipios no certificados del Departamento del Quindio,con la prestación de seguridad y el servicio  del aseo a sus instituciones. </t>
  </si>
  <si>
    <t>Se brindo asesoría y orientación a docentes de aula frente a la actual normatividad 1421 y sus lineamientos, en estrategias DUA(Diseño Universal de Aprendizaje) y en la ejecución del PIAR(Plan de Ajustes Razonables). Se contrartaron 31  profesionales de apoyo pedag+ógico para 27 Instituciones educativas del departamento, 7 apoyos pedagógicos  para estudiantes sordos de primaria con perfil de modelos lingisticos a 7 instituciones educaivs, 6 apoyos pedagógicos para estudiantes sordos de secundaria con perfil de interpretes de LSC a 6 instituciones educativas . 1 un trifologo para el apoyo pedagogico de estudiantes con discapacidad visual. 1 psicologo itinerantes para la identificación de posibles estudiantes con discapacidad, capacidades y talentos excepcionales , 2docentes bilingues biculturales para la enseñanza de las 2 lenguas : el castellano y el lenguaje de señas colombiana (LSC).</t>
  </si>
  <si>
    <t>En el primer trimestre del 2020 no se generaron acciones encaminadas a esta actividad, ya que se estaban haciendo  el diagnostico del las asociaciones  y caracterización de la población  cuando se declaro la emergencia sanitaria.</t>
  </si>
  <si>
    <t>Se tiene diseñado el programa de agricultura familiar campesina el cual beneficia de manera general a toda la población del sector agropecuario del Departamento. Para la implementación del programa durante el primer trimestre se adelantó un proceso de identificación de productores posibles beneficiarios.</t>
  </si>
  <si>
    <t>Durante el primer trimestre del 2020 no se ha capacitado ninguna mujer como líder ambiental, toda vez que el proyecto: "FORTALECIMIENTO Y POTENCIALIZACIÓN DE LOS SERVICIOS ECOSISTÉMICOS EN EL DEPARTAMENTO DEL QUINDIO" el cual impacta directamente la meta se inicio en el mes de Febrero y el impacto del mismo se vera reflejado en el segundo trimestre del año.  </t>
  </si>
  <si>
    <t xml:space="preserve">Para èste trimestre no se realizaròn ruedas de negocios </t>
  </si>
  <si>
    <t>No se reporto acciones para el cumplimiento de  indicador</t>
  </si>
  <si>
    <t>Para éste periodo no se realizarón acciones para el cumplimiento del indicador</t>
  </si>
  <si>
    <t xml:space="preserve">Para éste periodo no se realizarón acciones para el cumplimiento del indicador
</t>
  </si>
  <si>
    <t>La oficina dela mujer y la equidad  no adelanto acciones pertinenetes para  la solicitud de ésta información a los responsables</t>
  </si>
  <si>
    <t xml:space="preserve">A través del comité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organizaciones y funcionarios que lo requieren. </t>
  </si>
  <si>
    <t>la secretaria de familia a ha venido implementando estrategias con el fin de socilalizar las rutas de atenciòn en caso de violencia e incentivar a la denuncia.</t>
  </si>
  <si>
    <t>La secretaria de familia ha venido trabajando ésta acción en articulación con los municipios del departamento, acciones que se veràn materializadas en la aprobaciòn de losplanes de desarrollo municipal en las lineas estrategicas que la incluyan.</t>
  </si>
  <si>
    <t>Para éste trimestre no se realizaròn acciones encaminadas al cumplimiento de éste indicador.</t>
  </si>
  <si>
    <t>La secretraia de familia actualmente se éstan realizando acciones con el fin de definir de forma adecuada las acciones a realizar para el cumplimiento optimo de las acciones, ya que nos encontramos proximos a realizar ajuste a la polìtica pùblica de género</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</si>
  <si>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interinstitucional.</t>
  </si>
  <si>
    <t>Se solicito informaciòn a la secretaria del interior la cual solicitó asesoria  con el fin de determinar las responsabilidades a cargo de cada entidad cuando son varios los responsables de una misma.</t>
  </si>
  <si>
    <t>No se soporta información para éste indicador.</t>
  </si>
  <si>
    <t xml:space="preserve">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t>
  </si>
  <si>
    <t>La secretaria de familia ésta realizando apoyo a los consejos municipales de mujeres con el fin de que tengan participaciòn activa en el desarrollo de éstas acciones</t>
  </si>
  <si>
    <t xml:space="preserve">Al segundo corte del año, segundo trimestre de 2020, la Secretaría de Cultura no cuenta con una estrategia mediática para visibilizar el rol de las mujeres quindianas y sus aportes al desarrollo de la cultura. Aunque durante el primer trimestre del año, la Secretaría define los proyectos con impacto y beneficio para esta población, a partir de los resultados de las convocatorias del Programa Departamental de Concertación de proyectos Artísticos y Culturales, y del Programa Departamental de Estímulos a la Investigación, Creación y Producción Artísticas, dada la emergencia por la covid 19 y debido a la suspensión de términos en la Gobernación del Quindío, dichas convocatorias no se han ejecutado y hasta el momento no se prevé cómo será su funcionamiento.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</si>
  <si>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y relacionados con asuntos de género.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</si>
  <si>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</si>
  <si>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Desde la Secretaria de Turismo èste semestre  no se realizaròn ruedas de negocios, De acuerdo con el nuevo Plan de Desarrollo, y la programación para el cumplimiento del mismo, se tienen unas acciones generales   programadas para el cumplimiento al indicador durante el segundo semestre del año 2020                                                                                                     La Secretaria de Planeación Departamental no tiene  competencias directas en este indicador. </t>
  </si>
  <si>
    <t xml:space="preserve">Por motivo del aislamiento a causa de la pandemia, no se ha podido desarrollar ninguna actividad en este sentido.                                                              La Secretaria de Planeación Departamental no tiene  competencias directas en este indicador. </t>
  </si>
  <si>
    <t xml:space="preserve">Para éste periodo no se realizarón acciones para el cumplimiento del indicador                                                                                                                                    La Secretaria de Planeación Departamental no tiene  competencias directas en este indicador. </t>
  </si>
  <si>
    <t xml:space="preserve">La Secretaria de Turismo Departamental no tiene  competencias directas en este indicador. </t>
  </si>
  <si>
    <t>La Secretaria de Turismo Departamental no tiene  competencias directas en este indicador.                                                                                                  La Secretaria de Planeación Departamental no tiene  competencias directas en este indicador</t>
  </si>
  <si>
    <t>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La Secretaria de Planeación Departamental no tiene  competencias directas en este indicador</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</si>
  <si>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</si>
  <si>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</si>
  <si>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La Secretaria de Planeación Departamental no tiene  competencias directas en este indicador.           </t>
  </si>
  <si>
    <t xml:space="preserve">La Secretaria de Salud Departamental  reporto las siguientes actividades: 1) Desarrollo y realizo seguimiento al plan de acción del comité departamental de maternidad segura. (Resolución 533 del 02 junio del 2015)                              2)Se socializa deberes y derechos en salud a
población vulnerable del departamento (En el
marco de la Pandemia Covid-19
Promoción y Prevención del delito de trata de
personas. 
</t>
  </si>
  <si>
    <t>La Secretaria de Salud Departamental  reporto las siguientes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 Fortalecer con la instancia intersectorial las acciones de intervención orientadas a la disminución de riesgo de consumo de tabaco en toda la comunidad educativa, incluidos los padres de familia</t>
  </si>
  <si>
    <t>La Secretaria de Salud Departamental  reporto las siguientes   desarrolla y realiza seguimiento al plan de acción del comité departamental de maternidad segura. (Resolución 533 del 02 junio del 2015).</t>
  </si>
  <si>
    <t>La Secretaria de Salud Departamental   realizo diagnóstico de la situación de
embarazos en adolescente en edades entre 10
- 19 años, en el departamento del Quindío.</t>
  </si>
  <si>
    <t>La Secretaria de Salud Departamental  reporto las siguientes  actividades: Acompañamiento en la implementación de las Rutas de atención integral de competencia de la dimensión de salud mental y convivencia social con las instituciones del SGSSS. Prestadores de Servicios de Salud Publicas Privados y Mixtos y Entidades Territoriales frente a la Circular Externa No. 000002 DE 2018 de la Superintendencia de Salud. Realizar acciones de vigilancia a las EAPB e IPS frente a los servicios de atención para usuarios consumidores de Sustancias Psicoactivas. Formación y capacitación al personal de las IPS, EPS, Planes locales de Salud y entidades que desarrollan acciones encaminadas a la atención primaria en salud mental con énfasis en MH - GAP.</t>
  </si>
  <si>
    <t>La Secretaria de Salud Departamental  reporto las siguientes  actividades:  Asistencia técnica y evaluación a la gestión del riesgo en salud de las EAPB, ESE y Programas regulares en la estrategia de acceso universal a la prevención y atención integral en IT-VIH/SIDA. Se Analizo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</si>
  <si>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La Secretaria de Salud Departamental  reporto las siguientes  acciones de fortalecimiento de capacidades del talento humano protección y justicia en la estrategia de abordaje integral de las violencias de género y violencias sexuales y normatividad vigente. Se realizo asistencia técnica y evaluación a la gestión del riesgo en salud de las EAPB y ESE en el abordaje integral de las violencias de género y violencias sexuales. Se analiza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 Se realizo seguimiento al plan de acción del Comité Departamental consultivo intersectorial e interinstitucional para el abordaje integral de las violencias de género y violencias sexuales en niños, niñas y adolescentes (Resolución 587 del 14 agosto del 2018).</t>
  </si>
  <si>
    <t xml:space="preserve">La Secretaría de familia a través de la oficina de la mujer y equidad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</si>
  <si>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El canal Regional Telcafe  reporta la creacion de  programas como Café Mujer y Mujeres que Inspiran, de igual forma hemos tenido producciones como Raíces y Eje Deportivo que se destacan  en algunos de sus capítulos  el papel de la mujer en la defensa delas comunidades indígenas, la cultura y el deporte. Documentales que muestran la pujanza., el compromiso  y el trabajo de la mujer en el eje cafetero. 
Como acción concreta que atiende a lo dispuesto en la política pública de equidad de género para la mujer 2015-2025 en el primer semestre de 2020 se realizó invitación con recursos otorgados por el ministerio de tecnologías de la información y comunicaciones MINTIC para la realización de serie enfocada en mujeres en el Eje, Cafetero de la cual ya se adelantó etapa de recepción de propuestas, se encuentra en curso  la selección y se prevé su producción  y emisión para el segundo semestre del el año en curso.
</t>
  </si>
  <si>
    <t>la secretaria de familia  ha venido implementando estrategias con el fin de socilalizar las rutas de atenciòn en caso de violencia e incentivar a la denuncia.</t>
  </si>
  <si>
    <t xml:space="preserve">
La Secretaria de agricultura no tiene competencia para este indicador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</si>
  <si>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</si>
  <si>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Se viene implementando el programa que permite garantizar el acceso y la prmanencia de niños, niñas y jovenes en las 54 Instituciones Educativos oficiales de los 11 Municipios no certificados del Departamento del Quindio,con la prestación de seguridad y el servicio  del aseo a sus instituciones. </t>
  </si>
  <si>
    <t>La Secretaria de Salud Departamental reporto  asistencia técnica y evaluación a la gestión del riesgo en salud de las EAPB, ESE y Programas regulares en la estrategia de acceso universal a la prevención y atención integral en IT-VIH/SIDA. Se Analiza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</si>
  <si>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 xml:space="preserve">La Secretaría de Familia a través de la oficina de  mujer y la Equidad viene realizando acompañamiento técnico a todos los municipios del departamento en la consolidación de espacios de participación y adopción de mecanismos de género para la garantía de derechos y sensibilización sobre la importancia de la política pública de equidad de género. </t>
  </si>
  <si>
    <t xml:space="preserve">La Secretaría de Familia a través de la oficina de comunicaciones diseñó diferentes piezas gráficas como  material publicitario enfocado en cómo prevenir y actuar frente a la  violencia de género en sus diferentes naturalezas, rutas de protección para mujeres víctimas en general y violencia intrafamiliar. </t>
  </si>
  <si>
    <t xml:space="preserve"> Para éste periodo no se realizarón acciones para el cumplimiento del indicador, sin embargo de acuerdo con el nuevo Plan de Desarrollo, y la programación para el cumplimiento del mismo, se tienen unas acciones generales   programadas desde la   Secretaria de Tursimo Industria y Comercio,para el cumplimiento al indicador                                     </t>
  </si>
  <si>
    <t xml:space="preserve">Desde la Secretaria de Familia se realizaron las siguientes acciones de prevención y promoción en salud sexual y salud reproductiva: acompañamiento, apoyo en la implementación de actividades educativas y pedagógicas a las familias vulnerables e instituciones educativas del Departamento del Quindío en el marco de la estrategia de prevención de embarazos y segundos embarazos a temprana edad. </t>
  </si>
  <si>
    <t xml:space="preserve">Indeportes  reporta que desarrollo  actividades a través de redes sociales y teletrabajo beneficiando 1983   mujeres en los siguientes programas:  Hevs(Habitos y estilos saludables ), Recreaciòn, Escuelas Deportivas, Deporte asociado Ligas.       Al segundo corte del año, segundo trimestre de 2020, la Secretaría de Cultura no cuenta con espacios recreativos y deportivos donde se transforme el estereotipo de género y se potencialice el liderazgo deportivo de las mujeres. A la fecha no se ha hecho presencia en procesos culturales y artísticos para formación de gestores y organizaciones de base en actividades con garantía de acceso a las mujeres, debido  a las condiciones anteriormente descritas y a la suspensión de términos y proceso por covid 19.                                                                            </t>
  </si>
  <si>
    <t xml:space="preserve">Durante el primer semestre del 2020 se realizo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</si>
  <si>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Durante el primer semestre del 2020 se realizo convenio interinstitucionales entre la gobernación del Quindío y las universidades EAM, con el objetivo de realizar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</si>
  <si>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la  Secretaria de Agricultura reporta que durante el  primer  semestre se realizo diagnostico de las asociaciones  y caracterización de la población.                                                                Formulacion de 4 proyectos productivos de iniciativa mujer rural los cuales fueron presentados al Ministerio de Agricultura y Desarrollo Rural, dentro de la convocatoria Alianzas Productivas.                                     La Secretaria de Planeación Departamental no tiene  competencias directas en este indicador. </t>
  </si>
  <si>
    <t xml:space="preserve">La Secretaria de Agricultura tiene diseñado el programa de agricultura familiar campesina el cual beneficia de manera general a toda la población del sector agropecuario del Departamento. Para la implementación del programa  se adelantó un proceso de identificación de productores posibles beneficiarios. En relacion a este indicador  se acompaño Una (1) iniciativa.  proyecto presentado a la agencia de desarrollo rural tiene impacto sobre la Conservación, Reconocimiento y Protección del Paisaje Cultural Cafetero.                                                                                             La Secretaria de Planeación Departamental no tiene  competencias directas en este indicador. </t>
  </si>
  <si>
    <t xml:space="preserve">En el primer semestre del 2020 se realizo   el diagnostico del las asociaciones  y caracterización de la población .                                                 Difusion a traves de las doce unidades municipales de asistencia técnica de la oferta institucional de FINAGRO para acceso a recursos de credito a traves de los intermediarios financieros con enfoque de mujer.                          La Secretaria de Planeación Departamental no tiene  competencias directas en este indicador. </t>
  </si>
  <si>
    <t xml:space="preserve">   Durante el segundo trimestre desde  la Secretaria de Agricultura se apoyaron 465 mujeres campesinas y cafeteras en la formulacion de los proyectos productivos presentados dentro de las convocatorias alianzas productivas y agencia de desarrollo rural.                                                     La Secretaria de Planeación Departamental no tiene  competencias directas en este indicador. </t>
  </si>
  <si>
    <t>CUANTAS PIEZAS SON?</t>
  </si>
  <si>
    <t>CUANTAS CAMPAÑAS EJECUTADAS?</t>
  </si>
  <si>
    <t>CUANTAS ESTRATEGIAS?</t>
  </si>
  <si>
    <t>CUANTAS ASESORIAS REALIZADAS?</t>
  </si>
  <si>
    <t>SEGUIMIENTO AL PLAN DE ACCIÓN POLÍTICA PÚBLICA DE EQUIDAD DE GÉNERO PARA LA MUJER 2015 -2025 (II TRIMESTRE)</t>
  </si>
  <si>
    <t>EJE 1</t>
  </si>
  <si>
    <t>CRÍTICO</t>
  </si>
  <si>
    <t>MEDIO</t>
  </si>
  <si>
    <t>SEGUIMIENTO AL PLAN DE ACCIÓN POLÍTICA PÚBLICA DE EQUIDAD DE GÉNERO PARA LA MUJER 2015 -2025 (IV TRIMESTRE)</t>
  </si>
  <si>
    <t>OBJETIVO</t>
  </si>
  <si>
    <t>Armonización  Plan de Desarrollo TU Y YO SOMOS QUINDÍO 2020 - 2023</t>
  </si>
  <si>
    <t>METAS 2021</t>
  </si>
  <si>
    <t>RECURSOS 2021</t>
  </si>
  <si>
    <t>LOGROS ALCANZADOS 2021
PRIMER TRIMESTRE</t>
  </si>
  <si>
    <t>ENTIDADES, SECRETARÍAS Y ALCALDÍAS</t>
  </si>
  <si>
    <t>LOGROS ALCANZADOS 2021
SEGUNDO TRIMESTRE</t>
  </si>
  <si>
    <t>OBSERVACIONES.</t>
  </si>
  <si>
    <t>LOGROS ALCANZADOS 2021
TERCER TRIMESTRE</t>
  </si>
  <si>
    <t>LOGROS ALCANZADOS 2021
CUARTO TRIMESTRE</t>
  </si>
  <si>
    <t>Línea estratégica</t>
  </si>
  <si>
    <t>Programa presupuestal</t>
  </si>
  <si>
    <t>Código del producto</t>
  </si>
  <si>
    <t>Producto</t>
  </si>
  <si>
    <t>Código del indicador de producto</t>
  </si>
  <si>
    <t>Nombre del indicador</t>
  </si>
  <si>
    <t>Meta del cuatrenio</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</si>
  <si>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 descendientes, mujeres rurales y madres cabeza de familia, lbti y adultas mayores.</t>
  </si>
  <si>
    <t xml:space="preserve">Programa de formación formulado e implementado </t>
  </si>
  <si>
    <t>DPS, SENA Quindío,  Secretaría de Familia (Director de Adulto Mayor y Discapacidad, Jefe Oficina de Familia y Mujer y La Equidad.)</t>
  </si>
  <si>
    <t>No se reporta avance para este primer trimestre</t>
  </si>
  <si>
    <t>Externos: DPS: No reporta acciones ya que no son de su competencia</t>
  </si>
  <si>
    <t>DPS</t>
  </si>
  <si>
    <t>No es competencia</t>
  </si>
  <si>
    <t xml:space="preserve">Externos:
DPS refiere que no es competencia de la institución
</t>
  </si>
  <si>
    <t xml:space="preserve">DPS
</t>
  </si>
  <si>
    <t>Externos:
SENA: Formaciones 
complementarias y titulada, 
se atendieron a noviembre 
11.224 mujeres en el 
departamento del Quindio</t>
  </si>
  <si>
    <t>SENA</t>
  </si>
  <si>
    <t>SENA Quindío Secretaría de Familia,  Secretaría Planeación, Secretaría de Agricultura, Desarrollo Rural y Medio Ambiente, Oficina de Promoción de Empleo Competitividad e Innovación</t>
  </si>
  <si>
    <t>Emprendimeintos fortalecidos</t>
  </si>
  <si>
    <t>Productividad y Competitividad</t>
  </si>
  <si>
    <t>Generación y formalización del empleo. "tú y yo con empleo de calidad"</t>
  </si>
  <si>
    <t>Servicio de asesorìa tècnica para el emprendimiento.</t>
  </si>
  <si>
    <t xml:space="preserve">Para este primer trimestre se llevo a cabo una caracterización, donde se identificarón cinco (5) emprendimientos y  cuatro (4) ideas o iniciativas encabezadas por mujeres en los municipios de Filandia, Salento y Quimbaya, donde se buscará apoyar y acompañar los proceos de comercialización de productos, servicios y legaización. 
Así mismo Se está llevando cabo asistencia Técnica a cerca de ocho (08) emprendimientos (Alba Arte y Naturaleza, Industrias ELIPAN, Sanciara NAT,Ve que tan Bueno, aprovechamiento de colchones en desuso para la fabricación de colchones higienizados para mascotas, MAGIC CROCHET, IDEEHOGAR,Cerveceria Regional Vergel) encabezados por mujeres  así como la implantación de una estrategia que permite mantenerlos informados de las diferentes convocatorias que se realizan a nivel nacional a través de: SENA, Bancoldex, Mintic, INNpulsa, Colombia productiva, estado joven entre otras, estas dirigidas a nuevos emprendimientos a los cuales se les realiza acompañamiento en el lleno de requisitos.  
</t>
  </si>
  <si>
    <t>Para este segunto trimestre de 2021 se ha prestado asistencia técnica a siete (7) emprendimientos, que se relacionan a continuación: Coah Design (Oreana Vanessa Agreda C.Bisutería, accesorios y tejidoonfecciones), Tejedoras (Martha Garcia, Elaborados en Crochet, 2 Agujas y Bordados), Familias de artesano (Edilma Guevara Garcia ,Guasca; Bejuco, Elementos Naturales), MANUALIDADES Y ARTESANÍAS MILE-OBLEAS Y SOLTERITAS (Milena Linares Roa,Artesanias , Obleas y Solteritas), QUINDI-ANITA (Ana Maria Martinez Gomez,Quesos Madurados y Frescos), POWER CLEAN (PATRICIA TABORDA, Productos Ecologicos para el embellecimiento vehicular, Lavado en Seco Porcenalizado, Lavado de Motor, Restaurador de Partes Negras, Lavado Tapiceria), ARTE MC (MARYURI CARRILLO, Artesanias inspiradas en las aves nativas del Quindío)</t>
  </si>
  <si>
    <t>Secretaría de Turismo</t>
  </si>
  <si>
    <t xml:space="preserve">Internos:
Secretaría de Agricultura: Dentro del proceso de fortalecimiento de organizaciones se han logrado impactar 140 mujeres dentro de las organizaciones impactadas con los procesos productivos inmersos 
Secretaría de Turismo: A través de la estrategia del Quindío a tu casa, y el catálogo de artesanos como herramienta de promoción y difusión, se llevó a cabo la exposición artesanal de Armenia 2021 realizada en el Centro Cultural Metropolitano de Convenciones en el segundo semestre de este año, donde participaron 42 emprendedoras en once categorías diferentes, lo cuales obtuvieron ventas por valor de $ 63.732.000.
</t>
  </si>
  <si>
    <t>Secretaría de Agricultura Departamental
Secretaría de Turismo Departamental</t>
  </si>
  <si>
    <t xml:space="preserve">Externos: 
SENA: Asesoria a proyectos 
productivos de mujeres 
desplazadas por la violencia. 
Internos:
Turismo: Para el cuarto trimestre de 2021, Se sigueron fortaleciendo  los emprendimientos identificados en los dos anteriores  trimestres a través de participación de eventos y ferias </t>
  </si>
  <si>
    <t>SENA
Secretaría de Turismo</t>
  </si>
  <si>
    <t xml:space="preserve">Secretaría de Familia
Secretaría de Planeación
Secretaría de Turismo
</t>
  </si>
  <si>
    <t>Dentro del PDD 2020-2023 no se encuentra estimado como meta  producto, por lo que no se considera competencia de la Secretaría de Turismo.</t>
  </si>
  <si>
    <t>Durante este trimestre no realizaron reporte</t>
  </si>
  <si>
    <t xml:space="preserve">Esta acción no es competencia de la Secretaría </t>
  </si>
  <si>
    <t>Internos:
Secretaría de Familia a través de la Jefatura de la Mujer y la equidad realizó rueda de negocios en el Departamento
Turismo  refiere que no es competencia de la Secretaría</t>
  </si>
  <si>
    <t>Secretaría de Familia Departamental
Secretaría de Turismo</t>
  </si>
  <si>
    <t>Universidad del Quindío y Secretaría de Educación Departamental</t>
  </si>
  <si>
    <t>La formacion no es misonalidad de la Secretaria, ya que el Departamento no posee el alcance  para realizar seminiarios de este tipo.</t>
  </si>
  <si>
    <t xml:space="preserve">Internos: Secretaria de Turismo De la misma manera se ha venido apoyando a más de sesenta (60) artesanas del departamento, en el fortalecimiento de diferentes canales de comercialización presencial y virtual, con el fin de prepararlas para las nuevas exigencias de los mercados y la innovación y calidad de sus productos   
Externas Uniquindío Asistencia técnica y acompañamiento a las familias y mujeres rurales para apoyar las unidades productivas  </t>
  </si>
  <si>
    <t>Secretaría de Turismo
Uniquindío</t>
  </si>
  <si>
    <t xml:space="preserve">Secretaría de Turismo: No es de su competencia
Uniquindio: No reporta de acuerdo a la acción </t>
  </si>
  <si>
    <t>Internos:
Turismo: refiere que no es competencia de la Secretaría</t>
  </si>
  <si>
    <t>Secretaría de Familia Departamental
SENA
Secretaría de Turismo</t>
  </si>
  <si>
    <t>80% Socializaciones de ofertas institucionales en los eventos de mujeres.</t>
  </si>
  <si>
    <t>Secretaría de Familia (Jefe Oficina de Familia y Mujer y La Equidad).</t>
  </si>
  <si>
    <t>No es competencia de la Secretarìa, toda vez que no contamos con oferta institucional   para las micro, pequeñas y medianas empresas dirigidas a la mujer</t>
  </si>
  <si>
    <t>Internos: 
La Secretaría de Familia a través de la Jefatura de la Mujer y la Equidad realizó socialización de la oferta institucional en eventos de Mujeres
Turismo: refiere que no es competencia de la Secretaría</t>
  </si>
  <si>
    <t>INCLUSION SOCIAL Y EQUIDAD</t>
  </si>
  <si>
    <t xml:space="preserve">Facilitar el acceso y uso de las Tecnologías de la Información y las Comunicaciones en todo el Departamento del Quindio. "Tú y yo somos ciudadanos TIC"
</t>
  </si>
  <si>
    <t>Servicio de educación informal en tecnologías de la información y las comunicaciones.</t>
  </si>
  <si>
    <t xml:space="preserve">Personas capacitadas en tecnologías de la información y las comunicaciones. </t>
  </si>
  <si>
    <t>En el prmier trimestre del año 2021, se realizo  el proceso de contratacion de 4 profesionales, quienes lideran la estrategia del modelo integrador TIC. El cual ha permitido a capacitar a un total de 92 personas en tecnologias de la informacion y las comunicaciones en el departamento del Quindio. De estas 92 personas capacitadas, se certificaron un total 23 personas en el programa de mujeres TIC.</t>
  </si>
  <si>
    <t>Secretaría de las TIC</t>
  </si>
  <si>
    <t>Durante el segundo trimestre del año 2021 se han capacitado a un total de 932 personas en tecnologías de la información y las comunicaciones a través del modelo integrador, de las cuales se capacitaro 177 personas en el programa de mujeres TIC.</t>
  </si>
  <si>
    <t>Internos: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t>
  </si>
  <si>
    <t>Secretaría de las TIC Departamental</t>
  </si>
  <si>
    <t>Internos: 
TIC: En el cuarto trimestre del año 2021, se realizo  el proceso de contratación de 26 profesionales, quienes lideran la estrategia del modelo integrador TIC diseñado por la secretaria TIC. El cual ha permitido capacitar a un total de 3571 personas en tecnologías de la información y las comunicaciones en el departamento del Quindio. De estas 3571 personas capacitadas, se certificaron un total  518 personas en el programa de mujeres TIC, 583 niños en el programa de creativos digitales, 284 personas adulto mayor en el programa 50 plus ,  525 personas en el programa emprendedores digitales, 109 personas en el programa poblacion digital y 1552 certificaciones en brigadas digitales en diversas herramientas digitales. 
Externos:
SENA: 320 MUJERES CACPACTADAS 
EN ACCIONES DE 
FORMACION PARA MANEJO 
DE LAS TICs</t>
  </si>
  <si>
    <t>Secretaría de las TIC Departamental
SENA</t>
  </si>
  <si>
    <t>SENA Quindío, Secretaría de Familia,  Secretaría Planeación, Secretaría de Agricultura, Desarrollo Rural y Medio Ambiente,
Oficina de Promoción de Empleo Competitividad e Innovación.
Corporación Autónoma del Quindío.</t>
  </si>
  <si>
    <t>PRODUCTIVIDAD Y COMPETITIVIDAD</t>
  </si>
  <si>
    <t>Servicio de asesoría para el fortalecimiento de la asociatividad</t>
  </si>
  <si>
    <t>Asociaciones fortalecidas</t>
  </si>
  <si>
    <t xml:space="preserve">Se apoyó en la creación de  5 nuevos  proyectos asociativos, en su etapa de 
fortalecimiento a organizaciones rurales donde hacen parte la asociación Asprocergen,  la Asociación Asdegequin y Asoplagen, Asocafés  y la asociación Apragen del municipio de Génova,  a través del acompañamiento técnico y juridico de sus procesos; dentro de los que se facilitó la elaboración de contratos de comodato para la entrega de maquinaria y equipos.
Aclarando que la asociaciones antes nombradas, presentan en su estructura el componente mujer. </t>
  </si>
  <si>
    <t>Duramte este trimestre no realizaron reporte</t>
  </si>
  <si>
    <t>Secretaría de Agricultura Departamental</t>
  </si>
  <si>
    <t>Servicio de apoyo financiero para proyectos productivos</t>
  </si>
  <si>
    <t>Proyectos productivos cofinanciados</t>
  </si>
  <si>
    <t>La Scretaría de Agrcultra en este 1er trimestre no reporta actividades realizadas para el cumpliemiento de esta acción cocreta.</t>
  </si>
  <si>
    <t>Solicitar a la Secretaría de Agricultura el trimestre en el cual se va a realzar acciones concretas, además indicar cuanto del recurso programado se ejecutó en el primer trimestre.</t>
  </si>
  <si>
    <t>Internos:
Secretaría de Agricultura: En proceso de ejecución con cofinanciamiento, en proceso interno.</t>
  </si>
  <si>
    <t xml:space="preserve">Secretaría de Agricultura Departamental
</t>
  </si>
  <si>
    <t>Incorporación de propuestas  productivas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</si>
  <si>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Servicio de apoyo para el fomento organizativo de la Agricultura Campesina, Familiar y Comunitaria</t>
  </si>
  <si>
    <t>Productores agropecuarios apoyados</t>
  </si>
  <si>
    <t>CRQ 4</t>
  </si>
  <si>
    <t>Solicitar a la Secretaría de Agricultura el trimestre en el cual se va a realzar acciones concretas, además indicar cuanto del recurso programado se ejecutó en el primer trimestre</t>
  </si>
  <si>
    <t>Externos: CRQ ●Verificacion de criterios de negocios verdes a: Green Like y Granja la esperanza
●Apoyo para el fortalecimiento de los emprendimientos: Mujeres cafeteras de cordoba, Alimentos madre tierra de Calarcá</t>
  </si>
  <si>
    <t>CRQ</t>
  </si>
  <si>
    <t>Recurso Ejecutado no especificado, así como recurso programado</t>
  </si>
  <si>
    <t xml:space="preserve">Externos:
CRQ: En este Período se incorporó el rol de la Mujer a través de los proyectos estratégicos significativos dentro de las áreas declaradas del PCCC; que se están reconociendo y evaluando en todos los municipios del Quindío.  Y lo están haciendo a través de las asociaciones de mujeres campesinas productoras de cafés, chapoleras, recolectoras y procesadoras de cafés especiales, empresarias del café y en algunos casos combinando el turismo de naturaleza, ecológico y agropecuario. 
Internos:
Secretaría de Agricultura: Dentro del proceso aun esta tendiente el convenio ha realizar con mujeres cafeteras, en propuestas productivas rurales
</t>
  </si>
  <si>
    <t>CRQ
Secretaría de Agricultura Departamental</t>
  </si>
  <si>
    <t xml:space="preserve">Internos:
Agricultura: LA ASOCIACION  DE MUJERES CAFETERAS DE BUENAVISTA – PARAISO DE MUJER;  Convenio No.070-2021 </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</si>
  <si>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</si>
  <si>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existentes a nivel Regional y Nacional.</t>
  </si>
  <si>
    <t xml:space="preserve"> Secretaría de Familia,  Secretaría Planeación, Secretaría de Agricultura, Desarrollo Rural y Medio Ambiente,
Oficina de Promoción de Empleo Competitividad e Innovación.</t>
  </si>
  <si>
    <t>Internas:
Secretaría de Agricultura: Se lograron impactar 655 mujeres en Organizaciones rurales consolidando programas de emprendimiento en actos administrativos.Finacieros,Comercial,  Economia Solidaria y/o Asociatividad, Formaloizacion, Tributaria.</t>
  </si>
  <si>
    <t>Internos:
Agricultura: 'En las 655 mujeres pertencientes a las organizaciones rurales,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t>
  </si>
  <si>
    <t>Secretaría de Familia,  Secretaría Planeación, Secretaría de Agricultura, Desarrollo Rural y Medio Ambiente,
Oficina de Promoción de Empleo Competitividad e Innovación</t>
  </si>
  <si>
    <t>Internas:
Secretaría de Agricultura: Convenio de tasa subsidiada  con el Banco Agrario de Colombia, donde los pequeños productores  se podrán beneficiar de créditos de hasta de $15,000.000 donde el gobierno departamental subsidiara 3 puntos de la tasa de interés  para los pequeños productores del departamento.</t>
  </si>
  <si>
    <t>Secretaría de Agricultura</t>
  </si>
  <si>
    <t>Internos: 
Agricultura:  LA ASOCIACION DE MUJERES CAFETERAS DE GÉNOVA (AROMA DE CAMPO) CON EL FIN DE REALIZAR ACTIVIDADES CONJUNTAS DE COORDINACION, COOPERACIÓN, COLABORACIÓN, EJECUCIÓN Y TRANSFERENCIA DE CONOCIMIENTOS EN EL MARCO DEL PROYECTO “FORTALECER LA CADENA DE VALOR DEL CAFÉ A TRAVES DEL MEJORAMIENTO DE LOS SISTEMAS POS COSECHA PARA 154 MUJERES CAFETERAS PEQUEÑAS PRODUCTORAS RURALES, HACIA MERCADOS DIFERENCIADOS EN EL MUNICIPIO DE GÉNOVA QUINDÍO,</t>
  </si>
  <si>
    <t>Secretaría de Familia,  Secretaría Planeación, Secretaría de Agricultura, Desarrollo Rural y Medio Ambiente,
Oficina de Promoción de Empleo Competitividad e Innovación.
Universidad del Quindío.</t>
  </si>
  <si>
    <t>Duntnte estto de trimestre no realizaa n reporte</t>
  </si>
  <si>
    <t>Internas:
Secretaría de Agricultura: Se han beneficiado 25 Mujeres pertenecientes a  120 unidades productivas, con el acompañamiento y asesoramiento en la estructuración de 3 perfiles de alianzas productivas en los 4 municipios del Departamento impactando en  diferentes renglones productivos tales como plátano, hortalizas, apicultura, ganaderia, pasifloras, aguacate, aromaticas.</t>
  </si>
  <si>
    <t>Internosx.
Agricultura: Se apoyo en la estructuracion y acompañamiento de 7 perfiles de proyectos de alianzas productivas con enfoque de mujer rural promovidos por el MADR y apoyados por la Secretaria de Agricultura desarrollo rural y medio ambiente.</t>
  </si>
  <si>
    <t>Secretaría  de Agricultura  Departamental</t>
  </si>
  <si>
    <t xml:space="preserve"> Secretaría de Familia,  Secretaría de Planeación, Secretaría de Agricultura, Desarrollo Rural y Medio Ambiente,
Oficina de Promoción de Empleo Competitividad e Innovación.
</t>
  </si>
  <si>
    <t>No se específica meta establecida para la vigencia actual</t>
  </si>
  <si>
    <t>Internos
Agricultura: Con el fin de tener covertura el Banco agrario tambien maneja taas para mujeres victimas en  donde el gobierno departamental subsidiara 3 puntos de la tasa de interés  para los pequeños productores del departamento.</t>
  </si>
  <si>
    <t>Secretaría de Familia, Secretaría de Turismo, Industria y Comercio, SENA</t>
  </si>
  <si>
    <t xml:space="preserve">Productividad y Competitividad </t>
  </si>
  <si>
    <t>Generación y formalización del empleo. "tú y yo con empleo de calidad".</t>
  </si>
  <si>
    <t>Servicio de asìstencia tècnica para la gèneracion y formalizaciòn del empleo.</t>
  </si>
  <si>
    <t>Talleres de oferta institucional realizados.</t>
  </si>
  <si>
    <t>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t>
  </si>
  <si>
    <t>Identificar si se diseño el plan ?</t>
  </si>
  <si>
    <t>Externos:
Sena: 120 mujeres capacitadas en riesgos en formacion  complementaria del area  administrativa
Internos
Turismo: 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t>
  </si>
  <si>
    <t>SENA
Secretaría de Turismo Departamental</t>
  </si>
  <si>
    <t>SecretarÍa de Familia, SecretarÍa de Turismo, Industria y Comercio, Personería, Dirección territorial de Min. Trabajo.</t>
  </si>
  <si>
    <t>Personeria Salento 1</t>
  </si>
  <si>
    <t>Reporte externo
Alcaldía Circasia
Durante el periodo informado no se ejecutaron acciones relacionadas con el asunto, toda vez que la administración aún no estaba en proceso de contratación. 
Reporte Interno
Dentro del PDD 2020-2023 no se encuentra estimado como meta  producto</t>
  </si>
  <si>
    <t>Reporte externo
Alcaldía Circasia
Durante el periodo informado no se ejecutaron acciones relacionadas con el asunto, toda vez que la administración aún no estaba en proceso de contratación. 
Reporte Interno
Secretaría de Turismo</t>
  </si>
  <si>
    <t>Externos: Personeria Salento Se ha realizado proceso de acompañamiento con la administración municipal en la implementación de las acciones para elfortalecimiento economico de las mujeres. en el municipio</t>
  </si>
  <si>
    <t xml:space="preserve">Personería Salento </t>
  </si>
  <si>
    <t xml:space="preserve">Recurso Ejecutado no especificado, así como recurso programado
Lo reportado no apunta al cumplimiento de la acción </t>
  </si>
  <si>
    <t xml:space="preserve">Externos: 
Personeria Calarcá: Refiere que no es competencia
Ministerio  del Trabajo - Secretaría de Familia Departamental: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
</t>
  </si>
  <si>
    <t xml:space="preserve">Personería de Calarcá 
Ministerio del Trabajo
</t>
  </si>
  <si>
    <t>Internos:
Turismo: refiere que no es competencia de la Secretaría 
Externos
Personeria de  Calarcá refiere que no  es competencia</t>
  </si>
  <si>
    <t>Secretaría de Turismo Departamental
Personería Calarcá</t>
  </si>
  <si>
    <t>SecretarÍa de Familia, SecretarÍa de Turismo, Industria y Comercio, Dirección territorial de Min. Trabajo, Cámara de Comercio.</t>
  </si>
  <si>
    <t>El Ministerio de Trabajo es el encargado de realizar la inspecciòn,vigilancia y control a las empresas para el cumplimiento en la normativa vigente en el sector empleo.
Por tal motivo la Secretaria solo ofrece los talleres de oferta institucional</t>
  </si>
  <si>
    <t>Externos:
Ministerio del Trabajo: El MINTRABAJO ha venido realizando la socialización de los diferentes beneficios tributarios e incentivos que ha promovido el Gobierno Nacional para la reactivación económica y que generan un beneficio económico para los empresarios del Departamento al lograr la reinserción de grupos poblacionales específicos que para este caso obedece a  la vinculación de la mujer que ha sido víctima de violencia. De esta manera, el proceso se ha promovido de la siguiente manera:
a. 13/08/2021: INCENTIVOS PA TODOS. 
b. 16/09/2021: ENCUENTRO EMPRESARIAL COMFENALCO QUINDIO. 
c. 22/09/2021: CARTILLA DE BENEFICIOS TRIBUTARIOS.</t>
  </si>
  <si>
    <t>Ministerio  del Trabajo</t>
  </si>
  <si>
    <t>Internos:
Turismo  refiere que no es competencia de la Secretaría</t>
  </si>
  <si>
    <t xml:space="preserve">Secretaría de Turismo Departamental
</t>
  </si>
  <si>
    <t>SecretarÍa de Familia, SecretarÍa de Turismo, Industria y Comercio, SENA, Cámara de Comercio, RED UNIDOS</t>
  </si>
  <si>
    <t>El DPS es la entidad encargada del programa RED UNIDOS, por tal razòn la secretaria no es la encargada de esta poblaciòn.
Por tal motivo solo se ofrece los talleres de oferta institucional</t>
  </si>
  <si>
    <t>Externos:
DPS refiere que no es competencia de la institución</t>
  </si>
  <si>
    <t>Externas:
SENA: 1182 MUJERES 
CAPACITADES PROGRAMAS 
RED UNIDOS
Internos
Turismo  refiere que no es competencia de la Secretaría</t>
  </si>
  <si>
    <t>No es clara la meta anual</t>
  </si>
  <si>
    <t>SecretarÍa de Familia, SecretarÍa de Turismo, Industria y Comercio, SecretarÍa de Planeación,  SENA, Cámara de Comercio, Oficina de Atención a la población migrante.</t>
  </si>
  <si>
    <t>La secretarìa no es competente en el tema de remesas desde el exterior.
Plan de acompañamiento integral a las remesas laborales y generación de estímulos con enfoque de género y diferencial.</t>
  </si>
  <si>
    <t>No se específica meta establecida para la vigencia actual
No es competencia de la Secretaría</t>
  </si>
  <si>
    <t>Internos
Turismo  refiere que no es competencia de la Secretaría</t>
  </si>
  <si>
    <t xml:space="preserve">La información reportada no  corresponde al cumplimient de esta acción concreta </t>
  </si>
  <si>
    <r>
      <t xml:space="preserve">Para el segundo trimestre de la vigencia 2021, acumulado a la fecha se han realizado 9 talleres de oferta institucional, en los municipios de Armenia, Montenegro Génova, Calarcá, Buenavista y Quimbaya, con la participación de entidades y diversas organizaciones: Alcaldía de Montenegro/ Sec. De Gobierno, Fundación FEMEE, Fundación ASORQUIN, Gestores Culturales, Campesinos, ASOCIACIÒN EMFOCO, Personas en situación de discapacidad, ATEEQ y Jóvenes. Donde han participado cerca de noventa (90) mujeres, los temas principales de los talleres se ha desarrollado bajo la temática del programa BEPS (Beneficios Económicos Periódicos) .
</t>
    </r>
    <r>
      <rPr>
        <sz val="11"/>
        <color rgb="FFFF0000"/>
        <rFont val="Calibri"/>
        <family val="2"/>
        <scheme val="minor"/>
      </rPr>
      <t xml:space="preserve">
</t>
    </r>
  </si>
  <si>
    <t>Secretaria de Turismo</t>
  </si>
  <si>
    <t>ESTOS BENEFICIOS SON PARA LAS MUJERES PERO NO CUMPLE CON EL INDICADOR YA QUE EL DECRETO 2733 DE 2012, HABLA DEL BENEFICIO QUE TIENE EL CONTRIBUYENTE CUANDO TIENE ONTRATADA MUJERES VICTIMAS DE LA VIOLENCIA -REVISAR CON TURISMO</t>
  </si>
  <si>
    <t xml:space="preserve">Externos:
Ministerio del Trabajo: Refiere que no es competencia
</t>
  </si>
  <si>
    <r>
      <t xml:space="preserve">Ministerio  del Trabajo
</t>
    </r>
    <r>
      <rPr>
        <sz val="11"/>
        <color rgb="FF002060"/>
        <rFont val="Calibri"/>
        <family val="2"/>
        <scheme val="minor"/>
      </rPr>
      <t xml:space="preserve">
</t>
    </r>
  </si>
  <si>
    <t>Internos:
Turismo: Para el cuarto trimestre de 2021; Con un total de ochenta y nueve (89) mujerees impactadas, se cerraron los ciclos de capacitación de talleres institucionales para la vigencia 2021, que se realizaron en diferentes municipios del deparamento.</t>
  </si>
  <si>
    <t>Secretaría de Turismo Departamental</t>
  </si>
  <si>
    <t>SecretarÍa de Familia, Secretaría de Educación.</t>
  </si>
  <si>
    <t>INCLUSIÓN SOCIAL Y EQUIDAD</t>
  </si>
  <si>
    <t>Calidad, cobertura y fortalecimiento de la educación inicial, prescolar, básica y media." Tú y yo con educación y de calidad"</t>
  </si>
  <si>
    <t xml:space="preserve">Servicio de fomento para la permanencia en programas de educación formal </t>
  </si>
  <si>
    <t xml:space="preserve">Personas beneficiarias de estrategias de permanencia. </t>
  </si>
  <si>
    <t xml:space="preserve">Durante el año 2021, la Secretaría de Educación Departamental ejecuta acciones, buscando mejorar los indices de cobertura educativa en el Departamento del Quindío.
1. Se relaiza la Proyección de Matrículas para la vigencia 2021, trabajo conjunto entre el Ministerio de Educación Nacional, El Equipo de Cobertura Educativa de la SEDQ y los 54 Rectores de las Instituciones Educativas Oficiales.
Preescolar: 2.517 - Básica Primaria: 15.548 - Básica Secundaria: 14.208 - Nivel de Media: 5.526
2.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3. Busqueda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4.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
5. Seguimiento a la Deserción: Desde la Dirección de Cobertura Educativa, se realiza el direccionamiento y acompañamiento a las 54 Instituciones Educativas Oficiales para el uso y apropiación del Aplicativo SIMPADE, así como el acompñamiento a los comité de ausentimo conformados en cada una de las I.E. </t>
  </si>
  <si>
    <t>La actividad realizada por la Secretaría no es lineal con respecto a la accion concreta.
identificar en el reporte los recursos programados y ejecutados en el primer trimestre</t>
  </si>
  <si>
    <t xml:space="preserve">Internas:
Secretaría de Educación: De acuerdo a la proyección de cupos realizada por las 54 instituciones educativas la Oficina de Cobertura realiza apoyo y seguimiento a estas para permitir la movilidad en la matricula del Departamento del Quindío, presenando una matricula con corte a septiembre de 2021. 
Preescolar: 1.288
Basica primaria: 7.327
Basica secundaria: 6.503
Media: 2.485
</t>
  </si>
  <si>
    <t>Secretaría de Educación Departamental</t>
  </si>
  <si>
    <t>Durante la vigencia no se reportaron acciones</t>
  </si>
  <si>
    <t>Diseño e implementación de proyecto en educación para la equidad de géneros que articule las directivas, docentes, padres de familia y estudiantes en los colegios del departamento.</t>
  </si>
  <si>
    <t>Secretaría de Familia, Secretaría de Educación.</t>
  </si>
  <si>
    <t>Servicio de fortalecimiento a las capacidades de los docentes de educación preescolar, básica y media</t>
  </si>
  <si>
    <t>Docentes de educación inicial, preescolar, básica y media beneficiados con estrategias de mejoramiento de sus capacidades</t>
  </si>
  <si>
    <t>Se han realizado procesos de acompamañamiento a 96 docentes de preescolar a través de talleres para el fortalecimiento de sus capacidades profesionales</t>
  </si>
  <si>
    <t>En el proceso de acompañamiento no se indentifica si el diseño del proyecto en educación para la equidad esta en marcha?</t>
  </si>
  <si>
    <t>Se trabaja en el apoyo a los temas de convivencia escolar y acompañamiento a los profesionales de la orientación escolar, con el fin de fortalecer  a las instituciones educativas para el desarrollo de sus proyectos de convivencia escolar, la implementación de sus manuales de convivencia, a la luz de la ley 1620 de 2013.</t>
  </si>
  <si>
    <t>1. Secretaría de Educación</t>
  </si>
  <si>
    <t>El reporte no es acorde a la acción</t>
  </si>
  <si>
    <t>Secretaría de Familia, Secretaría de Educación, Universidades del Departamento.</t>
  </si>
  <si>
    <t>Esta acción no se puede desarrollar, ya que no es competencia dela Secretaría de Educación y excede las competencias del entes Departamental.</t>
  </si>
  <si>
    <t>La Secretría de Educación manifiesta que no esta dentro de su competencia realizar este indicado</t>
  </si>
  <si>
    <t xml:space="preserve">Secretaría de Educación </t>
  </si>
  <si>
    <t>Externos:
La IUEAM:  cuenta con el Proyecto Educativo Institucional (PEI) Acuerdo 04 del 31/01/2020 en el cuál se definen las politicas que se adelantan dentro de la Insitución, se resalta que todas estas politicas son inclusivas y la politica 4 de Bienestar Institucional hace referencia a la inclusión Universitaria no sexista y de equidad de género.
Internos:
Secretaría de Educación refiere que no es su competencia</t>
  </si>
  <si>
    <t>IUEAM
Secretaría de educación Departamental</t>
  </si>
  <si>
    <t>La meta no es clara para su medición</t>
  </si>
  <si>
    <t>Secretaría de Familia, Secretaría de Educación, ICBF</t>
  </si>
  <si>
    <t>1.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2. Búsqueda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3.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t>
  </si>
  <si>
    <t>Se reforzaron los aspectos establecidos en la campaña Matrículate Pues en los 11 municipios del Quindío, en asocio con la Dirección de Calidad Educativa</t>
  </si>
  <si>
    <t>Internas:
Secretaría de Educación: Se reforzaron los aspectos establecidos en la campaña Matrículate Pues en los 11 municipios del Quindío, en asocio con la Dirección de Calidad Educativa</t>
  </si>
  <si>
    <t>Garantizar el acceso y permanencia de mujeres rurales,  indígenas, lbti, afro descendientes y en condiciones de discapacidad, pobreza, a la educación secundaria, técnica, tecnológica y universitaria según sus necesidades, subjetividades y particularidades.</t>
  </si>
  <si>
    <t>Mujeres rurales, indígenas, lbti, afro descendientes y en condición de discapacidad vinculadas a la educación secundaria, técnica, tecnológica y universitaria según sus necesidades, subjetividades y particularidades.</t>
  </si>
  <si>
    <t>Secretaría de Familia, Secretaría de Educación, ICBF, Universidades del Departamento.</t>
  </si>
  <si>
    <t>Para el primer trimestre del año 2021 se atendieron 875 mujeres en discapacidad</t>
  </si>
  <si>
    <t>Tener en cuenta que la acción concreta apunta a garantizar el acceso y permanencia de mujeres rurales, indígenas etc, a la educación secundaria Tecnológica y Universitaria según sus subjetividades y particularidades. Por lo anterior  esta actividad no corresponde ni es lineal.</t>
  </si>
  <si>
    <r>
      <t xml:space="preserve">Internos Secretaría de Educación: para el segundo trimestre del año 2021 se atendieron 877 mujeres en discapacidad
Externos: ICBF; 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t>
    </r>
    <r>
      <rPr>
        <sz val="11"/>
        <rFont val="Calibri"/>
        <family val="2"/>
        <scheme val="minor"/>
      </rPr>
      <t xml:space="preserve">Es importante redefinir el responsable de la Meta y poder con ello tener una medición adecuada del indicador.
</t>
    </r>
    <r>
      <rPr>
        <sz val="11"/>
        <color rgb="FFFF0000"/>
        <rFont val="Calibri"/>
        <family val="2"/>
        <scheme val="minor"/>
      </rPr>
      <t xml:space="preserve">
</t>
    </r>
  </si>
  <si>
    <t>La competencia de Secretaría de Educación frente al acceso a la educación primaria y secundaria, no especifican el porcentaje de cumplimiento
No se específica meta establecida para la vigencia actual</t>
  </si>
  <si>
    <t>Internas:
Secretaría de Educaciön: para el III trimestre del año 2021 se atendieron 855 mujeres en discapacidad</t>
  </si>
  <si>
    <t>Externos
ICBF refiere que no es competencia</t>
  </si>
  <si>
    <t>ICBF</t>
  </si>
  <si>
    <t>Inclusión social y equidad</t>
  </si>
  <si>
    <t xml:space="preserve">Calidad, cobertura y fortalecimiento de la educación inicial, preescolar, básica y media. "Tu y yo con educación y de calidad" </t>
  </si>
  <si>
    <t>Servicio de fortalecimiento a las capacidades de los docentes de educación inicial, preescolar, básica y media.</t>
  </si>
  <si>
    <t xml:space="preserve">Docentes de educación inicial, preescolar, básica y media, beneficiados con estrategias de mejoramiento de sus capacidades. </t>
  </si>
  <si>
    <t>No se han firmado convenios para el mejoramiento de las capacidades de los docentes, pero se han realizado talleres de formación a docentes de preescolar para el fortalecimiento de sus competencias</t>
  </si>
  <si>
    <t>Teniendo en cuenta que la acción concreta es Realzar convenios interinstitucionales con Universidades y que su fórmula de seguimiento es la sumatoria de convenios. Se concluye que no es válida la información consignada.</t>
  </si>
  <si>
    <t>En el marco de la educación inicial la Universidad San Buenaventura ha realizado acompañamientos y capacitaciones a docentes de transición en el manejo de las emociones a través del juego y lenguajes artísticos.
Aún no se han firmado convenios interinstitucionales  con universidades para este fín.</t>
  </si>
  <si>
    <t>Secretaria de Educación</t>
  </si>
  <si>
    <t>Externos:
IUEAM: No existe convenio entre la Gobernación del Quindío y la institución Universitaria EAM
Internos:
Secretaría de Educación Departamental: En el marco de la educación inicial la Universidad San Buenaventura ha realizado acompañamientos y capacitaciones a docentes de transición en el manejo de las emociones a través del juego y lenguajes artísticos.
Aún no se han firmado convenios interinstitucionales  con universidades para este fín</t>
  </si>
  <si>
    <t>Secretaría de Familia, Secretaría de Educación</t>
  </si>
  <si>
    <t>Calidad, cobertura y fortalecimiento</t>
  </si>
  <si>
    <t xml:space="preserve">Servicio de fomento para la prevención de riesgos sociales en entornos escolares. </t>
  </si>
  <si>
    <t>2201105400
Entidades territoriales con estrategias para la prevención de riesgos sociales en los entornos escolares implementados.</t>
  </si>
  <si>
    <t>A través de los proyectos pedagícos Educación sexual y construcción de ciudadanía,  los comités escolares de convivencia escolar y los manulaes de convivencia escolar se está abordando en las instituciones educativas adscritas a la Secretaría de Educación departamental,  las temáticas establecidas en el decreto 4798 de 2011</t>
  </si>
  <si>
    <t>Identificar si hay recursos programados y ejecutados para este primer trimestre en función del cumplimiento de esta acción concreta.</t>
  </si>
  <si>
    <t>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</si>
  <si>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 xml:space="preserve">Secretaria de Educación </t>
  </si>
  <si>
    <t>No se especifica el recurso ejecutado</t>
  </si>
  <si>
    <t>Internas 
Secretaría de Educación Departamental: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</si>
  <si>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Garantizar el acceso en calidad y oportunidad a los servicios de salud para las mujeres,  priorizando estrategias de vinculación al SGSSS (RÉGIMEN CONTRIBUTIVO Y SUBSIDIADO)  en niñas y adolescentes,   mujeres rurales, indígenas, afro descendientes, lbti, en condición de prostitución, privadas de libertad, extrema pobreza, retornadas y victimas de conflicto armado. prestación de servicios</t>
  </si>
  <si>
    <t xml:space="preserve">El programa de maternidad segura atraves de su gestión en equipo, en este primer trimestre  año-2021,  logro la disminución del embarazo en adolescente a 16,7 %,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t>
  </si>
  <si>
    <t>El programa de maternidad segura atraves de su gestión en equipo, en este primer semestre  año-2021,  logro la disminución del embarazo en adolescente a 16,7 %, Se reportaron al instituto nacional de salud,  en los tiempos estipulados los informes, en forma oportuna y pertinente, año 2021 se realizaron  128 visitas de asistencia técnica a las I.P.S y EPS Publica y Privadas que realizan atención en salud en todo el Departamento del Quindío, haciendo énfasis en la Atención Humanizada, Eficaz, Efectiva y Oportuna a nuestras Embarazadas, para así impactar positivamente a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se  ejecutó el  25%   del presupuesto del Plan de intervención colectivas de la Tebaida año 2021</t>
  </si>
  <si>
    <t>Especificar la actividad realizada por la acción</t>
  </si>
  <si>
    <t>Priorizar la atención en la población femenina de vulnerabilidad como niñas, madres gestantes , adultas mayores, mujeres  con capacidades diferentes, mujeres indígenas, afro-descendientes, lbti, prostitutas y en condición de habitación de calle, con calidad y oportunidad.</t>
  </si>
  <si>
    <t>No reporta para este primer trimestre</t>
  </si>
  <si>
    <t>Internas:
Secretaría de Salud Departamental: se realizaron 63 actividades en IPS Y EPS asentadas en el departamento del quindio</t>
  </si>
  <si>
    <t>Secretaría de Salud Departamental</t>
  </si>
  <si>
    <t xml:space="preserve">1.Visita de seguimiento a las EPS  relacionado con deteccion temprana en cáncer,  resolución 3280/2018                                                                                                                                                                                  2.Se realizaron capacitación a los municipios de Montenegro, Circasia y la Tebaida. Sensibilización sobre el día mundial sin tabaco.                                                                                                                   3.Se continua  con  la  fase  de alistamiento de  la  estrategia  CERS   la  cual  inclute  estilos  de  vida  saludable  estrategia  4x4.                                                                                                                                            4.Se realiza seguimiento a las bases de sívigila , para verificar  la información recibida de los casos del evento 115 ( CANCER). 5.   Promocion y  prevencion en auto  examen de  seno , meidante  listas  de  chequeo para  ips.
SALUD MENTAL
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</si>
  <si>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Secretaria  de Salud</t>
  </si>
  <si>
    <t>Internas:
Secretaría de Salud Departamental: 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</si>
  <si>
    <t>Secretaría de Salud, Secretaría del Interior, Secretaría de Familia.</t>
  </si>
  <si>
    <t xml:space="preserve">INCLUSIÓN SOCIAL Y EQUIDAD </t>
  </si>
  <si>
    <t>Salud Pública, "Tú y yo con salud de calidad"</t>
  </si>
  <si>
    <t xml:space="preserve">Servicio de gestión del riesgo en temas de salud sexual y reproductiva </t>
  </si>
  <si>
    <t>Campañas de gestión del riesgo en temas de salud sexual y reproductiva implementadas.</t>
  </si>
  <si>
    <t>Secretaría de Salud, Pro familia Quindío, Secretaría de Educación, ICBF</t>
  </si>
  <si>
    <t xml:space="preserve">11540000
ICBF 3014610101
</t>
  </si>
  <si>
    <t>11540000
ICBF 2715943111</t>
  </si>
  <si>
    <t>12 Salud
6 ICBF</t>
  </si>
  <si>
    <t>14425000 Salud
2715943111 ICBF</t>
  </si>
  <si>
    <t>Se han realizado asistencias técnicas y talleres pedagogicos tratando temas de ITS, VIH, Heptitis B C, Derechos Sexuales y Reproductivos en los 11 municipios de Quindío en IPS, Planes Locales, Instituciones Comerciales, Estaciones de Policia.</t>
  </si>
  <si>
    <t xml:space="preserve">Identificar el No de acciones de promoción para poder aplicar la formula establecida </t>
  </si>
  <si>
    <t>Externos: ICBF Formación a Agentes en Derechos Sexuales y Reproductivos (12 Municipios)</t>
  </si>
  <si>
    <t>No especifican recurso ejecutado para la vigencia</t>
  </si>
  <si>
    <t>Internos:
Secretaría de Salud Departamental: 12 acciones de promoción y prevención en salud sexual y
reproductiva y Derechos sexuales y reproductivos</t>
  </si>
  <si>
    <t>Interior
Secretaría de Salud   Acciones de promoción y prevención en salud sexual y reproductiva y Derechos sexuales y reproductivos.
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t>
  </si>
  <si>
    <t>Secretaría de Salud Departamental
ICBF</t>
  </si>
  <si>
    <t>Secretaría de familia, Secretaría de Salud, Secretaría de Educación, ICBF</t>
  </si>
  <si>
    <t>Documentos de lineamientos técnicos</t>
  </si>
  <si>
    <t>Documentos de lineamientos técnicos elaborados</t>
  </si>
  <si>
    <t>Falta</t>
  </si>
  <si>
    <t>ICBF 1</t>
  </si>
  <si>
    <t xml:space="preserve">Se continúan con estrategias encaminadas a la prevención de embarazos en adolescentes orientadas por la secretaria de familia y de salud del departamento en las instituciones educativas del departamento </t>
  </si>
  <si>
    <t>Esta acción fue realizada por la Sec Educación, reponsable es Salud.</t>
  </si>
  <si>
    <t>Internos Secretaria de Familia Estrategia Tu y Yo unidos por la vida, liderada por la Secretaría de Familia 
Externos ICBF:  ICBF desde el año 2015, cuenta con la Estrategia de Prevención de Embarazo en la Adolescencia la cual se ha sumado a las acciones de prevención en el territorio y que ha sacadao avante las acciones de prevención y conmemoración de la Sema Andina en el mes de septiembre; por lo tanto se realiza asistencia técncia en los diferentes entes con referencia al tema, en el Sector de educación retoma las acciones de los PESCC y acompaña a las escuelas de padres que se requieran.</t>
  </si>
  <si>
    <t>Internos:
Secretaría de Salud Departamental: 12 acciones para prevenir el embarazo adolescente en el departamento.
Secretaría de Educación y Familia  Departamental: En articulación con la Secretaría de familia  Departamental se está ejecutado la estrategia Tu y Yo unidos por la vida en tres lineas: Prevención en sustancias psicoactivas, Salud mental. Saluda Sexual y Salud Reproductiva, a través de las escuelas de padres y los estudiantes</t>
  </si>
  <si>
    <t>Secretaría de Salud Departamental
Secretaría de Educación Departamental
Secretaria de Familia  Departamental</t>
  </si>
  <si>
    <t xml:space="preserve">Servicio de gestión del riesgo en temas de trastornos mentales </t>
  </si>
  <si>
    <t>Campañas de gestión del riesgo en temas de trastornos mentales implementadas</t>
  </si>
  <si>
    <t>No se reporta avance en el primer trimestre</t>
  </si>
  <si>
    <t>SIVIGILA ES UNA HERRAMIENTA NACIONAL, POR ENDE SE TENDRÍA QUE SOLICITAR UNA REVISION AL INSTITUTO NACIONAL DE SALUD PARA LA INCLUSION DEL ENFOQUE DIFERENCIAL Y DE GENERO</t>
  </si>
  <si>
    <t xml:space="preserve">Secretaria de Salud </t>
  </si>
  <si>
    <t>Especificar la actividad realizada por la acción
No se específica meta establecida para la vigencia actual</t>
  </si>
  <si>
    <t>Secretaría de salud</t>
  </si>
  <si>
    <t xml:space="preserve">Se realiza en las Jornadas de Vacunación </t>
  </si>
  <si>
    <t xml:space="preserve"> Secretaria de Salud </t>
  </si>
  <si>
    <t>Dicha acción depende de las coberturas de vacunación, información que no es manejada desde dicha Secretaría 
No se específica meta establecida para la vigencia actual</t>
  </si>
  <si>
    <t>Secretaría de Salud, Secretaría de Familia</t>
  </si>
  <si>
    <t>Documentos de planeación</t>
  </si>
  <si>
    <t xml:space="preserve">Documentos de planeación en epidemiología y demografía elaborados </t>
  </si>
  <si>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t>
  </si>
  <si>
    <t xml:space="preserve">Secretaria de Salud
</t>
  </si>
  <si>
    <t xml:space="preserve">Especificar la actividad realizada por la acción
</t>
  </si>
  <si>
    <t>Internos
Secretaría de Salud 12 acciones de Fortalecimiento de la vigilancia en salud pública de las Infecciones de Transmisión Sexual (ITS) con enfoque diferencial y de género.</t>
  </si>
  <si>
    <t xml:space="preserve">Secretaría de Salud Departamental
</t>
  </si>
  <si>
    <t xml:space="preserve">Inspección, vigilancia y control. "Tú y yo con salud certificada" </t>
  </si>
  <si>
    <t>Servicio de adopción y seguimiento de acciones y medidas especiales</t>
  </si>
  <si>
    <t>Acciones y medidas especiales ejecutadas</t>
  </si>
  <si>
    <t xml:space="preserve">Se realizó un comité para el abordaje de las Violencias de género y Sexual de NNAJ </t>
  </si>
  <si>
    <t>cuales son las medidas de seguimiento como lo expresa la acción concreta.?</t>
  </si>
  <si>
    <t xml:space="preserve">El programa Convivencia Social y Salud Mental dentro de su quehacer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</si>
  <si>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Internos:
Secretaría de Salud Departamental: 12 acciones atención a las mujeres víctimas de violencia</t>
  </si>
  <si>
    <t>Secretaría de Salud  Departamental</t>
  </si>
  <si>
    <t>Ananlisis situacional de informacion en Salud que es actualizada año a año (Documento ASIS)publicado en pagina Gobernacion</t>
  </si>
  <si>
    <t>Secretaría de Familia, Secretaría de salud.</t>
  </si>
  <si>
    <t xml:space="preserve">Secretaria de Salud 
</t>
  </si>
  <si>
    <t>Reporta las acciones dando cumplimiento a otro indicador
No se específica meta establecida para la vigencia actual</t>
  </si>
  <si>
    <t>Secretaría del Interior, Secretaría de Familia, ESAP Quindío</t>
  </si>
  <si>
    <t>LIDERAZGO, GOBERNABILIDAD Y TRANSPARENCIA</t>
  </si>
  <si>
    <t>Fortalecimiento del buen gobierno para el respeto y garantía de los derechos humanos. "Quindío integrado y participativo"</t>
  </si>
  <si>
    <t>Servicio de promoción a la participación ciudadana</t>
  </si>
  <si>
    <t>Iniciativas para la promoción de la participación ciudadana implementada.</t>
  </si>
  <si>
    <t>Se inició proceso de inscripción al talller "Liderazgo Político para mujeres - Escalando espacios de poder", con un total de 87 mujeres inscritas.    La actividad se desarrolló el 27 de mayo.
Se realizó el borrador del plan de formación en política y ciudadanía para las mujeres, el cual será presentado drante el segundo trimestre para su validación</t>
  </si>
  <si>
    <t>No es competencia de la Secretaría de educación</t>
  </si>
  <si>
    <t>No es competencia de la Secretaría</t>
  </si>
  <si>
    <t>SecretarÍa del Interior, SecretarÍa de Familia, ESAP Quindío, Directorios departamentales de Partidos Políticos</t>
  </si>
  <si>
    <t>Esta acción no se puede realizar, ya que excede las competencias de lasecretaría y del ente Departaental</t>
  </si>
  <si>
    <t>Externos: ESSAP No reporta avance para este trimestre</t>
  </si>
  <si>
    <t>ESAP</t>
  </si>
  <si>
    <t>No se específica meta establecida para la vigencia actua</t>
  </si>
  <si>
    <t>SecretarÍa del Interior, SecretarÍa de Familia, Organizaciones sociales de mujeres, Consejos Departamental y Municipales de mujeres, Directorios departamentales de Partidos Políticos, ESAP QUINDIO</t>
  </si>
  <si>
    <t>Se realizaron talleres educativos sobre derechos y prevención de violencia de género y sexual a los docentes y administrativos de las instituciones educativas de los 12 municipios, se brindó el mismo taller en el municipio de la Tebaida a diversas entidades; consejo consultivo OSIGD, consejo consultivo de mujer y género, líderes de juventud y líderes de habitantes de calle. Continuando con el proceso de promoción de los derechos y prevención de las violencias  se realizan múltiples talleres en el municipio de Calarcá con; los grupos organizados de adultos mayores y funcionarios del sector gastronómico. De la misma manera se realiza taller de derechos en el municipio de Montenegro a los docentes municipales de deportes. Por otro lado se brindan ocho talleres de formación al personal administrativo y asistencial sobre la resolución 459 del 2012, en cuatro municipios del departamento del Quindío. Continuando con el proceso se realizan infografías para el apoyo municipal, también lo largo de los dos meses se han realizado tres mesas de trabajo articulado con secretaria de familia de la misma manera se asiste a comité del municipio de la Tebaida donde se mencionan divisas barreras en la ruta y también se socializa el decreto 1710 del 2020 del mecanismo articulador. Para terminar se realiza aporte para el nuevo acto administrativo relacionado con la violencia sexual y de género.</t>
  </si>
  <si>
    <t>Secretaría del Interior</t>
  </si>
  <si>
    <t>No se específica meta establecida para la vigencia actua
Lo reportado no es acorde a la acción.</t>
  </si>
  <si>
    <t>Campaña de mujeres Quindianas como candidatas a las distintas corporaciones públicas y de elección popular.</t>
  </si>
  <si>
    <t>SecretarÍa del Interior, SecretarÍa de Familia, Organizaciones sociales de mujeres, Consejos Departamental y Municipales de mujeres, Policía Nacional</t>
  </si>
  <si>
    <t xml:space="preserve">SECTOR DE JUSTICIA Y DERECHO </t>
  </si>
  <si>
    <t xml:space="preserve">Promoción al acceso a la justicia. “Tú y Yo con justicia”. </t>
  </si>
  <si>
    <t>Servicio de asistencia técnica para la articulación de los operadores de los Servicio de justicia</t>
  </si>
  <si>
    <t xml:space="preserve">Entidades territoriales asistidas técnicamente </t>
  </si>
  <si>
    <t>Se brindó asistencia técnica a las instituciones educativas, comunidad, comunidad LGBTI y juntas de acción comunal, en el cumplimiento del codigo nacional de convivencia y seguridada, asi como en la tematica de resolucion pacifica de conflicto dentro de las comunidades.
En total fueron cuatro (4) municipios asistidos técnicamente (Quimbaya, Calarcá, Circasia, Montenegro.</t>
  </si>
  <si>
    <t>1. Secetaría del Interior 
Se tiene en cuenta el programa diseñado en la resolucion pacifica de conflicto dentro de las comunidades.</t>
  </si>
  <si>
    <t>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t>
  </si>
  <si>
    <t>1. Secretaría del Interior</t>
  </si>
  <si>
    <t>SecretarÍa del Interior, SecretarÍa de Familia,  Consejos Departamental y Municipales de mujeres.</t>
  </si>
  <si>
    <t>Para este periodo no se realizo actividad relacionada</t>
  </si>
  <si>
    <t>Crear programa de apoyar técnico y financiero a  los planes de acción de los consejos municipales y departamental de mujeres.</t>
  </si>
  <si>
    <t>SecretarÍa del Interior, SecretarÍa de Familia, SecretarÍa de Planeación, ESAP Quindío</t>
  </si>
  <si>
    <t xml:space="preserve">Inclusión social </t>
  </si>
  <si>
    <t>Fortalecimiento a la gestión y dirección de la administración pública territorial "Quindío con una administración al servicio de la ciudadanía"</t>
  </si>
  <si>
    <t xml:space="preserve">Revisar y ajustar  la política pública de equidad de género para la mujer </t>
  </si>
  <si>
    <t xml:space="preserve">Documento de Política pública de la mujer y equidad de género revisada y ajustada </t>
  </si>
  <si>
    <t xml:space="preserve">
Programa Mecanismos de Dialogo formal
- Se asistió técnicamente  a los consejos consultivos de mujeres  en los municipios de Cordoba, Tebaida, Pijao, Filandia, Genova y Quimbaya , especificamnte</t>
  </si>
  <si>
    <t>Jefatura de Equidad de Género y Mujer - Secretaría de Familia</t>
  </si>
  <si>
    <t>Programa Mecanismos de Dialogo formal
- Se asistió técnicamente  a los consejos consultivos de mujeres  en los municipios de Buenavista, La tebaida,  Motenegro, Circasia, salento, Calarca, Armenia, Quimbaya y al Consejo Departamental de Mujeres del Quindío</t>
  </si>
  <si>
    <t>Internos: Secretaría de Familia se asistió tecnicamente al Consejo Departamental de Mujeres
Se realizó socialización de propuesta MDF del departamento a los Consejos Municipales de circasia armenia concejalas Mujeres de organizaciones en el auditorio simon  bolivar
Departamental</t>
  </si>
  <si>
    <t>Secretaría de Familia Departamental</t>
  </si>
  <si>
    <t>SecretarÍa del Interior, SecretarÍa de Familia, Consejos Departamental y Municipales de mujeres, UNIQUINDIO, ESAP Quindío</t>
  </si>
  <si>
    <t>Inclusión productiva de pequeños productores rurales. "Tú y yo con oportunidades para el pequeño campesino"</t>
  </si>
  <si>
    <t>Servicio de asesoría para el fortalecimiento de la Asociatividad</t>
  </si>
  <si>
    <t>170201102</t>
  </si>
  <si>
    <t>Asociaciones de mujeres fortalecidas</t>
  </si>
  <si>
    <t>Uniquindio 1
Jefatura Mujer 4</t>
  </si>
  <si>
    <t>Jefatura Mujer 8.414.583</t>
  </si>
  <si>
    <t>Secretaría de Familia 6</t>
  </si>
  <si>
    <t>Secretaria de Familia
4327500</t>
  </si>
  <si>
    <t>Se brindo asistencia técnica y apoyo para el fortalecimiento de las asociaciones de mujeres cafeteras en los municipios de Córdoba , Quimbaya, Calarcá, Barcelona, Buenavista y Pijao las cuales se encuentran inmersas en el proyecto tiendas Café Mujeres rurales  teniendo como objetivo principal el enfoque de género.</t>
  </si>
  <si>
    <t xml:space="preserve">
Internos: Jefatura de Equidad de Género y Mujer (Secretaría de Familia)  Se brindó asistencia técnica y apoyo para el fortalecimiento de las asociaciones de mujeres cafeteras en los municipios de Circasia, Calarcá, corregimiento de Barcelona, Pijao, La tebaida, Filandia,Génova, Córdoba, Quimbaya, Buenavista y Montenegro. El proyecto Café Mujer,  tiene como objetivo el fortalecimiento de las organizaciones con enfoque de Género.
- Se realizó articulación con FEDEPANElA y se convocó las  mujeres del Departamento del Quindío, con el fin de vincularlas en el proceso de  aprendizaje en la elaboración de la panela y sus derivados.
-La jefatura de la Mujer Y Equidad de Género, participo y realizó apoyo a la consejería presidencial para la estabilización y consolidación frente a la elección de las mujeres del Departamento del Quindío con enfoque de género y diferencial en la instancia especia, las cuales representan diferentes sectores, además se realizó convocatoria y gestión de las instalaciones donde se hizo el evento.
- La jefatura de la mujer para este trimestre se encuentra fortaleciendo y estructurando el proyecto de ordenanza el cual regalamenta el consejo consultivo de mujeres del Departamento del Quindío.
Externos Uniquindío Procesos fromativos y de intervención en Trabajo Social Familiar con perspectiva de Género.</t>
  </si>
  <si>
    <t>Uniquindío
Jefatura de Equidad de Género y Mujer - Secretaría de Familia</t>
  </si>
  <si>
    <t>Uniquindío: no reporta el presupuesto ejecutado</t>
  </si>
  <si>
    <t>Externos:
Uniquindio: La Facultad de Ciencias Humanas y Bellas Artes a través del Programa de Trabajo social a través de convenio interadministrativo con la Alcaldía de Armenia para la elaboración de la Política Pública de Mujer ha realizado 8 mesas de trabajo en las diferentes comunas del municipio para la realización del diagnóstico situacional de las Mujeres del Municipio
Internos: 
Secretaría de Familia  Departamental: Se brindó asistencia técnica y apoyo para el fortalecimiento de las asociaciones de mujeres cafeteras en los municipios de Barcelona, montenegro, Córdoba, Salento
La Jefatura de la Mujer realizó socialización de  la propuesta  MDF con el fin de fortalecer el Consejo consultivo de Mujeres del Departamento el día 22 de septiembre de acuerdo a la programación:
- Convocatoria a Comisarias de Familia, modalidad virtual (Plataforma Zoom) hora: 8.00 am
- Convocatoria a Enlaces Municipales y Mujeres Cafeteras del Departamento, modalidad presencial (Auditorio Simón Bolívar piso 4 Gobernación) Hora: 2:00 pm</t>
  </si>
  <si>
    <t>Uniquindío
Secretaría de Familia  Departamental</t>
  </si>
  <si>
    <t>Internos
Internos: Jefatura de Equidad de Género y Mujer (Secretaría de Familia)  Se brindó asistencia técnica y apoyo para el fortalecimiento de las asociaciones de mujeres cafeteras en los municipios de Quimbaya, Salento, Barcelona y Calarcá. Además de realizar Diagnóstico Interinstitucional Mujeres Cafeteras del Departamento con el fin de su fortalecimiento empresarial</t>
  </si>
  <si>
    <t>Secretaría de familia Departamental</t>
  </si>
  <si>
    <t>Diseñar e implementar estrategía de incorporación de mujeres Rurales, afro descendientes, jóvenes, mujeres y madres cabeza de familia, mujeres en condición de prostitución, LBTI, Mujeres retornadas, privadas de la libertad y en condición de pobreza extrema a los consejos municipales y departamental de mujeres.</t>
  </si>
  <si>
    <t>Secretaría del Interior, Secretaría de Familia, Consejos Departamental y Municipales de mujeres.</t>
  </si>
  <si>
    <t>LIDERAZGO GOBERNABILILIDAD Y TRANSPARENCIA</t>
  </si>
  <si>
    <t>Iniciativas para la promoción de la participación femenina en escenarios sociales y políticos implementada.</t>
  </si>
  <si>
    <t>Secretaría de Familia
4327500</t>
  </si>
  <si>
    <t>Se realizó una convocatoria como estrategia de incorporación al consejo Departamental de Mujeres a los doce municipios, para la primera sesión el 13 de enero por medio de la plataforma zoom, con representantes de mujeres rurales, afrodescendientes, negras, LBTI palanqueras, raizales, indígenas, enfoque étnico, mujeres víctimas de las diversas formas de violencias, mujeres del Sector empresarial y productivo.</t>
  </si>
  <si>
    <t>Se realizó una convocatoria como estrategia de incorporación al consejo Departamental de Mujeres a los doce municipios  para la segunda  sesión el 15de junio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</si>
  <si>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Internos:
Secretaría de Familia Departamental: Se realizó una convocatoria como estrategia de incorporación al consejo Departamental de Mujeres a los doce municipios  para la tercera  sesión 29 sept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</si>
  <si>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Secretaria de Familia  Departamental</t>
  </si>
  <si>
    <t>Secretaría de Familia Departamental: Se realizó una convocatoria como estrategia de incorporación al consejo Departamental de Mujeres a los doce municipios  para la cuarta  sesión 21 diciembre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</si>
  <si>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Creación de un programa de capacitación en derechos humanos de las mujeres y liderazgo femenino con enfoque de género a mujeres Rurales, afro descendientes, jóvenes, mujeres y madres cabeza de familia, mujeres en condición de prostitución, LBTI, Mujeres retornadas, privadas de la libertad y en condición de pobreza extrema.</t>
  </si>
  <si>
    <t>Secretaría del Interior, Secretaría de Familia, Defensoría del Pueblo, Consejos Departamental y Municipales de mujeres, UNIQUINDIO, ESAP Quindío</t>
  </si>
  <si>
    <t>Gobierno territorial</t>
  </si>
  <si>
    <t>Fortalecimiento de la convivencia y la seguridad ciudadana. "Tú y yo seguros"</t>
  </si>
  <si>
    <t>Servicio de apoyo para la implementación de medidas en derechos humanos y DIH.</t>
  </si>
  <si>
    <t>41.2.1</t>
  </si>
  <si>
    <t>Medidas implementadas en cumplimiento de las obligaciones internacionales en materia de derechos humanos y DIH.</t>
  </si>
  <si>
    <t>Interior 1
Uniquindío 1</t>
  </si>
  <si>
    <t>Internos. Secretaria Interior Jornada de capacitación a las representantes del enfoque diferencial mujer de las 12 mesas municipales y departamental de victimas (maltrato, violencia sexual, discriminación, rutas de atención, empoderamiento)
Externos: Uniquindío Praxis profesional en proceso de intervención desde la línea de interculturalidad y enfoque diferencial con población afrodescendiente e indígena.
Foro permanente para la paz y la democracia</t>
  </si>
  <si>
    <t>Secretaría del Interior 
Uniquindío</t>
  </si>
  <si>
    <t>Externos:
Defensoría del Pueblo: Refiere que no es competencia</t>
  </si>
  <si>
    <t>Defensoría del Pueblo</t>
  </si>
  <si>
    <t>Internos
Secretaría de Interior refiere que se cumplió en el primer trimestre</t>
  </si>
  <si>
    <t>Secretaría de Interior</t>
  </si>
  <si>
    <t xml:space="preserve">2.3  Las Quindianas empoderadas hacia la conciliación de la vida familiar y los ámbitos de participación social, política y económica. </t>
  </si>
  <si>
    <t>Acciones formativas  que transformen los valores y estereotipos de los roles dirigidos a madres y padres de familia. Acciones ejecutadas a madres y padres de familia</t>
  </si>
  <si>
    <t>Secretaría de Familia, Secretaría de Educación, ICBF, UNIQUINDIO, secretaría de familia</t>
  </si>
  <si>
    <t xml:space="preserve">Servicio de apoyo para el fortalecimiento de escuela de padres </t>
  </si>
  <si>
    <t xml:space="preserve">220106700
Escuela de padres apoyadas </t>
  </si>
  <si>
    <t>ICBF
3014610101</t>
  </si>
  <si>
    <t>ICBF
2715943111</t>
  </si>
  <si>
    <t>Uniquindio 1
ICBF 1</t>
  </si>
  <si>
    <t>ICBF 6</t>
  </si>
  <si>
    <t>En el trimestre enero-marzo no se realizaron acciones</t>
  </si>
  <si>
    <t xml:space="preserve">Identificar el trimestre en que se va a ejecutar la acción concreta, el presupuesto programado y ejecutado en el 1er T </t>
  </si>
  <si>
    <t>Internos: Secretaría de Educación no es competencia de dicha oficina
Externos: Uniquindío imlementaación de la práctica en intervención familiar en varios municipios del departamento.
ICBF El ICBF en su proceso de corresponsabilidad implementa acciones que contribuyen al fortalecimiento de la familia y la construcción de paz, es por ello por lo que durante la vigencia ha desarrollado en las diferentes modalidades de atención, como internados, HI, CDI, FAMI, HCB externados, hogares sustitutos, donde se desarrollan diferentes estrategias  que mejoren sus condiciones de vida y posibiliten su crecimiento como individuos y grupos capaces de ejercer los derechos que les son inherentes, por medio de campañas de sensibilización, escuelas de padres, actividades de fortalecimiento personal y familiar en las unidades de servicio entre otras, basadas en la implementación del enfoque diferencial.</t>
  </si>
  <si>
    <t>Secretaría de Educación
Uniquindío
ICBF</t>
  </si>
  <si>
    <t>La Secretaría de Educación manifiesta que no es de su competencia</t>
  </si>
  <si>
    <t xml:space="preserve">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Coon Bienestar.
Durante la vigencia 2021 se atendieron 8317 usuarios de 3433 cupos que se tenían programados. </t>
  </si>
  <si>
    <t>Secretaría de Familia, Secretaría de Educación, ICBF, UNIQUINDIO</t>
  </si>
  <si>
    <t>Inclusión social y productiva para la población en situación de vulnerabilidad. "Tú y yo, población vulnerable incluida"</t>
  </si>
  <si>
    <t>O</t>
  </si>
  <si>
    <t>Para este trimestre no se han realizado campañas de sensibilización.</t>
  </si>
  <si>
    <t>La Secretaría de familia para dicha vigencia no realizó actividades</t>
  </si>
  <si>
    <t>Crear un programa de televisión en el canal regional que visibilice las historias de vida de mujeres vinculadas al sector rural cafetero, campesinas,  indígenas,  afro 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</si>
  <si>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 descendientes, en condición de discapacidad.</t>
  </si>
  <si>
    <t>Secretaría de Familia, Secretaría de Educación, ICBF, UNIQUINDIO, organizaciones de mujeres, Tele café</t>
  </si>
  <si>
    <t>U.Q</t>
  </si>
  <si>
    <t>Externos:
ICBF: 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</si>
  <si>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Secretaría de Familia, Secretaría de Turismo, Industria y Comercio.</t>
  </si>
  <si>
    <t>No es competencia de la Secretarìa, toda vez que no hacemos parte de la instancia de Conciliación de la vida familiar y laboral en el marco del Programa Nacional de Equidad Laboral con Enfoque Diferencial de Género.</t>
  </si>
  <si>
    <t>Internos
Turismo refiere que no es competencia de la Secretaría</t>
  </si>
  <si>
    <t>Secretaría de Tudismo</t>
  </si>
  <si>
    <t>Gobernación del Quindío, Alcaldías municipales, Secretaría de familia.</t>
  </si>
  <si>
    <t>Alcaldía Salento 3800000</t>
  </si>
  <si>
    <t>Para este trimestre no se han realizado campañas de visibilización y sensibilización.</t>
  </si>
  <si>
    <t xml:space="preserve">Reporte Interno 
Secretaría de Familia
Externo
Alcaldía de Pijao
No se ha llevado acabo una socializacion general, solo focalizada en las instancias de participacion
Alcadía de Génova
Alcaldía de laTebaida
01. En el mes de enero, se llevaron a cabo varias mesas de trabajo con los enlaces de la dirección administrativa de salud, la direccion administrativa de gobierno y secretaria de gobierno con la intención de articular las diferentes acciones que se conectan con las política pública de mujer y genero existentes en el Municipio. </t>
  </si>
  <si>
    <t>Externos: Alcaldía Salento empoderamiento desde el 2021
de la politica publica por medio de 
capacitaciones virtuales, se socializó las activideas que se van a realizar por parte del   enlace de la mujer donde se  sensibilizara el plan de acción para el presente año.
Alcaldía de Montenegro: Socialización al consejo territorial de mujeres en articulación con secretaría de familia de la gobernación del quindío</t>
  </si>
  <si>
    <t>Alcaldía de salento</t>
  </si>
  <si>
    <t xml:space="preserve">Externos:
Alcaldía Génova: Campaña de sensibilización de la política púbica de Equidad de Género para la Mujer 2015-2025
1. visibilización y sensibilización de la P.P en las I.E del Municipio de Génova Comité de víctimas
2.Consejo consultivo de Mujeres
Se tenia previsto 2 actividades  para este trimestre 
Alcaldía de Filandia: Mesa de trabajo con Mujeres líderes del Municipio para la formulación conjunta de la Política Pública de acuerdo a los lineamientos Departamentales
</t>
  </si>
  <si>
    <t xml:space="preserve">Alcaldía de Génova
Alcaldía de Filandia
</t>
  </si>
  <si>
    <r>
      <t xml:space="preserve">Externos: 
Alcaldía Calarcá:  Se realizaron 2 Acompañamiento y apoyo en las reuniones del Consejo Municipal de Mujeres- Apoyo al plan de trabajo del CMM. 2 apoyos del plan de trabajo del Consejo, los cuales fueron un taller en primeros auxilios psicológicos y uno de socialización de la ruta de atención del evento 875. Así mismo, se realizaron 5 acompañamientos y apoyos en las reuniones de éste. La población beneficida fueron 15 mujeres que son miembros del Consejo de Mujeres y todas la población que asiste cada miembro del consejo
Alcaldía de Tebaida:  Se creó flayer publicitario sobre la política pública de mujer y género 2013-2023. Con el fin,  de que en cada taller o capacitación se le entregara a las mujeres la información correspondiente a la política. 
Internos
</t>
    </r>
    <r>
      <rPr>
        <sz val="11"/>
        <color rgb="FFFF0000"/>
        <rFont val="Calibri"/>
        <family val="2"/>
        <scheme val="minor"/>
      </rPr>
      <t>La Secretaría de Familia a través de la Jefatura de la Mujer realiza campañas de difusión a través de redes sociales de las diversas acciones que realiza para dar cumplimiento a la Política Pública de Mujer</t>
    </r>
  </si>
  <si>
    <t xml:space="preserve">
Alcaldía Calarcá
Alcaldía Tebaida
Secretaría de Familia departamental</t>
  </si>
  <si>
    <t>Creación de sub-comités de seguimiento a la divulgación, implementación, monitoreo y evaluación de la política publica de Equidad de Género para las mujeres incorporados en los consejos municipales y departamental de mujeres.</t>
  </si>
  <si>
    <t>Subcomités de seguimiento de la Política Pública de Equidad de Genero para las mujeres.</t>
  </si>
  <si>
    <t>Secretaría de Familia, Consejos Departamental y municipales de mujeres</t>
  </si>
  <si>
    <t xml:space="preserve">
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 para los ajustes de los actos administrativos que reglamentan las instancias de participación de mujeres de manera que se incluya dentro de sus funciones el seguimiento a la Política pública.
</t>
  </si>
  <si>
    <t>Se modifica lo programado ? No se puede evaluar los doce municipios con asistencia técnica.</t>
  </si>
  <si>
    <t>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municipios, para los ajustes de los  mecanismos de diálogo formal en cada municipio, los cuales reglamentan las instancias de participación de mujeres de manera que se incluya dentro de sus funciones el seguimiento a la Política pública. (8 Municipios y 1 Departamental)</t>
  </si>
  <si>
    <t>Secretaría de Familia Departamental : revisar porque esta se cumple con el consejo departamental de mujeres quien tiene dentro de sus funciones realizar el monitoreo de la política pública de género</t>
  </si>
  <si>
    <t>Internos
Secretaría de Familia Departamental : revisar porque esta se cumple con el consejo departamental de mujeres quien tiene dentro de sus funciones realizar el monitoreo de la política pública de género</t>
  </si>
  <si>
    <t xml:space="preserve">Visibilizar a través de una estrategía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</si>
  <si>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</si>
  <si>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</si>
  <si>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Secretaría de Familia, Secretaría de Cultura, Medios de comunicación departamentales, UNIQUINDIO  </t>
  </si>
  <si>
    <t>Promoción y acceso efectivo a los procesos culturales y artísticos "Tu y yo somos cultura Quindiana"</t>
  </si>
  <si>
    <t>Servicio de educación informal en áreas artísticas y culturales</t>
  </si>
  <si>
    <t>Personas capacitadas</t>
  </si>
  <si>
    <t>* se realizó talleres de formación con los artesanos "Tu y yo Tejiendo Identidad" para la población en general  en las instalaciones de la Gobernación de Macramé y Arcilla y asistieron 139 personas  
* En la semana de la mujer se celebración el evento " Paisaje Poético de la mujer Quindiana " en el cual se realizaron charlas de poesía a cargo de Poetisas Quindianas en el cual se atendieron virtualmente a 8876 en alcance por Facebook</t>
  </si>
  <si>
    <t>Internos:
Secretaría de Cultura Departamental: Se realizo Lecturas de la Memoria en Clave Femenina, una invitación cordial de XIV Encuentro Nacional de Escritores Luis Vidales. 
Se realizo capacitacion a la Asociacion de Madres Comunitarias en la ciudad de Armenia formando a 47 mujeres.
Se realizo taller de escritura a creativa en la cárcel de mujeres Villa Cristina del municipio de Armenia este proceso corresponde al proyecto 1000 palabras de libertad, beneficiando a 10 mujeres.</t>
  </si>
  <si>
    <t>Secretaría de Cultura Departamental</t>
  </si>
  <si>
    <t xml:space="preserve">Internos
Secretaría de Cultura: Se culmino a satisfacción el servicio de educación informal en áreas artísticas y culturales. </t>
  </si>
  <si>
    <t>Secretaría de Cultura</t>
  </si>
  <si>
    <t>Secretaría de Familia, Secretaría de Cultura, Indeportes, Consejos Departamental y Municipales de mujeres.</t>
  </si>
  <si>
    <t>Fomento a la recreación, la actividad física y el deporte. "Tú y yo en la recreación y el deporte"</t>
  </si>
  <si>
    <t>Servicio de promoción de la actividad física, la recreación y el deporte</t>
  </si>
  <si>
    <t>falta</t>
  </si>
  <si>
    <t>Municipios implementando  programas de recreación, actividad física y deporte social comunitario</t>
  </si>
  <si>
    <t>$ 56. 426.75</t>
  </si>
  <si>
    <t>Se han implementado 2 acciones:
1- Actividades de Habitos y estilos de vida saludable HEVS.
2-Formación y preparación de deportistas
Durante este primer trimestre se han atendido  alrededor de 1.117 mujeres, fomentando los habitos y estilos de vida saludable a través de la promoción de la actividad fisica regular la alimentación saludable y la protección de espacios 100% libres de humo
Igualmente se han apoyo a las mujeres atletas de cara a un proceso que le permita  destacarse en los diferentes eventos nacionales e internacionles es por ello que se ha fortalecido en asistencia técnica, metodológica, biomédica  y económica a las mujeres deportistas en representacion de nuestro Departamento</t>
  </si>
  <si>
    <t>1. Indeportes</t>
  </si>
  <si>
    <t xml:space="preserve">Se implementaron 5 acciones.                                                             
 1. H.E.V.S: 1140 mujeres hicieron actividad física musicalizada en los 12 municipios del departamento.                                                                                          
2. RECREACIÓN: 262 mujeres fueron beneficiadas del programa de recreación en actividades de adulto mayor y los demás cursos vitales.                                                                                                           
3. ESCUELAS DEPORTIVAS: 39 Mujeres hicieron parte de la escuela deportiva en futbol de salón.                                                                                                                           4.   DEPORTE SOCIAL COMUNITARIO:    El instituto benefició a  59 mujeres en este importante programa social.                                                                                       
 5. DEPORTE ASOCIADO: se benefició 96 mujeres deportistas de reserva deportiva, rendimiento y alto rendimiento las cuales se están preparando a juegos nacionales 2023.
</t>
  </si>
  <si>
    <t xml:space="preserve">Internos:
Indeportes: Durante este periodo se desarrollaron 4 eventos de actividad física dirigida musicalizada denominado "homenajes a la vida" a traves del equipo de HEVS beneficiando un total de 480 mujeres.                                                                                                       Asi mismo, en el tercer trimestre indeportes Quindio logro que las mujeres de los municipios de Cordoba,Salento,Calarca ,Armenia y Buenavista  se beneficiaran participando de los  juegos Deportivos y Recreativos comunales en los deportes de baloncesto, fútbol de salón, mini tejo, atletismo rana, billar y dominó. Adicionalmente se tuvieron 10 escuelas deportivas en las disciplinas de  Baloncesto, 2 futbol de salon, Gimnasia, 2 Atletismo, Voleibol, Patinaje, levantamiento de pesas y Futból. En el programa hábitos y estilos de vida saludable se atendieron un total de 3.100 mujeres en 11 municipios del departamento.                                                                                                                                      </t>
  </si>
  <si>
    <t>Indeportes</t>
  </si>
  <si>
    <t>Incorporación de iniciativas de producción cultural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</si>
  <si>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 descendientes)  a los programas y proyectos de la Conservación, Reconocimiento y Protección del Paisaje Cultural Cafetero</t>
  </si>
  <si>
    <t>Secretaría de Familia, Secretaría de Cultura, Secretaría de Turismo, Industria y Comercio</t>
  </si>
  <si>
    <t>Servicio de circulación artística y culturual.</t>
  </si>
  <si>
    <t>Producciones artísticas en circulación.</t>
  </si>
  <si>
    <t>*  Se hizo una  producción artística con el desarrollo de 12 videos - charlas en celebración del día de la mujer con el evento " Paisaje Poético de la mujer Quindiana "  participaron 100  mujeres en diferemtes cursos de vida, de manera presencial y 42000 personas alcanzadas virtualmente.</t>
  </si>
  <si>
    <t>Aplicar el formato V4 en estas actividades para que se pueda identificar la población Mujer rurales, campesinas, cafeteras, indígenas y afro descendiente. 
- indentificar e presupuesto asignado y ejecutado en el primer Trimestre 2021</t>
  </si>
  <si>
    <t xml:space="preserve">Internos
Cultura 
7 mujeres fueron ganadoras de las 7 becas otorgadas para la producción y circulación de producciones artísticas.     
 la Organización   ASOCIACIÓN OBSERVATORIO MUJER, CULTURA Y DERECHOS, cuyo objetivo es  Articular el saber ancestral y comtemporaneo de mujeres         </t>
  </si>
  <si>
    <t xml:space="preserve">Incorporar los aportes culturales y tradicionales de las mujeres mujeres rurales (campesinas, cafeteras, indígenas y afro 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</si>
  <si>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Cultura</t>
  </si>
  <si>
    <t>Incentivar la promoción de los derechos humanos de las mujeres, la prevención de violencias y la transformación de valores de discriminación hacia la mujer a través de campañas en medios de comunicación escrita, radial y televisiva del departamento.</t>
  </si>
  <si>
    <r>
      <t xml:space="preserve">Secretaría del Interior, Secretaría de Familia,  </t>
    </r>
    <r>
      <rPr>
        <b/>
        <sz val="10"/>
        <rFont val="Calibri"/>
        <family val="2"/>
        <scheme val="minor"/>
      </rPr>
      <t>Defensoría del Pueblo, Personerías</t>
    </r>
  </si>
  <si>
    <t>$ 3.000.000</t>
  </si>
  <si>
    <t>Personeria Salento 1
Gobernación 1</t>
  </si>
  <si>
    <t xml:space="preserve">El día 08 de marzo se realizo una jornada de dialogo la cual tuvo como objetivo principal  abordar temas que garanticen la promociòn y prevenciòn de los derechos de las mujeres en el territorio, desde las historias propias de las panelistas </t>
  </si>
  <si>
    <t>Reporte Interno 
Secretaría del Interior
Reporte externo
Alcaldía de Circasia
Durante el periodo informado no se ejecutaron acciones relacionadas con el asunto, toda vez que la administración aún no estaba en proceso de contratación. 
Reporte Interno</t>
  </si>
  <si>
    <t>Externos: Personería Salento Se realizo por medio del facebook de la personerÍa una campaña a traves de un pieza digital con el fin de dar disufion y exaltación a los derechos de las mujeres Salentinas.
Internos: Gobernación del Quindío Campaña "Que no te toque" con el fin de prevenir actos violentos hacia las mujeres; cuenta con cuatro componentes tales como apartar, apoyar atentar y afirmar</t>
  </si>
  <si>
    <t>Personería Salento 
Comunicaciones - Gestora Social</t>
  </si>
  <si>
    <t>Externos: 
Personería de Calarcá: realizan las piezas publicitarias a que haya lugar, referente a la prevención y protección de la población y diferentes acciones relacionadas con las estrategias de la politica pública
Defensoría del Pueblo: Refiere que no es competencia</t>
  </si>
  <si>
    <t>Personería de Calarcá 
Defensoría del Pueblo</t>
  </si>
  <si>
    <t xml:space="preserve">Externos:
Personería Buenavista: Sellevo a cabo un acampaña de prevencion sobre todo tipo de violencia contra la mujer a los padres de la esculea de ofmracion de patinaje del municipio de Buenavista 
Personería Génova: Durante la vigencia 2021 se desarrolló la campaña denominada "Conoce tus Derechos", a traves de la cual se brindaron varias charlas y capacitaciones sobre Derechos Humanos y mecanismos de protección, dirigido a varios grupos sociales, entre ellos mujeres campesinas, juntas de acción comunal y asociacion de mujeres existentes en el municipio de Génova, Quindio
Personería Armenia: Se realizaron las siguientes piezas publicitarias referentes a la promoción de los derechos humanos: 
 Video de día internacional de la eliminación de  la violencia contra la mujer (25 de noviembre de 2021).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Se realizan las piezas publicitarias a que haya lugar, referente a la prevención y protección de la población y diferentes acciones relacionadas con las estrategias de la politica pública. 
Internos:
Secretaría de Interior Ejecución de una campaña por radio y redes sociales a traves de la cual se busca sensibilizar y socializar el Delito de Trata de Personas y asi evitar que las mujeres del departamento sean victimas de este flagelo </t>
  </si>
  <si>
    <t>Personería Buenavista
Personería Génova
Personería Armenia
Secretaría de Interior
Personería Calarcá</t>
  </si>
  <si>
    <t>Gobernación del Quindío,  Universidades del Departamento, Centros de Investigación, Secretaría de Planeación, Secretaría de Familia.</t>
  </si>
  <si>
    <t>Externos: 
IUEAM: No es competencia de la EAM la cración del Observatorio de genero.</t>
  </si>
  <si>
    <t>IUEAM</t>
  </si>
  <si>
    <t>Secretaría de Educación, Secretaría de Familia, Secretaría de Cultura, Universidades del departamento.</t>
  </si>
  <si>
    <t>Gestión, protección y salvaguardia del patrimonio cultural colombiano. "Tú y yo protectores del patrimonio cultural"</t>
  </si>
  <si>
    <t>3302042</t>
  </si>
  <si>
    <t>Servicio de asistencia técnica en el manejo y gestión del patrimonio arqueológico, antropológico e histórico.</t>
  </si>
  <si>
    <t xml:space="preserve">Asistencias técnicas realizadas a entidades territoriales </t>
  </si>
  <si>
    <t xml:space="preserve">La Secretaría de Cultura en este 1er trimestre no reporta actividades realizadas para el cumpliemiento de esta acción concreta.
En el trimestre enero-marzo no se realizaron acciones por parte de la Secretaría de Educación en investigación de asuntos de género y de las mujeres del departamento
</t>
  </si>
  <si>
    <t xml:space="preserve">Cultura
Secretaría de Educación </t>
  </si>
  <si>
    <t>Externos: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
Internos
Secretaría de Educación Departamental: En el trimestre julio-septiembre no se realizaron acciones por parte de la Secretaría de Educación en investigación de asuntos de género y de las mujeres del departamento</t>
  </si>
  <si>
    <r>
      <t>Secretaría del Interior, Secretaría de Familia, Secretaría de educación, Secretaría de Salud, P</t>
    </r>
    <r>
      <rPr>
        <b/>
        <sz val="10"/>
        <rFont val="Calibri"/>
        <family val="2"/>
        <scheme val="minor"/>
      </rPr>
      <t>ersonerías.</t>
    </r>
  </si>
  <si>
    <t>Reporte Interno
Secretaría del Interior
Alcaldía de Circasia
Durante el periodo informado no se ejecutaron acciones relacionadas con el asunto, toda vez que la administración aún no estaba en proceso de contratación. 
Reporte Interno</t>
  </si>
  <si>
    <t>Durante el periodo informado se realizarón 4 capacitaciones dirigidas a grupos de mujeres enfocadas a Fortalecer la participación de mujeres en la movilización social de mujeres frente a las violencias ejercidas contra ellas desde el enfoque diferencial y de derechos humanos.</t>
  </si>
  <si>
    <t>Personería de Circasia</t>
  </si>
  <si>
    <t>Externos: 
Personeria Calarcá: Refiere que no es competencia</t>
  </si>
  <si>
    <t xml:space="preserve">Personería de Calarcá </t>
  </si>
  <si>
    <t>Externos:
Personería de Calarcá  refiere  que no es competencia</t>
  </si>
  <si>
    <t>Personería Calarcá</t>
  </si>
  <si>
    <t>Diseño e implementación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</si>
  <si>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Campaña "Hombres Quindianos por una vida libre de miedos y violencias contra las mujeres" elaborada y ejecutada</t>
  </si>
  <si>
    <t>90% de implementación de campaña "Hombres Quindianos por un vida libre de miedos y violencias contra las mujeres"</t>
  </si>
  <si>
    <t>Secretaría del Interior, Secretaría de Familia, Secretaría de Educación, Secretaría de Salud, Personerías, Policía Nacional.</t>
  </si>
  <si>
    <t>Externos: Personería Salento Desde la personería se ha acompañado activamente los escenarios de movlizacion de muejeres cuando ha sido dispuesta la presencia de esta entidad</t>
  </si>
  <si>
    <t xml:space="preserve">Externos: 
Personeria Calarcá: Refiere que desconoce la temática </t>
  </si>
  <si>
    <t>Externos:
Personería de Calarcá  refiere  que no se ejecuta</t>
  </si>
  <si>
    <r>
      <t xml:space="preserve">Secretaría de familia, Fiscalía, Policía nacional, Secretaría de Educación, </t>
    </r>
    <r>
      <rPr>
        <b/>
        <sz val="10"/>
        <rFont val="Calibri"/>
        <family val="2"/>
        <scheme val="minor"/>
      </rPr>
      <t>Defensoría del Pueblo.</t>
    </r>
  </si>
  <si>
    <t>Reporte Interno</t>
  </si>
  <si>
    <t>Externos: Defensoría del Pueblo reporta que no es su competencia</t>
  </si>
  <si>
    <t>Defensoria del Pueblo</t>
  </si>
  <si>
    <t xml:space="preserve">Secretaría de familia, Universidades del Departamento, </t>
  </si>
  <si>
    <t xml:space="preserve">No es de competencia de la Secretaría del Interior. El tema de investigación debe ser liderado desde las universidades. </t>
  </si>
  <si>
    <t>Externos: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t>
  </si>
  <si>
    <t>Secretaría de familia, Secretaría del Interior, Secretaría de Educación , Secretaría de Salud, ICBF, Defensoría del Pueblo, Personería, Policía Nacional</t>
  </si>
  <si>
    <t>Inclusión social y equidad.</t>
  </si>
  <si>
    <t>Atención, asistencia y reparación integral a las víctimas. "Tú y yo con reparación integral"</t>
  </si>
  <si>
    <t>Servicio de orientación y comunicación a las víctimas.</t>
  </si>
  <si>
    <t>35.2.1</t>
  </si>
  <si>
    <t>Solicitudes tramitadas.</t>
  </si>
  <si>
    <t>1 Secretaría del Interior
1 Personería Circasia</t>
  </si>
  <si>
    <t>1500000 Secretaría del Interior
100.000 Personería Circasia</t>
  </si>
  <si>
    <t xml:space="preserve">Internos: Secretaría del Interior El dia 25 de mayo se realizo un conversatorio - taller en el marco de la conmemoración del dia nacional por la dignidad de las mujeres victimas de violencia sexual
Externos: Personería Salento Se ha hecho efectivo recibimiento de la poblacion victima de este flagelo a traves de los mecanismos dispuestos por la unidad de victimas 
Personería Circasia: En el mes de mayo  de 2021 se llevó a cabo acividad de  conmemoracion de la violencia sexual de la mujer en el marco del conflicto armado interno </t>
  </si>
  <si>
    <t xml:space="preserve">Secretaría del Interior / Familia
Personería Salento
Personería Circasia </t>
  </si>
  <si>
    <t>Externos: 
Defensoría del Pueblo: Refiere que no es competencia</t>
  </si>
  <si>
    <t>Externos:
Personería Buenavista: Se realizo capacitacion a las mujeres que hacen parte de la Mesa Municipal de Víctimas del muncipio de Buenavista sobre violencia sexual y su relacion con el desplazamiento forzado 
Personería Génova: Se brindaron dos (2) capacitaciones sobre violencia intrafamiliar y violencia contra la mujer, dirigidas a la población víctima del conflicto armado y a los lideres representantes de víctimas en el municipio. 
Personería Calarcá: No se tiena campaña se realiza el respectivo asesoramiento y atención a victimas del conflicto armado mediante declaraciones a victimas y demas inherentes a la protección y prevencion de los derechos de las mujeres que acuden a la Personeria Municipal.
ICBF: Se hace necesario que la meta sea reformulada en cuanto al responsable líder que pueda generar el proceso de convocatoria institucional que permita el desarrollo de la actividad.
Internos
Secretaria de Interior Se realizó en el primer trimestre</t>
  </si>
  <si>
    <t>Personería Buenavista
Personería Génova
Personería Calarcá
ICBF
Secretaría de Interior</t>
  </si>
  <si>
    <t>Secretaría de familia, Secretaría del Interior, Secretaría de Educación , Secretaría de Salud, ICBF, Defensoría del Pueblo, Personería</t>
  </si>
  <si>
    <t>12 Secretaría del Interior
1 Personería Circasia</t>
  </si>
  <si>
    <t>1500000 Secretaría del Interior 
100.000
Personería Circasia</t>
  </si>
  <si>
    <t xml:space="preserve">Se brindo asistencia tecnica a los 12 municipios del Departamento con el fin de realizar la instalación y operación del Comité Municipal de Paz, asi como la participación de las mujeres y el rol que representan en este espacio </t>
  </si>
  <si>
    <t>Reporte Interno
Secretaría de Familia
Alcaldía de Circasia
Durante el periodo informado no se ejecutaron acciones relacionadas con el asunto, toda vez que la administración aún no estaba en proceso de contratación. 
Reporte Interno</t>
  </si>
  <si>
    <t xml:space="preserve">Internos: Secretaria del Interior Se realizo jornada de asistencia tecnica en construcción y aportes al plan de acción, con las representantes de los 12 consejos municipales de paz
Externos: Personería Salento desde la personeria se ha acompañado activamente los escenarios de construcción de paz de muejeres cuando ha sido dispuesta la presencia de esta entidad.  
Personería Circasia:Esta actividad se llevo acabo entre los meses de Mayo y Junio a traves de la capacitación Derechos Humanos y Paz dirigida a  los lideres de las Juntas de Acción Comunal del Municipio de Circasia. </t>
  </si>
  <si>
    <t>Secretaría del Interior 
Personería Salento 
Personería Circasia</t>
  </si>
  <si>
    <t>Personería Salento: reporta pero con es acorde a la acción establecida</t>
  </si>
  <si>
    <t>Externos:
Personería Génova: Se participó en el Comité Territorial de Paz, en el cual hubo un amplia participación de mujeres, con quienes se trabajó en temas de liderazgo sobre paz, convivencia y derechos humanos.
Personería Calarcá: Se realiza el respectivo acompañamiento al comité de paz - en caso de ser solicitado o requerido
ICBF: Se hace necesario que la meta sea reformulada en cuanto al responsable líder que pueda generar el proceso de convocatoria institucional que permita el desarrollo de la actividad.
Internos:
Secretaría de Interior Se realizó en el primer trimestre</t>
  </si>
  <si>
    <t>Personería Génova
Personería Calarcá
ICBF
Secretaría de Interior</t>
  </si>
  <si>
    <t>Salento
3.800.000</t>
  </si>
  <si>
    <t>5 Génova
1 Salento</t>
  </si>
  <si>
    <t>Alcaldía Quimbaya
400.000</t>
  </si>
  <si>
    <t>Alcaldía Salento
3,000,000</t>
  </si>
  <si>
    <r>
      <t xml:space="preserve">No es competencia de la Secretaría del Interior. 
</t>
    </r>
    <r>
      <rPr>
        <sz val="11"/>
        <color theme="1"/>
        <rFont val="Calibri"/>
        <family val="2"/>
        <scheme val="minor"/>
      </rPr>
      <t xml:space="preserve">
Se realizo una capacitación en conjunto con la secregtaria de familia y Secretaria de Gobierno en inicitaivas de construcción de paz participación y resistencia pacifica con enfoque de genero.
</t>
    </r>
    <r>
      <rPr>
        <b/>
        <sz val="11"/>
        <color theme="1"/>
        <rFont val="Calibri"/>
        <family val="2"/>
        <scheme val="minor"/>
      </rPr>
      <t xml:space="preserve">
</t>
    </r>
    <r>
      <rPr>
        <sz val="11"/>
        <color theme="1"/>
        <rFont val="Calibri"/>
        <family val="2"/>
        <scheme val="minor"/>
      </rPr>
      <t>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t>
    </r>
  </si>
  <si>
    <t>Reporte Interno
Sec Interiror 
Reporte externo
alcaldía de Pijao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Alcadía Génova
Alcaldía de Circasia
Durante el periodo informado no se ejecutaron acciones relacionadas con el asunto, toda vez que la administración aún no estaba en proceso de contratación. 
Reporte Interno
Alcaldía de a Tebaida
el 8 de marzo se realizo a las 4:00 Pm foro taller sobre "La historia de los derechos de la Mujer" en la casa de la cultura.</t>
  </si>
  <si>
    <t>Externos: La Alcaldía de Génova *Acompañamiento psicologico.          *Campañas y charlas sobre violencia contra la mujer. *Procesos Administrativos de Restablecimientos de Derechos.                     *Recepción de denuncias. *Visitas. 
Alcaldía de Salento:  celebracion del 
dia internacional de paz el dia 07 de 09 de 2020 .
Personería Salento:  desde la personeria se ha divulgado activamente los escenarios de construcción de paz de muejeres cuando ha sido dispuesta la presencia de esta entidad.</t>
  </si>
  <si>
    <t>Alcaldía de Génova
Alcaldía de Salento
Personería Salento</t>
  </si>
  <si>
    <t>Alcaldía de Génova: No reporta presupuesto ejecutado</t>
  </si>
  <si>
    <t>Externos
Personería de Calarcá:  Se cumplen las funciones de la personeria frente a asesoramiento sobre los derechos que le asisten a dicha población.
Defensoría del Pueblo: Refiere que no es competencia
Alcaldía de Quimbaya: Desde la casa de la mujer del municipio se realizó *Acompañamiento psicologico.          *Campañas y charlas sobre violencia contra la mujer. *talleres pedagogicos de empoderamiento 
Alcaldía de Filandia: Por medio de la mesa de participación de víctimas se han documentado iniciativas de construcción de paz por parte de las mujeres
Personería Armenia: Se cumplen las funciones de la personería frente a asesoramiento sobre los derechos que le asisten a dicha población.</t>
  </si>
  <si>
    <t>Personería de Calarcá
Defensoría del Pueblo
Alcaldía de Quimbaya 
Alcaldía de Filandia
Personería Armenia</t>
  </si>
  <si>
    <t>Externos:
Alcaldía Salento:  celebracion del 
dia internacional de la mujer rural el dia 03 de 11 de 2022 en el municipio de Salento
Personería Calarcá: Se cumplen las funciones de la personeria frente a asesoramiento sobre los derechos que le asisten a dicha población.</t>
  </si>
  <si>
    <t>Alcaldía Salento
Personería Calarcá</t>
  </si>
  <si>
    <t>Secretaría de Familia, Secretaría del Interior, Secretaría de Educación , Secretaría de Salud, ICBF, Defensoría del Pueblo, Personería, ACR.</t>
  </si>
  <si>
    <t xml:space="preserve">No es competencia de la Secretaría del Interior. </t>
  </si>
  <si>
    <t>Reporte Interno
Sec Interiror 
Reporte externo
Alcaldía de Circasia
Durante el periodo informado no se ejecutaron acciones relacionadas con el asunto, toda vez que la administración aún no estaba en proceso de contratación. 
Reporte Interno</t>
  </si>
  <si>
    <t xml:space="preserve">No es competencia </t>
  </si>
  <si>
    <t>Externos:
Personería de Calarcá: Se realizara la articulación en caso de que sea solicitiada o requerida por la agencia o por dicha población.
Defensoría del Pueblo: Refiere que no es competencia</t>
  </si>
  <si>
    <t>Personería de Calarcá
Defensoría del Pueblo</t>
  </si>
  <si>
    <t>Externos:
Personería Calarcá: Se realizara la articulación en caso de que sea solicitiada o requerida por la agencia o por dicha población. 
ICBF: Se hace necesario que la meta sea reformulada en cuanto al responsable líder que pueda generar el proceso de convocatoria institucional que permita el desarrollo de la actividad.</t>
  </si>
  <si>
    <t>Personería Calarcá
ICBF</t>
  </si>
  <si>
    <t>No es clara la  meta anual</t>
  </si>
  <si>
    <t>Secretaría de Familia, Secretaría del Interior, Defensoría del Pueblo, Personería, Policía nacional.</t>
  </si>
  <si>
    <t>Fortalecimiento de la convivencia y la seguridad ciudadana. "Tu y yo seguros"</t>
  </si>
  <si>
    <t>Servicio de asistencia tecnica</t>
  </si>
  <si>
    <t>Instancias territoriales de coordinacion institucional asistidas y apoyadas</t>
  </si>
  <si>
    <t>12 Secretaría del Interior
4 Personería Circasia</t>
  </si>
  <si>
    <t xml:space="preserve">2855000 Secretaría del Interior
400.000 Personería Circasia
</t>
  </si>
  <si>
    <t xml:space="preserve">Se ha adelantado asesoramiento con los doce municipios del departamento con el fin de conformar la bolsa departamental para la construcción del pabellón de sindicados en la cárcel Peñas Blancas de Calarcá, según lo establecido en compromiso con el Ministerio de Justicia   </t>
  </si>
  <si>
    <t>Externos: Personería Circasia Esta actividad estubo incluida dentro de la de las  4 capacitaciones dirigidas a grupos de mujeres enfocadas a Fortalecer la participación de mujeres en la movilización social de mujeres frente a las violencias ejercidas contra ellas desde el enfoque diferencial y de derechos humanos.</t>
  </si>
  <si>
    <t xml:space="preserve">Personería Circasia </t>
  </si>
  <si>
    <t>Internos
Secretaría del Interior: Se realizó en el primer trimestre
Externos:
Personería Calarcá En el momento pertinente se realizaran las recomendaciones de acuerdo al comité de paz municipal de calarca, en razón a que se esta conformando.
ICBF: Se hace necesario que la meta sea reformulada en cuanto al responsable líder que pueda generar el proceso de convocatoria institucional que permita el desarrollo de la actividad.</t>
  </si>
  <si>
    <t>Secretaría del Interior
Personería Calarcá
ICBF</t>
  </si>
  <si>
    <t>Secretaría de Familia, Secretaría del Interior, Secretaría de Educación , Defensoría del Pueblo, Personería</t>
  </si>
  <si>
    <t>4101038</t>
  </si>
  <si>
    <t>Servicio de asistencia técnica para la participación de las víctimas</t>
  </si>
  <si>
    <t>Eventos de participación realizados</t>
  </si>
  <si>
    <t>En el trimestre enero-marzo no se realizaron acciones en la asesoría para la construcción de la catedra de la paz en las instituciones educativas</t>
  </si>
  <si>
    <t>Identificar en que trimestre se va a relaizar esta acción concreta</t>
  </si>
  <si>
    <t xml:space="preserve">Se han realizado asistencias técnicas en los temas de enseñanza obligatoria incluidos en los macrotemas implementados por la Secretaría de Educación Departamental. Para efectos de la implementación de la cátedra de la paz, se incluye con otros temas de enseñanza obligatoria en el macrotema que se ha nominalizado, Identidad: Inclusión y diversidad. En ese sentido, identidad se convierte como lo han adoptado en 23 IE mediante resolución interna como asignatura del área de ciencias sociales con un eje temático denominado, Paz
</t>
  </si>
  <si>
    <t>Cuanto porcentaje de instituciones con respecto al departamento corresponde</t>
  </si>
  <si>
    <t>Externos: 
La Personería de Armenia realiza acompañamiento activo a las instituciones por medio de los personeritos estudiantiles en liderazgo, paz y posconflicto. Igualmente, se realiza diplomado 
Defensoría del Pueblo: Refiere que no es competencia
Internos:
Secretaría de Educación Departamental: Se han realizado asistencias técnicas en los temas de enseñanza obligatoria incluidos en los macrotemas implementados por la Secretaría de Educación Departamental. Para efectos de la implementación de la cátedra de la paz, se incluye con otros temas de enseñanza obligatoria en el macrotema que se ha nominalizado, Identidad: Inclusión y diversidad. En ese sentido, identidad se convierte como lo han adoptado en 23 IE mediante resolución interna como asignatura del área de ciencias sociales con un eje temático denominado, Paz</t>
  </si>
  <si>
    <t>Personería de Armenia
Defensoría  del Pueblo
Secretaría de Educación Departamental</t>
  </si>
  <si>
    <t>Externos
Personería Armenia: Por parte de la Personeria Municipal de Armenia se han revisado los manuales de conviviencia de las instituciones educativas de Armenia, verificando que este incluido la catedra de paz, y que además se se incorpore el enfoque diferencial y de genero, como la prevención de todo tipo de violencias basadas en genero.
Personería Calarcá En el momento pertinente se realizaran las recomendaciones de acuerdo al comité de paz municipal de calarca, en razón a que se esta conformando.</t>
  </si>
  <si>
    <t>Personería Armenia
Personería Calarcá</t>
  </si>
  <si>
    <t>Secretaría de Familia, Secretaría del Interior, Defensoría del Pueblo, Personería, Policía Nacional.</t>
  </si>
  <si>
    <t xml:space="preserve">Reporte Interno
Sec Interiror 
Reporte externo
Alcaldía de Circasia
Durante el periodo informado no se ejecutaron acciones relacionadas con el asunto, toda vez que la administración aún no estaba en proceso de contratación. 
</t>
  </si>
  <si>
    <t xml:space="preserve">Internas-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Externas: Personería de Circasia Esta ctividad se encuentra incluida dentro del PISCC del municipio para el periodo 2020-2023. </t>
  </si>
  <si>
    <t>Secretaría del Interior 
Personería de Circasia</t>
  </si>
  <si>
    <t>Externos: 
Personeria Calarcá: Refiere que no es competencia
Defensoría del Pueblo: Refiere que no es competencia</t>
  </si>
  <si>
    <t>Externos
Personería Armenia: Por parte de la Personeria Municipal de Armenia se  han desarrollado diplomados dirigidos a personeros
contralores y representantes estudiantiles, convenio con la
Universidad Gran Colombia y otras entidades,  en cuyos modulos esta inmerso
el tema de prevensión y mitigación de las violencias basadas en genero.
Personeria Calarcá refiere que no es competencia
Internos
Secretaría del Interior: se cumplió en el primer trimestre</t>
  </si>
  <si>
    <t>Personería Armenia
Personería  Calarcá
Secretaría del Interior</t>
  </si>
  <si>
    <t>Secretaría de Familia, Secretaría del Interior, Defensoría del Pueblo, Personería.</t>
  </si>
  <si>
    <t xml:space="preserve">Internos: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Externos: Personería Salento Hace parte del plan de desarrollo departamental </t>
  </si>
  <si>
    <t>Secretaría del Interior 
Personería Salento</t>
  </si>
  <si>
    <t>Internos
Secretaría del Interior: Se cumplió en el primer trimestre
Externos:
Personería Calarcá Refiere que no es competencia</t>
  </si>
  <si>
    <t>Secretaría del Interior
Personería Calarcá</t>
  </si>
  <si>
    <t xml:space="preserve">
Reporte externo
Alcaldía de Circasia
Durante el periodo informado no se ejecutaron acciones relacionadas con el asunto, toda vez que la administración aún no estaba en proceso de contratación. 
Reporte Interno</t>
  </si>
  <si>
    <t>Externos:
Personeria Calarcá refiere que no es competencia</t>
  </si>
  <si>
    <t>Secretaría de Familia, Secretaría del Interior, Secretaría de Educación , Secretaría de Turismo, Industria y Comercio, Defensoría del Pueblo, Personería, ICBF</t>
  </si>
  <si>
    <t>Personería Génova 1</t>
  </si>
  <si>
    <t>Externas: Personería Salento 1 campaña ejecutada/ 1 capaña diseñada a traves de redes sociales se ha dado difusion a piezas para la prevencion de la violencia contra las mujeres 
Defensoría del Pueblo reporta que no es su competencia</t>
  </si>
  <si>
    <t>Externos:
Personería Génova: El dia 9 de noviembre, se realizó taller con las integrantes del hogar FAMI, a quienes se les brindó charla sobre la violencia intrafamiliar y se socializó la ruta de atención integral. De igual manera se realizaron dos (2) programas radiales a traves de la emisora comunitaria Manantial Estereo en la cual se abordaron las secueslas psicologicas de la violencia contra la mujer, las posibles causas y la ruta de atención. 
Personería Armenia: Se realizaron las siguientes piezas publicitarias referentes a la promoción de los derechos humanos: 
1- Video de día internacional de la eliminación de  la violencia contra la mujer (25 de noviembre de 2021).
2-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Dentro de las funciones de la personeria municipal se da estricto cumplimiento a la salvaguarda de cada uno de los derechos de los ciudadanos es decir todas las poblaciones o a la comunidad en general en todos sus ciclos de vida. 
ICBF Se hace necesario que la meta sea reformulada en cuanto al responsable líder que pueda generar el proceso de convocatoria institucional que permita el desarrollo de la actividad.</t>
  </si>
  <si>
    <t>Personería de Génova
Personería Armenia
Personería Calarcá
ICBF</t>
  </si>
  <si>
    <t>Secretaría de Familia, Secretaría del Interior, secretaría de Salud, Fiscalía, INMLCF, CAIVAS, Dirección territorial Min. Trabajo.</t>
  </si>
  <si>
    <t>No se reporta avance en este primert trimestre</t>
  </si>
  <si>
    <t>Se promovió y apoyo en el acompañamiento y realización de los 12 comités locales municipales para el abordaje integral de la salud sexual y reproductiva con énfasis en ITS, VIH, Hepatitis.</t>
  </si>
  <si>
    <t xml:space="preserve">No es acorde a la acción </t>
  </si>
  <si>
    <t>Externos:
Ministerio del Trabajo: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t>
  </si>
  <si>
    <t xml:space="preserve">Ministerio  del Trabajo
</t>
  </si>
  <si>
    <t>Secretaría de Familia, Secretaría del Interior, Secretaría de Salud, Fiscalía, INMLCF, CAIVAS, Dirección territorial Min. Trabajo.</t>
  </si>
  <si>
    <t>Externos:
Fiscalía: Fururo Colombia 1. Talleres conversatorio s sobre Prevención Violencia Sexual con formadores de los jardines infantiles ICBF de Armenia 
2. Conferencia Sobre prevención de Violencia de Genero con Servidores del ejército Colombiano
3. Manejo de evidencia Física de víctimas de violencia sexual con el personal del hospital mental Filandia 
4. Conversatorio Marco normativo violencia sexual y violencia de genero con servidores públicos del municipio de Filandia
5.  Conferencia sobre violencia de género  y sexual comunidad del barrio Santande</t>
  </si>
  <si>
    <t>Fiscalía General de la Nación</t>
  </si>
  <si>
    <t>No existe una meta clara</t>
  </si>
  <si>
    <t>Interior
Secretaría de Salud 1 Asesorias a los planes de acción para la prevención del acoso sexual y laboral.</t>
  </si>
  <si>
    <t>Secretaría de Familia, Secretaría del Interior, Secretaría de Educación, Defensoría del Pueblo, Personería</t>
  </si>
  <si>
    <t>Servicio de asistencia técnica</t>
  </si>
  <si>
    <t>Instancias territoriales de coordinación institucional asistidas y apoyadas</t>
  </si>
  <si>
    <t>En el trimestre enero-marzo no se realizaron acciones enformación a funcionarios del sector educativo  en prevención y detección de la discriminación y la violencia contra las mujeres y derechos de las mujeres y prácticas no discriminatorias.diseñado y ejecutado</t>
  </si>
  <si>
    <t>Reporte Interno
Secretaría de Familia
Reporte externo
Alcaldía de Circasia
Durante el periodo informado no se ejecutaron acciones relacionadas con el asunto, toda vez que la administración aún no estaba en proceso de contratación. 
Reporte Interno</t>
  </si>
  <si>
    <r>
      <rPr>
        <sz val="11"/>
        <rFont val="Calibri"/>
        <family val="2"/>
        <scheme val="minor"/>
      </rPr>
      <t>Se</t>
    </r>
    <r>
      <rPr>
        <sz val="11"/>
        <color rgb="FFFF0000"/>
        <rFont val="Calibri"/>
        <family val="2"/>
        <scheme val="minor"/>
      </rPr>
      <t xml:space="preserve"> </t>
    </r>
    <r>
      <rPr>
        <sz val="11"/>
        <rFont val="Calibri"/>
        <family val="2"/>
        <scheme val="minor"/>
      </rPr>
      <t>inicia un proceso de planeación para el cumplimiento del proceso a partir del retorno a la presencialidad educativa</t>
    </r>
  </si>
  <si>
    <t>Secretaría de Educación</t>
  </si>
  <si>
    <t>Internos:
Secretaría de Educación Departamental: Se inicia un proceso de planeación para el cumplimiento del proceso a partir del retorno a la presencialidad educativa</t>
  </si>
  <si>
    <t>Externos:
Personería Armenia: Se han capacitado a rectores, coordinadores y profesores que hacen parte del Comité de Convivencia de los diferentes establecimientos educativos oficiales de acuerdo a la ley 1620 de 2013, formando para el ejercicio de los derechos humanos y la educación para la sexualidad y la prevensión y la mitigación de la violencia escolar, violencias basadas en genero y derechos sexuales y reproductivos, este trabajo ha sido articulado  con funcionarios de la secretaria de familia, secretaria de salud a nivel departamental y con la universidad del Quindio.
Personería Calarcá: En caso de requerirse se presta la asistencia frente a capacitación de docentes y demas funcionarios del sector educativo.</t>
  </si>
  <si>
    <t>Secretaría de Familia, Secretaría de Salud, Defensoría del Pueblo, Personería, PROFAMILIA Quindío.</t>
  </si>
  <si>
    <t>Inclusión social</t>
  </si>
  <si>
    <t xml:space="preserve"> 0316 - 2 - 3.2.2.2.9.0.0.0.19050212.91119 - 20 </t>
  </si>
  <si>
    <t>Internos: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Se promovió y apoyo en el acompañamiento y realización de los 12 comités locales municipales para el abordaje integral de la salud sexual y reproductiva con énfasis en ITS, VIH, Hepatitis.
5 capacitaciones a los funcionarios administrativos y asistenciales de 2 bancos de sangre y 4 servicios transfusionales del departamento del Quindío en fomentar la autoexclusión voluntaria y altruista, para donación de sangre o tejidos entre las personas con comportamientos de riesgo o que viven con ITS, VIH, hepatitis B o C,  Realizar capacitación al  personal funcionarios de  12 mayores Empresas de los 12 Municipios del departamento del Quindío, capacitación al  personal de  11 Estaciones de Policía de los 11 Municipios del departamento del Quindío, Realizar capacitación a los docentes y personal administrativo de  4 Universidades públicas y privadas  con mayor cantidad de estudiantes del departamento del Quindío, 12 capacitaciones a los funcionarios administrativos y asistenciales de 12 Planes locales de los municipios del departamento del Quindío,  Se Realizó capacitación a los docentes y personal administrativo de 12 colegios oficiales de 12 municipios del departamento del Quindío, 15 capacitaciones a los funcionarios administrativos y asistenciales de 15 IPS (12 públicas y 3 privadas) de los municipios del departamento del Quindío en TEMAS ADMINISTRATIVO-ASISTENCIAL DEL PROGRAMA DE VIH-SIDA- HEPATITIS Y GUIAS DE PRACTICA CLINICA DE ITS, VIH/SIDA, HEPATITIS B y C, TRANSMISIÓN MATERNOINFANTIL de ITS VIH HB HC, y COINFECCIÓN VIH-TBC, ITS por consumo de sustancias inyectables (psicoactivos) uso de condones. Se desarrolló y/o coordinación de 1 SUBCOMITÉ DEPARTAMENTALES DE PROMOCION Y PREVENCION DE LAS ITS - VIH/SIDA. Se promovió que las personas con exposición de riesgo biológico laboral o no laboral  que consultaron dentro de las primeras 72 horas de ocurrido el  evento reciban atención integral  de acuerdo a los protocolos vigentes.
Se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Se realizaron talleres educativos sobre derechos y prevención de violencia de género y sexual a los docentes y administrativos de las instituciones educativas de los 12 municipios, se brindó el mismo taller en el municipio de la Tebaida a diversas entidades; consejo consultivo OSIGD, consejo consultivo de mujer y género, líderes de juventud y líderes de habitantes de calle. Continuando con el proceso de promoción de los derechos y prevención de las violencias  se realizan múltiples talleres en el municipio de Calarcá con; los grupos organizados de adultos mayores y funcionarios del sector gastronómico. De la misma manera se realiza taller de derechos en el municipio de Montenegro a los docentes municipales de deportes. Por otro lado se brindan ocho talleres de formación al personal administrativo y asistencial sobre la resolución 459 del 2012, en cuatro municipios del departamento del Quindío. Continuando con el proceso se realizan infografías para el apoyo municipal, también lo largo de los dos meses se han realizado tres mesas de trabajo articulado con secretaria de familia de la misma manera se asiste a comité del municipio de la Tebaida donde se mencionan divisas barreras en la ruta y también se socializa el decreto 1710 del 2020 del mecanismo articulador. Para terminar se realiza aporte para el nuevo acto administrativo relacionado con la violencia sexual y de género.
Externos: Personería de Circasia: Dichas acciones son ejecutadas por medio del PIC, en las cuales se realizan intervenciones educativas en los entornos comunitario y educativo en los temas de promocion de metodos anticopceptivos, derechos sexuales y reproductivos y prevención del embarazo adolescente.</t>
  </si>
  <si>
    <t>Secretaria de Salud
Personería de Circasia</t>
  </si>
  <si>
    <t xml:space="preserve">No se específica meta establecida para la vigencia actual
Secretaría de Salud, no puntualiza con la acción
</t>
  </si>
  <si>
    <t>Externos: 
Personería Calarcá  refiere que no es competencia</t>
  </si>
  <si>
    <t>Secretaría de Familia, Secretaría de Educación, Defensoría del Pueblo, Personería.</t>
  </si>
  <si>
    <t>1
Personeria ARMENIA</t>
  </si>
  <si>
    <t>En el trimestre enero-marzo no se realizaron acciones en asesorias de implementación del Decreto 4798 de 2011 en los proyectos pedagógicos</t>
  </si>
  <si>
    <t>Se han realizado asistencias técnicas en los temas de enseñanza obligatoria incluidos en los macrotemas implementados por la Secretaría de Educación Departamental. Para efectos de la intervención para evitar la violencia contra la mujer, se incluye con otros temas de enseñanza obligatoria en el macrotema que se ha nominalizado, Identidad: Inclusión y diversidad. En ese sentido en este trimestre se ha llevado a cabo asistencias técnica a 23 IE con presencia de rectores y coordinadores</t>
  </si>
  <si>
    <t xml:space="preserve">No reporta el presupuesto ejecutado </t>
  </si>
  <si>
    <t>Externos:
Defensoría del Pueblo: Refiere que no es competencia
Internos:
Secretaría de Educación Departamental: Se han realizado asistencias técnicas en los temas de enseñanza obligatoria incluidos en los macrotemas implementados por la Secretaría de Educación Departamental. Para efectos de la intervención para evitar la violencia contra la mujer, se incluye con otros temas de enseñanza obligatoria en el macrotema que se ha nominalizado, Identidad: Inclusión y diversidad. En ese sentido en este trimestre se ha llevado a cabo asistencias técnica a 23 IE con presencia de rectores y coordinadores</t>
  </si>
  <si>
    <t>Defensoría del Pueblo
Secretaría de Educación Departamental</t>
  </si>
  <si>
    <t>Externos:
Personería Armenia: Se implementa a traves de rutas de atención y prevención con las entidades y/o autoridades competentes como es el caso de Policia nacional, Comisaria de Familia y Fiscalia General de la Nación.
Personería Calarcá  Se implementa a traves de rutas de atención y prevención con las entidades y/o autoridades competentes como es el caso de Policia nacional, Comisaria de Familia y Fiscalia General de la Nación.</t>
  </si>
  <si>
    <t>Inclusión social y Reconciliación</t>
  </si>
  <si>
    <t>Desarrollo Integral de Niños, Niñas, Adolescentes y sus Familias. "Tú y yo niños, niñas y adolescentes con desarrollo integral"</t>
  </si>
  <si>
    <t>Rutas integrales de atención en violencia intrafamiliar y  violencia de género</t>
  </si>
  <si>
    <t>Política pública de la mujer y equidad de género   implementada.</t>
  </si>
  <si>
    <t>Secretaria de Familia
8665500</t>
  </si>
  <si>
    <t>Durante el periodo informado no se realizaron acciones orientadas al cumplimiento de esta acción concreta.</t>
  </si>
  <si>
    <t xml:space="preserve">Externos: 
Personeria Calarcá: Refiere que no es competencia
Defensoría del Pueblo: Refiere que no es competencia
Internos:
Secretaría de Familia Departamental: Durante la vigencia se realizó convocatoria a todos los medios de comunicación que tienen cobertura en el Departamento para realizar sensibilización Prevención de violencias contra las mujeres, promoción de sus derechos bajo el enfoque diferencial y de género. Además, se realizó dicha actividad con estudiantes en formación del Programa de Comunicación Social y Periodismo de la Universidad del Quindío </t>
  </si>
  <si>
    <t>Personería de Calarcá 
Defensoría del Pueblo
Secretaría de Familia Departamental</t>
  </si>
  <si>
    <t>Externos:
Personería Génova: El día 5 de noviembre de 2021, se realizó una charla sobre prevención de violencia a la mujer y la socialización de la ruta de atención integral, la cual fue dirigida a los integrantes de la Mesa Municipal de Víctimas y de igual, dicha charla se brindó el dia 15 de diciembre a las integrantes del Consejo Municipal de Mujeres.
Personería Calarcá refiere que no es competencia</t>
  </si>
  <si>
    <t>Personería de Génova
Personería Calarcá</t>
  </si>
  <si>
    <t>Secretaría de Familia, Secretaría del Interior, Defensoría del Pueblo, Personería, CAIVAS, CAVIF.</t>
  </si>
  <si>
    <t>Externos: Personería Salento Desde la personeria se ha acompañado todas las capacitacines que han sido impartidas y a las cuales a sido convocadas con ocasión al tema 
Personería de Circasia: Se brinda acompañamiento a Través de la Secretaria de Gobierno y Desarrollo Social  a las Unidades de Justicia y Paz, CAV, CAIVAS Y CAVIF en: población vulnerable y derechos humanos</t>
  </si>
  <si>
    <t>Personería Salento  
Personería Circasia</t>
  </si>
  <si>
    <t>No se específica meta establecida para la vigencia actual
Lo reportado no corresponde a la acción</t>
  </si>
  <si>
    <t>Externos:
Personería Calarcá refiere que no es competencia</t>
  </si>
  <si>
    <t>Secretaría de Familia, Secretaría del Interior, Defensoría del Pueblo, Procuraduría.</t>
  </si>
  <si>
    <t>Defensoría  del Pueblo</t>
  </si>
  <si>
    <t>Secretaría de Familia, Secretaría del Interior, Defensoría del Pueblo, Personería, CAIVAS, CAVIF, INMLCF, FISCALIA, Policía Nacional.</t>
  </si>
  <si>
    <t>Externos: 
Personería Calarcá: Se realiza la respectiva atención y activación de ruta con las autoridades competentes de conformidad con los lineamientos de la 1257 de 2008
Defensoría del Pueblo: Refiere que no es competencia</t>
  </si>
  <si>
    <t>Personería Calarcá
Defensoría del Pueblo</t>
  </si>
  <si>
    <t>Externo:
Personería Armenia: Se realiza la respectiva atención y activación de ruta con las autoridades competentes de conformidad con los lineamientos de la 1257 de 2008
Personería Calarcá Se realiza la respectiva atención y activación de ruta con las autoridades competentes de conformidad con los lineamientos de la 1257 de 2008</t>
  </si>
  <si>
    <t xml:space="preserve">Personería Armenia
Personería calarcá </t>
  </si>
  <si>
    <t>ICBF 509485277</t>
  </si>
  <si>
    <t>ICBF  4193941309</t>
  </si>
  <si>
    <t>Personeria salento 100% 
ICBF 100%</t>
  </si>
  <si>
    <t>ICBF
4193941309</t>
  </si>
  <si>
    <t>Externos: Personería Salento Se ha participado en el 100% de las audiciencias que han sido programadas por la comiaria de familia en los procesos de restablecimiento de derechos de niños, niñas y adoslecentes.
ICBF Desde el ICBF se cuenta con diferentes modalides de restablecimiento, sin emabrgo se cuenta con Internado de violencia sexual y modalidads de apoyo y fortalecimiento a la familia intervencion de apoyo-apoyo psicologico especializado, los cuales son nmodalidades de atencion esepcializada para NNNA, cn sus derechos amenazados o vulnerados, victimas de violencia sexual, con el objetivo de garantizar el restablecimiento de sus derechos. Durante lo corrido del II Trimestre del 2021, en el Centros de Atención Integral a Victimas de Abuso Sexual - CAIVAS, se recibieron 218denuncias de presuntos hechos de violencia sexual en contra de NNA, los cuales fueron atendidos, remitidos y direccionados en su totalidad  a las diferentes  modalidades de restablecimeinto de derechos. 107 Están en proceso de verificación de derechos, con PARD abierto  y 111 Se realizo cierre del proceso.</t>
  </si>
  <si>
    <t>Personería Salento 
ICBF</t>
  </si>
  <si>
    <t xml:space="preserve">La Personería de Salento e ICBF no reportan el presupuesto ejecutado </t>
  </si>
  <si>
    <t>Externos
Personería de Calarcá: Activacion de rutas de atención.
Defensoría del Pueblo: Refiere que no es competencia</t>
  </si>
  <si>
    <t>Externo
Personería Armenia: Activacion de rutas de atención.
Personería calarcá: Activacion de rutas de atención
ICBF Durante la vigencia 2021 se realizó la atención a 175 usuarios por violencia sexual
El ICBF en conjunto con la Fiscalía General de la Nación garantiza el funcionamiento del CAIVAS y la atención de niñas, niños y adolescentes.</t>
  </si>
  <si>
    <t>Personería Armenia
Personería Calarcá 
ICBF</t>
  </si>
  <si>
    <t>Fiscalía General de la Nación, Secretaría del Interior.</t>
  </si>
  <si>
    <t xml:space="preserve">Secretaría de Interior, Secretaría de Familia. </t>
  </si>
  <si>
    <t>Secretaría del Interior, Secretaría de Familia, CAIVAS, CAV, CAVIF, Defensoría del Pueblo, Personería</t>
  </si>
  <si>
    <t>Dentro de los lineamientos para la atención a mujeres Victimas de violencias basadas en Género con énfasis en Victimas del Conflicto Armado, se brindó atención Psicosocial dentro del programa PAPSIVI-Programa de atención psicoscial y salud integral a victimas del conflicto armado a 2 mujeres Victimas  de violencia Física y sexual en el municipio de  Quimbaya</t>
  </si>
  <si>
    <t xml:space="preserve">
Reporte Interno
Secretaría del Interior
Reporte externo
Alcaldía de Circasia
Durante el periodo informado no se ejecutaron acciones relacionadas con el asunto, toda vez que la administración aún no estaba en proceso de contratación. 
Reporte Interno</t>
  </si>
  <si>
    <t>Internas -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Externas - Personería de Circasia: Se garantiza ruta de atencin  adecuada de mujeres víctimas de diversas formas de violencias basadas en género, con especial énfasis en las diversas modalidades de violencia sexual que ocurren en el marco del conflicto armado.</t>
  </si>
  <si>
    <r>
      <t xml:space="preserve">Secretaria </t>
    </r>
    <r>
      <rPr>
        <sz val="11"/>
        <rFont val="Calibri"/>
        <family val="2"/>
        <scheme val="minor"/>
      </rPr>
      <t>de Salud</t>
    </r>
    <r>
      <rPr>
        <sz val="11"/>
        <color theme="1"/>
        <rFont val="Calibri"/>
        <family val="2"/>
        <scheme val="minor"/>
      </rPr>
      <t xml:space="preserve"> 
Personería Circasia</t>
    </r>
  </si>
  <si>
    <t>Secretaría de Salud debe ser más específico en el reporte
Lo  reportaro por la Personería de Circasia no corresponde a la acción</t>
  </si>
  <si>
    <t>Externos
Personería de Calarcá: Se realiza la respectiva atención y activación de ruta con las autoridades competentes de conformidad con los lineamientos de la 1257 de 2008
Defensoría del Pueblo: Refiere que no es competencia</t>
  </si>
  <si>
    <t>Externo:
Personería Armenia: Se realiza la respectiva atención y activación de ruta con las autoridades competentes de conformidad con los lineamientos de la 1257 de 2008
Personería Calarcá: Se realiza la respectiva atención y activación de ruta con las autoridades competentes de conformidad con los lineamientos de la 1257 de 2008</t>
  </si>
  <si>
    <t>Personería Armenia
Personería calarcá</t>
  </si>
  <si>
    <t>Secretaria del Interior, Secretaría de Familia, Comités departamental y municipales del mujeres, INMLCF, Procuraduría</t>
  </si>
  <si>
    <t>Internos:
Secretaría de Salud Departamental: Se realizó asistencia tecnica con secretaria de salud municipal del municipio de Armenia donde se aclararon conceptos y competencias de las instituciones en cuanto a la aplicación de protocolos acerca de la ley 1257 de 2008, quedando compromiso de realizar una nueva mesa tecnica con demas actores con el fin de concretar la ruta y las obligaciones de cada institucion dentro del protocolo.
Seguimiento a las EPS con los casos notificados y los protocolos aplicados en atencion a usuarios  a traves de vigilancia en salud pública con enfoque diferencial y de género en el diseño e implementación de la vigilancia en salud pública de salud mental que son reportados para identificar que se está ejecutando correctamente todo el proceso gestión del riesgo que es reconocida como grupo diferencial pues así se tiene un mejor conocimiento de todas las competencias que maneja el sector salud.</t>
  </si>
  <si>
    <t>Internos:
secretaría de Salud : 9 Aplicación de protocolos de atención a víctimas de violencia de genero</t>
  </si>
  <si>
    <t>Secretaría de Interior, Secretaría de Familia, CAV, CAVIF, CAIVAS,  Procuraduría</t>
  </si>
  <si>
    <t xml:space="preserve">No se específica meta establecida para la vigencia actual
La Secretaría de salud debe ser más específica en el reporte </t>
  </si>
  <si>
    <t>Fiscalía General de la Nación Armenia, Fiscalías Seccionales Quindío, Policía Nacional, Secretaría del Interior</t>
  </si>
  <si>
    <t>Es competencia de la FGN</t>
  </si>
  <si>
    <t>Secretaría de Salud, ESPs, Procuraduría</t>
  </si>
  <si>
    <t>Fortalecimiento, promoción de la salud y prevención primaria en salud mental en el Departamento del Quindío.</t>
  </si>
  <si>
    <t xml:space="preserve">Servicio de gestión del riesgo en temas de trastornos mentales. </t>
  </si>
  <si>
    <t>Campañas de gestión del riesgo en temas de trastornos mentales implementadas.</t>
  </si>
  <si>
    <t>No se reporto avances en esta acción para el primer trimestre del año 2021</t>
  </si>
  <si>
    <t>Secretaría de Familia, Secretaría del Interior, Secretaría de Salud,  ICBF, CAVIF, CAIVAS, Comisarias de Familia</t>
  </si>
  <si>
    <t>3365833
Comisaría Génova
19,535,000</t>
  </si>
  <si>
    <t>5 Comisaría Génova
1 ICBF
2 Jefatura de Mujer</t>
  </si>
  <si>
    <t>Comisaría Génova 8,933,000</t>
  </si>
  <si>
    <t>Com Génova
6511666</t>
  </si>
  <si>
    <t>Com Génova
2977000</t>
  </si>
  <si>
    <t xml:space="preserve"> D98Se socializo las ruta de atención establecida para las mujeres de los diferentes tipos de violencia en conjunto con las alcaldías de los siguientes municipios: Pijao, Quimbaya, Filandia y Córdoba.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t>
  </si>
  <si>
    <t>Reporte Interno
Secretaría de Familia
Reporte Externo
Comisaria de Calarca
Actividades programadas son: Asistencia Profesional Personalizada Psicosocial en la Prevención de la Violencia Intrafamiliar, Asistencia Profesional Personalizada Psicológica en la Prevención de la Violencia Intrafamiliar, Asistencia Profesional Personalizada Gerontológica en la Prevención de la Violencia Intrafamiliar, Seguimiento Psicosocial a procesos de violencia Intrafamiliar, Seguimiento a Procesos de Restablecimiento de Derechos, Seguimiento a Procesos Gerontológicos en la Prevencion de la Violencia Intrafamiliar.
Alcaldía de Filandia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t>
  </si>
  <si>
    <t xml:space="preserve">Internos: Secretaría de Salud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Jefatura de Equidad de Género y Mujer (Secretaría de Familia)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Externos: Comisaria de Familia Génova *Acompañamiento psicologico.          *Campañas y charlas sobre violencia contra la mujer. *Procesos Administrativos de Restablecimientos de Derechos.                     *Recepción de denuncias. *Visitas.
Comisaría Quimbaya: En lo que va corrido del año 2021 llevamos 60 procesos de restablecimiento de derechos de niños, niñas y adolescentes en hogares sustitututos, internados o en ubicacion familiar
ICBF Se tiene dentro del Comité la estrategia de reporte de información coordinada con SIVIGILA y CAIVAS como herramienta en tiempo real de casos reportados, su intervención y activación de rutas de atención. </t>
  </si>
  <si>
    <t>Secretaria de Salud
Jefatura de Equidad de Género y Mujer (Secretaría de Familia)
Comisaría de Familia Génova, Quimbaya</t>
  </si>
  <si>
    <t>Externos:
Comisaría Filandia: Actualmente la comisaría de familia realiza jornadas de prevención de la violencia contra la mujer e igualmente campañas de socialización de rutas de atención integral. Estas campañas se articulan con diferentes entes, como policia nacional, gobernación del quindio, enlace de mujeres del municipio, entre otros.  
Comisaría Génova: *Acompañamiento psicologico.   *Campañas y charlas sobre violencia contra la mujer. *Procesos Administrativos de Restablecimientos de Derechos.   *Recepción de denuncias. *Visitas. 
Comisaría Tebaida: 6 campañas   10 denuncias contra la mujer.   39 denuncias de Violencia Contra la Mujer    87 Medidas de Proteccion.
Internos:
Secretaría de Familia Departamental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t>
  </si>
  <si>
    <t>Comisaría de Filandia
Comisaría de Génova
Comisaría de Tebaida
Secretaría de Familia Departamental</t>
  </si>
  <si>
    <t xml:space="preserve">Externos
Comisaría  Filandia  Desde la comisaria de familia, para la vigencia del año 2021 se realizaron campañas, jornadas, talleres y eventos de divulgacion para la articulacion intersectorial de rutas de atencion a mujeres, niñas, niños y adolescentes, victimas de violencia y la restitucion de sus derechos. 
ICBF : 1 estrategia de articulación institucional a través del Comité Departamental 
Se tiene dentro del Comité la estrategia de reporte de información coordinada con SIVIGILA y CAIVAS como herramienta en tiempo real de casos reportados, su intervención y activación de rutas de atención. </t>
  </si>
  <si>
    <t>Comisaría Filandia
ICBF</t>
  </si>
  <si>
    <t>Secretaría de Familia, Secretaría del Interior, Secretaría de Salud,  Secretaría de Educación, ICBF, Policía, CAVIF, CAIVAS, Comisarias de Familia, Defensoría del Pueblo, Personería, Procuraduría, Comités departamental y municipales de mujeres</t>
  </si>
  <si>
    <t>Comisaria Génova
19,535,000</t>
  </si>
  <si>
    <t>Comisaría Génova
8,933,000</t>
  </si>
  <si>
    <t>Comisaria Génova</t>
  </si>
  <si>
    <t>Comisaria Génova
8,933,000</t>
  </si>
  <si>
    <t xml:space="preserve">*Educacion y socializacion de los derechosy deberes que tienen las mujeres * Se les otrogo desde el consejo comunitario de mujeres un espacio en el mirador colina iluminada con el proposito de que las mujeres emprendedoras del municipio comercialicen sus productos </t>
  </si>
  <si>
    <t xml:space="preserve">
Reporte Interno
Secretaría de Familia
Reporte externo
Comisaría de Calarca
Asistencia el Comité Departamental para el Abordaje de las Violencias de Género y Sexual de Niños, Niñas y Adolescentes Quindío
Alcaldía de Circasia
Durante el periodo informado no se ejecutaron acciones relacionadas con el asunto, toda vez que la administración aún no estaba en proceso de contratación. 
Reporte Interno
Alcaldía de Filandia
*Educacion y socializacion de los derechosy deberes que tienen las mujeres * Se les otrogo desde el consejo comunitario de mujeres un espacio en el mirador colina iluminada con el proposito de que las mujeres emprendedoras del municipio comercialicen sus productos 
</t>
  </si>
  <si>
    <t>Externo: Comisaría de Génova * Campañas a favor de los derechos de las mujeres y la socialización de la ruta dispuesta en el municipio.
Personería Salento desde la personeria Se ha participado en los comites que han sido citados por la administración municipal 
ICBF Se encuentra dinamizado y en operación el Comité Departamental Consultivo Intersectorial e Interinstitucional para el Abordaje Integral de las Violencias de Género y Violencias Sexuales en niños, Niñas y Adolescentes, a través del Decreto 0000587 del 14 de Agosto del 2018.
Personería Circasia:  Se realiza seguimiento a la Implementación de la Ley 1257 de 2008 con el fin de realizar el monitoreo a la implementación de la misma y el cumplimiento a los decretos reglamentarios, por medio del MECANISMO DE DIALOGO FORMAL DE MUJERES, creado mediante el Acuerdo N° 025 del 2020
Internos: La Secretaría de familia se encuenta adaptando el mecanismo articulador decreto 1710-2020 al Comité Departamental Consultivo Intersectorial e Interinstitucional para el Abordaje Integral de las Violencias de Género y Violencias Sexuales en niños, Niñas y Adolescentes, a través del Decreto 0000587 del 14 de Agosto del 2018.; de igual forma este último se encentra en operación y esta secretaría hace parte de el.</t>
  </si>
  <si>
    <r>
      <t xml:space="preserve">Comisaría de Familia de Génova
Personería Salento y Circasia
ICBF
</t>
    </r>
    <r>
      <rPr>
        <sz val="11"/>
        <rFont val="Calibri"/>
        <family val="2"/>
        <scheme val="minor"/>
      </rPr>
      <t>Secretaría de Familia</t>
    </r>
  </si>
  <si>
    <t xml:space="preserve">Externos:
Defensoría del Pueblo: Refiere que no es competencia
Comisaria de Filandia: Actualmente el municipio no cuenta con comite, sin embargo existe el consejo comunitario de mujeres que es una articulacion de representantes de todos los sectores (educacion,salud, zona rural, mujer joven, adulta mayor, discapacidad) 
Comisaría de Génova: * Campañas a favor de los derechos de las mujeres y la socialización de la ruta dispuesta en el municipio. 
Comisaría Tebaida: se realizaron dos (2) capacitaciones al consejo consultivo de mujer y genero (Acuerdo 021-2013). En la primera y segunda sesion.
Internos
 </t>
  </si>
  <si>
    <t xml:space="preserve">Defensoría del Pueblo
Comisaría de Filandia
Comisaría de Génova
Comisaría de Tebaida
</t>
  </si>
  <si>
    <t xml:space="preserve">Externos:
Personería Calarcá refiere No existe comité de seguimiento a la laey 1257 de 2008
ICBF : 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</si>
  <si>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Personería calarcá
ICBF</t>
  </si>
  <si>
    <t>Secretaría de Familia, Defensoría del Pueblo.</t>
  </si>
  <si>
    <t>Durante el periodo informado no se realizaron acciones orientadas al cumplimiento de este.</t>
  </si>
  <si>
    <t xml:space="preserve">Externos:
Defensoría del Pueblo: Refiere que no es competencia
</t>
  </si>
  <si>
    <t xml:space="preserve">Defensoría del Pueblo
</t>
  </si>
  <si>
    <t>Secretaría de Familia, Universidades del Departamento</t>
  </si>
  <si>
    <t>Implementar  la política  pública de diversidad sexual e identidad de género</t>
  </si>
  <si>
    <t>Política pública de diversidad sexual e identidad de género implementada.</t>
  </si>
  <si>
    <t xml:space="preserve">Externos:
IUEAM: No se realiza diagnóstico de detección de prácticas e imaginarios patriarcales, androcenticas y sexistas en los funcionarios publicos por parte de la IUEAM
</t>
  </si>
  <si>
    <t xml:space="preserve">IUEAM
</t>
  </si>
  <si>
    <t xml:space="preserve">Externos: 
IUEAM: No se realiza campañas  de Reflexión, reconocimiento y autocrítica frente a los imaginarios sexistas, patriarcales y androcentricos en los servidores y funcionarios publicos por parte de la IUEAM
Internos:
</t>
  </si>
  <si>
    <t>Secretaría de Familia.</t>
  </si>
  <si>
    <t xml:space="preserve">Externos:
IUEAM: La Universidad cuenta con oferta de  educación continuada para la realización de las capacitaciones. Cuando se presento la oferta a la Gobernación del Quindío no se ejecutó por motivos económicos
</t>
  </si>
  <si>
    <t>Se  incorporó del enfoque de género en los planes de intervenciones colectivas, plan de seguridad y convivencia ciudadana en los siguientes municipios: Pijao, Filandia Tebaida Génova, Salento y Quimbaya.</t>
  </si>
  <si>
    <r>
      <t xml:space="preserve">Internos: 
Secretaria de Familia Departamental: La Secretaría de Familia dentro de las acciones que realiza de manera transversal es el enfoque diferencial e intersectorializadad en las politicas, planes programas y proyectos  de las </t>
    </r>
    <r>
      <rPr>
        <sz val="11"/>
        <rFont val="Calibri"/>
        <family val="2"/>
        <scheme val="minor"/>
      </rPr>
      <t>Politicas Públicas</t>
    </r>
    <r>
      <rPr>
        <sz val="11"/>
        <color theme="1"/>
        <rFont val="Calibri"/>
        <family val="2"/>
        <scheme val="minor"/>
      </rPr>
      <t xml:space="preserve"> </t>
    </r>
  </si>
  <si>
    <t xml:space="preserve">Internos: 
Secretaria de Familia Departamental: La Secretaría de Familia dentro de las acciones que realiza de manera transversal es el enfoque diferencial e intersectorializadad en las politicas, planes programas y proyectos  de las Politicas Públicas </t>
  </si>
  <si>
    <t>Capacitación en activación de las Rutas Integrales de Atención en Violencia Intrafamiliar y de Género, a trabajadores de Supermercados y Tenderos de los Municipios realizadas</t>
  </si>
  <si>
    <t>$ 16. 667.360
Jefatura de Mujer</t>
  </si>
  <si>
    <t>14 Jefatura de la Mujer</t>
  </si>
  <si>
    <t>Salento
3000000
Jefatura de Mujer 16.667.360</t>
  </si>
  <si>
    <t>Secretaría de Familia 3</t>
  </si>
  <si>
    <t>Alcaldía Pijao
12.000.000
Alcaldía Qya
400.000
Secretarìa de Familia
4327500</t>
  </si>
  <si>
    <t>Calarcá 2</t>
  </si>
  <si>
    <t>Alcaldía Salento
1,300,000
Alcaldía Calarcá
160000</t>
  </si>
  <si>
    <r>
      <t xml:space="preserve">
</t>
    </r>
    <r>
      <rPr>
        <sz val="11"/>
        <color theme="1"/>
        <rFont val="Calibri"/>
        <family val="2"/>
        <scheme val="minor"/>
      </rPr>
      <t xml:space="preserve">Ya se realizó una capacitación con funcionarios de la secretaria de familia .   En el plan de acción  para esta vigencia queda pendiente 1 actividad
 El equipo interdisiplinario de la comisaria de familia se capacito en derechos sexuales y reproductivos el 09 de marzo del 2021
1. Taller de enfoque diferencial e interseccional
</t>
    </r>
  </si>
  <si>
    <t>Reporte Externos
Alcaldía de Quimbaya
El municipio ha adelantado talleres y/o programas de la sensibilización de la discriminación en contra de la mujer basados en la ley 1257 del año 2008, a través de campañas publicitarias  en redes sociales promoviendo la no violencia en contra de la mujer.
Alcaldía de Pijao
1. Taller de enfoque diferencial e interseccional
Alcaldía de Génova
Alcaldía de la Tebaida
 El equipo interdisiplinario de la comisaria de familia se capacito en derechos sexuales y reproductivos el 09 de marzo del 2021</t>
  </si>
  <si>
    <t xml:space="preserve">Internos: Jefatura de Equidad de Género y Mujer (Secretaría de Familia)  Se realizó socialización y sensibilización en la institución educación Sagrado corazón y Fachadas en el municipio de Filandia, hogares infantiles de ICBF, madres comunitarias de ICBF de Armenia, Salento, Circasia, Génova y  Buenavista -  Funcionarios del Centro comercial UNICENTRO -  Madres FAMI del ICBF - Concejo Municipal de Pijao - Institución educativa Pijao - Comisaría 1era de Armenia - Funcionarios del municipio de Córdoba.
Externo: Alcaldía de Salento, campañas virtuales y presenciales de socialización y sensibilización 
Alcaldía de Córdoba Se realizó conversatorios enfocados en el empoderamiento de la Mujer, desmitificación de la violencia, estereotipos de género, entornos equitativos, ruta de atención, Ley 1257 de 2008. </t>
  </si>
  <si>
    <t>Alcaldía de Salento, Córdoba
Jefatura de Equidad de Género y Mujer (Secretaría de Familia)</t>
  </si>
  <si>
    <t>Externos:
Defensoría del Pueblo: Refiere que no es competencia
Alcaldía de Pijao: encuentro con mujeres en general para socialización de los temas a tratar en el mismo, brindadoles a las mujeres del territorio sobre la importancia de participar en este consejo consultivo, importancia de generar estrategias efectivas para el goce de los derechos que tienen como mujeres en Colombia.
Alcaldía de Quimbaya Se actualizo desde el comité de derechos humanos y paz y el comité de justicia transicional el plan de prevencion y proteccion de los derechos humanos y el derecho internacional humanitario
Alcaldía de Salento: Prevenir y eliminar toda forma de discriminación y violencia contra la identidad de género, identidad sexual, orientación sexual y la sexualidad diversa, así como adelantando acciones positivas para la equidad de género en la mujer a través de la  protección de derechos y la inclusión de la población.
Alcaldía Filandia: Se realizo ejercicio practico en donde cada entidad (Hospitales, instituciones educativas, comisaria de familia) socializa las acciones de prevención que llevan a cabo dentro del comité interinstitucional e intersectorial para el abordaje de las violencias en el menipeo de Filandia.         *Así mismo se les socializo estadísticas de las especificaciones de los casos de violencia sexual e intrafamiliar que se han presentado en el trascurso del año 2021 información remitida por la secretaria de salud, para saber en que tenemos que enfocar las próximas acciones preventivas
Internos:
Secretaría de Familia Departamental: Se realizó socialización y sensibilización para la eliminación de prácticas que vulneren los derechos de la mujer y promoción de derechos en : Instituto Pijao, Rufino Centro Armenia, Municipio de Salento</t>
  </si>
  <si>
    <t>Alcaldía de Calarcá
Defensoría del Pueblo
Alcaldía de Génova
Alcaldía de Pijao
Alcaldía de Quimbaya
Alcaldía de Salento
Alcaldía de Filandia
Secretaría de Familia Departamental</t>
  </si>
  <si>
    <t>Alcaldía de Calarcá: Se tiene programado llevar a cabo ésta actividad, en el último trimestre del año 2021.
Alcaldía de Génova: Se tiene programada 1 actividad para el mes de noviembre con el apoyo de la comisaria de familia a los funcionarios, contratistas e instituciones del municipio.</t>
  </si>
  <si>
    <t xml:space="preserve">Externos:
Alcaldía Salento: apoyo de la comisaria de familia
en la socializacion del no maltrato a la mujer, por medio de campañas presenciales en las diferentes veredas.
Alcaldía Calarcá: Se realizó la socialización de la ruta de atención con funcionarios públicos de la administración, la normatividad que ampara las mujeres victimas de violencia y las líneas de atención. Se realizo sensibiliza a 193 funciomnarios(as).
Alcaldía de Tebaida:  Se da inicio de un programa radial con enfoque especial a la mujer para hablar de temas importantes alusivos a la equidad de género. 
• El 7 de octubre, se habló sobre la historia de la mujer
• El 14 de octubre, se habló sobre el sufragio en Colombia
• El 21 de Octubre, se habló sobre el feminismo  y sus términos. 
• El 28 de octubre, se habló sobre diversidad sexual.
• El 25 de noviembre, se habló sobre el tema de eliminación de violencia contra la mujer. 
Internos:
La Secretaría de Familia a través de la Jefatura de la Mujer Campaña de sensibilización en Calarcá, Montenegro, Circasia, Salento, Filandia, Tebaida, Armenia, Cordoba, pijao, buenavista y Génova. Además Celebración del día Internacional del día de la no violencia en la administración departamental </t>
  </si>
  <si>
    <t>Alcaldía Salento
Alcaldía Calarcá
Alcaldía Tebaida
Secretaría de Familia departamental</t>
  </si>
  <si>
    <t>Secretaría de Familia, Secretaría del Interior, Comités departamental y municipales de mujeres, Universidades del Departamento.</t>
  </si>
  <si>
    <t>Secretarìa de Familia 4</t>
  </si>
  <si>
    <t>Secretarìa de Familia
4327500</t>
  </si>
  <si>
    <t>Desde la Dirección de Desarrollo Humano y Fmilia construyo un plan de capacitación a funcionarios y contratistas que incluye el enfoque de género, el cual esta en implementación durante el periodo informado se realizaron jornadas en los municipios de Pijao y Circasia.</t>
  </si>
  <si>
    <t xml:space="preserve">
Reporte Interno
Secretaría de Familia
Reporte externo
Alcaldía de Circasia
Durante el periodo informado no se ejecutaron acciones relacionadas con el asunto, toda vez que la administración aún no estaba en proceso de contratación. 
Reporte Interno</t>
  </si>
  <si>
    <t xml:space="preserve">enfoque diferencial y de interseccionalidad a funcionarios y contratistas de la Gobernación del Quindío.
Capacitación en enfoque diferencial y de interseccionalidad a un grupo de contratistas de la alcaldía de La Tebaida. 
</t>
  </si>
  <si>
    <t>Internos:
Secretarìa de Familia Departamental: Desde la Jefatura de la Mujer y la equidad se realizó un plan de capacitación a funcionarios y contratistas que incluye el enfoque de género el cual está en implementación durante el período informado; el cual se realizaron jornadas en los municipios de: Quimbaya, tebaida, Montenegro y Buenavista.</t>
  </si>
  <si>
    <t>Secretarìa de FamiliaDepartamental</t>
  </si>
  <si>
    <t>Secretaría de Familia, Secretaría del Interior, Fuerza Pública</t>
  </si>
  <si>
    <t>Secretarìa de Familia 2</t>
  </si>
  <si>
    <t xml:space="preserve">Internos: 
Secretaria de Familia Departamental: Desde  la Jefatura de la Mujer y la equidad se realizaron dos acciones con personal de las Fuerzas Militares y con las esposas de los Militares con el fìn  de abordad la  temàtica de violencia de gènero </t>
  </si>
  <si>
    <t>Secretarìa de Familia Departamental</t>
  </si>
  <si>
    <t>Secretaría de Familia, Secretaría del Interior</t>
  </si>
  <si>
    <t xml:space="preserve">Capacitación en enfoque diferencial y de interseccionalidad a un grupo de contratistas de la alcaldía de La Tebaida. </t>
  </si>
  <si>
    <t>Gobernación del Quindío, Secretaría de Familia,  Alcaldías municipales, Defensoría del Pueblo, ICBF, Personería, Procuraduría, Fiscalía, Policía Nacional.</t>
  </si>
  <si>
    <t>11299583
Jefatura de Mujer</t>
  </si>
  <si>
    <t>1 Jefatura de Mujer</t>
  </si>
  <si>
    <t>Alcaldía Calarcá
$1.250.000</t>
  </si>
  <si>
    <t xml:space="preserve">se realizaron en el primer trimestre 9 campañas las cuales se desarrollaron en diferentes sectores del municipio entre ellas instituciones educativas se conto con entrega de folletos, carteleras, juegos didacticos y publicaciones en redes sociales. </t>
  </si>
  <si>
    <t xml:space="preserve">
Reporte Interno
Secretaría de Familia
Reporte externo
Alcaldía de Pijao
1. Taller Desmitificacion de la violencia
2. Taller sensibilizacion y socializacion ruta antidiscriminacion
Alcaldía de Circasia
Durante el periodo informado no se ejecutaron acciones relacionadas con el asunto, toda vez que la administración aún no estaba en proceso de contratación. 
Reporte Interno
Alcadía de la Tebaida
se realizaron en el primer trimestre 9 campañas las cuales se desarrollaron en diferentes sectores del municipio entre ellas instituciones educativas se conto con entrega de folletos, carteleras, juegos didacticos y publicaciones en redes sociales. </t>
  </si>
  <si>
    <t>Internos: Jefatura de Equidad de Género y Mujer (secretaría de Familia) Se realizó jornada de socialización y sensibilización con los contratistas, personal de planta y demás funcionarios, en el centro administrativo departamental en las diferentes secretarías.
Externos: Alcaldía de Génova *Se realizo una actividad con el apoyo de la secretaria de familia del departamento
Personería Salento La personeria municipal como garante de los derechos de la población participa en la socalizacion  sencibilización que hace la administración en calidad de garante. 
Alcaldía de Quimbaya Por parte de la secretaria de familia de la gobernacion del quindio se han recibido capacitaciones acerca de las rutas de atencion para mujeres victimas de las distintas violencias  y seguidamente se ha replicado esa informacion con las diferentes organisaciones de mujeres del municipio 
Alcaldía de Montenegro Se realizó en el marco del consejo terriotorial de mujeres
ICBF El ICBF a través de sus diferentes programas socializa las rutas de atención existentes para las mujeres víctimas, proceso que se adelanta con los diferentes funcionarios adscritos tanto al ICBF como a los operadores de los programas del ICBF.
Alcaldía de Córdoba Se realizó conversatorios enfocados en el empoderamiento de la Mujer, desmitificación de la violencia, ruta de atención, Ley 1257 de 2008.  
Defensoría del Pueblo: No es de su competencia</t>
  </si>
  <si>
    <t>Jefatura de Equidad de Género y Mujer (Secretaría de Familia)Alcaldía de Génova, Quimbaya, Montenegro y córdoba
Personería Salento
ICBF
Defensoría del Pueblo</t>
  </si>
  <si>
    <t>Externos:
Personería de Calarcá: Se socializa y se activan las rutas de protección para mujeres victimas de los diferentes tipos de violencia.
Defensoría del Pueblo: Refiere que no es competencia
Alcaldía de Salento: campañas sobre las formas de violencias que pone en riesgo las mujeres , por eso hay que desnaturalizarlas y prevenirlas. 
Alcaldía de Filandia: Se ha socializado las rutas de atención en caso de violencia de genero, sexual, física y psicológica a las diferentes entidades (Hospitales, instituciones educativas, comisaria de familia) en el comité interinstitucional e intersectorial para el abordaje de las violencias en el municipio de Filandia.</t>
  </si>
  <si>
    <t xml:space="preserve">Personería de Calarcá
Alcaldía de Calarcá
Defensoría del Pueblo
Alcaldía de Génova
Alcaldía de Salento
Alcaldía de Filandia
</t>
  </si>
  <si>
    <t>Alcaldía de Calarcá: Se tiene programado llevar a cabo ésta actividad, en el último trimestre del año 2021.
Alcaldía de Génova: Se tiene prevista 1 actividad con la comisaria de familia para este mes de noviembre.</t>
  </si>
  <si>
    <t>Externo:
Alcaldía  Salento: socializacion por parte 
del Enlace Mujer  de manera presencial las rutas de atencion a la mujer victima de los diferentes actos de violencia y abusos.
Alcaldía Calarcá: se realizó seguimiento y verficación de la activación de ruta por parte de las diferentes entidades en el evento 875 , segúnr reportes de SIVIGILA. 27 orientaciones en la ruta de atención para mujeres víctimas de diversas formas de violencias basadas en género
Personería Génova: La Personería Municipal ha venido realizando la socialización de la ruta de atención integral a la violencia de género, violencia intrafamiliar y las causas, a través de redes sociales de la entidad y programas radiales a traves de la emisora comunitaria. 
Alcaldía de Tebaida:  El 05 de octubre, se realizó visita al centro día Miguel Pinedo, en el cual; se informó a los adultos mayores sobre la ley 1257 del 2008 y sobre 
 El 08 de octubre, se realizó en el teatro municipal socialización de ruta de la mujer y liderazgo juvenil. A 22 mujeres. 
 El 08 de octubre, se realizó socialización de ruta de liderazgo a 31 mujeres en el teatro municipal.  El 09 de noviembre, se realizó promoción de literatura  y lectura a mujeres empoderadas en el segundo piso del teatro municipal en donde asistieron: Dos mujeres afro y Una mujer cuidadora
El 13 de noviembre, se realizó socialización y taller con la población indígena wounaan; en donde se informó sobre la política pública de mujer y género. Con la intención de modificar la imagen social y cultural que tiene la población de la mujer frente a la participación y liderazgo dentro del municipio.
El 16 de noviembre, se realizó capacitación a 6 mujeres en el segundo piso del teatro municipal sobre la ley 1257  del 2008. El 20 de noviembre, se realizó en el parque principal un evento impulsado por jóvenes candidatos de los consejos de juventud, resistencia tebaida y plataforma de la juventud. Sobre  el cuerpo, derechos sexuales y reproductivos.
Personería Armenia:  Se socializa y se activan las rutas de protección para mujeres victimas de los diferentes tipos de violencia.
Personería Calarcá Se socializa y se activan las rutas de protección para mujeres victimas de los diferentes tipos de violencia. 
ICBF: El ICBF a través de sus diferentes programas socializa las rutas de atención existentes para las mujeres víctimas, proceso que se adelanta con los diferentes funcionarios adscritos tanto al ICBF como a los operadores de los programas del ICBF.</t>
  </si>
  <si>
    <t>Alcaldía Salento
Alcaldía Calarcá 
Personería Génova
Alcaldía de Tebaida
Personería Armenia
Personería calarcá
ICBF</t>
  </si>
  <si>
    <t>Secretaría de Familia</t>
  </si>
  <si>
    <t xml:space="preserve"> Implementar la política pública de equidad de género para la mujer </t>
  </si>
  <si>
    <t>Duntante este perído no se realizaron acciones</t>
  </si>
  <si>
    <t>Gobernación del Quindío, Alcaldías municipales, Defensoría del Pueblo, ICBF, Personería, Procuraduría, Fiscalía., Secretaría de Familia.</t>
  </si>
  <si>
    <t>Alcaldía Génova 1
Alcaldía Salento 1</t>
  </si>
  <si>
    <t xml:space="preserve">
Reporte Interno
Secretaría de Familia
Reporte externo
Alcaldía de Pijao
1. Activacion del consejo comunitario de mujeres y eleccion de las representantes de cada sector, para traer oferta de politica publica, por medio de taller y socilizacion.
Alcaldía de Circasia
Durante el periodo informado no se ejecutaron acciones relacionadas con el asunto, toda vez que la administración aún no estaba en proceso de contratación. 
Reporte Interno
Alcaldía de la Tebaida
El 10 de marzo se realizó la primera sesión del consejo consultivo de mujer y género con la atencion de reactivar durante este año el comité, repasar los lineamientos de la politica publica y enseñar las acciones de la matriz de seguimiento.  
</t>
  </si>
  <si>
    <t>Externos: Alcaldía de Génova * La secretaria de planeación departamental realizó socialización para la adopción de esta politica pública
Alcaldía de Salento: Se Recopila y se modifica el acuerdo municipal del Consejo consultivo de Mujeres como mecanismos de dialógos formal el cual sera el encargado de encaminar la Política Publica de Equidad de Género
Personería Salento Se Recopilan y se modifican el acuedo municipal del Consejo consultivo de Mujeres como mecanismos de dialógos formal el cual sera el encargado de encaminar la Política Publica de Equidad de Género 
Alcaldía de Montenegro Desde el Consejo territorial de mujeres se delegó una mujer para realizar seguimiento y monitorea a la politica pública</t>
  </si>
  <si>
    <t>Alcaldías Génova, Salento, Montenegro
Personería Salento</t>
  </si>
  <si>
    <t>La Alcaldía de Montenegro y la Personería reportaron actividades no acordes a la acción.
La Alcaldía de Génova y Salento no reportaron el presupuesto ejecutado</t>
  </si>
  <si>
    <t>Internos:
Secretarìa de Familia Departamental: Mediante el Consejo Departamental de Mujeres dentro de las acciones concretas  es la realizaciòn del seguimiento a la Polìtica Pùblica de género
Externos:
Alcaldía de Filandia reporta que no ha realizado avance</t>
  </si>
  <si>
    <t>Secretarìa de Familia Departamental
Alcaldía de Filandia</t>
  </si>
  <si>
    <t>Externos:
Alcaldía Tebaida: El 09 de diciembre, se llevó a cabo la última sesión del consejo consultivo de mujer y género. En cual participaron 16 personas y se hizo una rendición de la política pública de mujer y género del 2013-2023, sobre la vigencia 2021; la cual, se recibió a satisfacción por parte de los asistentes.
Personería calarcá: No se implementa en el municipio politica publica de equidad de genero.
ICBF: Se hace necesario que la meta sea reformulada en cuanto al responsable líder que pueda generar el proceso de convocatoria institucional que permita el desarrollo de la actividad.</t>
  </si>
  <si>
    <t>Alcaldía de Tebaida
Personería calarcá
ICBF</t>
  </si>
  <si>
    <t>Secretaría de Familia, Alcaldías municipales, Comités departamental y municipales de mujeres.</t>
  </si>
  <si>
    <t>Alcaldía Salento 1</t>
  </si>
  <si>
    <t>Alcaldía Qya
400.000</t>
  </si>
  <si>
    <t xml:space="preserve">La secretaría de Familia a través de los consejo de mujeres de los municipios de Filandia, Calarcá, Pijao, Tebaida, Génova  y Quimbaya se viene incentivando a la participación activa de las organización de mujeres para el monitoreo y evaluación de la Política Pública de Equidad de Género.
En el consejo consultivo de mujer se llevo capacitacion de la politica publica de mujer y genero municipal </t>
  </si>
  <si>
    <t xml:space="preserve">Reporte Externo
Alcaldía de la Tebaida
En el consejo consultivo de mujer se llevo capacitacion de la politica publica de mujer y genero municipal </t>
  </si>
  <si>
    <t>Externos:
Alcaldía de Quimbaya:  Actualmente la secretria de servicios sociales de Quimbaya se encuentra construyendo la politica publica del municipio en conjunto con el consejo comunitario de mujeres 
Alcaldía de Salento: caracterización de los grupos de mujeres Salentinas y articular con las entidades encargadas de la socialización.
Alcaldía de Filandia: Se socializó a tres asociaciones de Mujeres en el Municipio  la oferta institucional Pública</t>
  </si>
  <si>
    <t xml:space="preserve">Alcaldía de Quimbaya
Alcaldía de Salento
Alcaldía de Filandia 
</t>
  </si>
  <si>
    <t xml:space="preserve">Externos:
Alcaldía Tebaida: el consejo recibio a satisfaccion la politica publica de mujer y genero </t>
  </si>
  <si>
    <t>Alcaldía de Tebaida</t>
  </si>
  <si>
    <t>LOGROS ALCANZADOS 2021</t>
  </si>
  <si>
    <t>META 2021</t>
  </si>
  <si>
    <t>% Avance</t>
  </si>
  <si>
    <t xml:space="preserve">
3014610101</t>
  </si>
  <si>
    <t xml:space="preserve">
2715943111</t>
  </si>
  <si>
    <t xml:space="preserve">
3.800.000</t>
  </si>
  <si>
    <t xml:space="preserve">
19,535,000</t>
  </si>
  <si>
    <t xml:space="preserve">
8,933,000</t>
  </si>
  <si>
    <t xml:space="preserve">$ 16. 667.360
</t>
  </si>
  <si>
    <t xml:space="preserve">SENA: Formaciones  complementarias y titulada, se atendieron a noviembre  11.224 mujeres en el departamento del Quindio
</t>
  </si>
  <si>
    <t xml:space="preserve">Para este primer trimestre se llevo a cabo una caracterización, donde se identificarón cinco (5) emprendimientos y  cuatro (4) ideas o iniciativas encabezadas por mujeres en los municipios de Filandia, Salento y Quimbaya, donde se buscará apoyar y acompañar los proceos de comercialización de productos, servicios y legaización. 
Así mismo Se está llevando cabo asistencia Técnica a cerca de ocho (08) emprendimientos (Alba Arte y Naturaleza, Industrias ELIPAN, Sanciara NAT,Ve que tan Bueno, aprovechamiento de colchones en desuso para la fabricación de colchones higienizados para mascotas, MAGIC CROCHET, IDEEHOGAR,Cerveceria Regional Vergel) encabezados por mujeres  así como la implantación de una estrategia que permite mantenerlos informados de las diferentes convocatorias que se realizan a nivel nacional a través de: SENA, Bancoldex, Mintic, INNpulsa, Colombia productiva, estado joven entre otras, estas dirigidas a nuevos emprendimientos a los cuales se les realiza acompañamiento en el lleno de requisitos.  
Para este segunto trimestre de 2021 se ha prestado asistencia técnica a siete (7) emprendimientos, que se relacionan a continuación: Coah Design (Oreana Vanessa Agreda C.Bisutería, accesorios y tejidoonfecciones), Tejedoras (Martha Garcia, Elaborados en Crochet, 2 Agujas y Bordados), Familias de artesano (Edilma Guevara Garcia ,Guasca; Bejuco, Elementos Naturales), MANUALIDADES Y ARTESANÍAS MILE-OBLEAS Y SOLTERITAS (Milena Linares Roa,Artesanias , Obleas y Solteritas), QUINDI-ANITA (Ana Maria Martinez Gomez,Quesos Madurados y Frescos), POWER CLEAN (PATRICIA TABORDA, Productos Ecologicos para el embellecimiento vehicular, Lavado en Seco Porcenalizado, Lavado de Motor, Restaurador de Partes Negras, Lavado Tapiceria), ARTE MC (MARYURI CARRILLO, Artesanias inspiradas en las aves nativas del Quindío)
Secretaría de Agricultura: Dentro del proceso de fortalecimiento de organizaciones se han logrado impactar 140 mujeres dentro de las organizaciones impactadas con los procesos productivos inmersos 
Secretaría de Turismo: A través de la estrategia del Quindío a tu casa, y el catálogo de artesanos como herramienta de promoción y difusión, se llevó a cabo la exposición artesanal de Armenia 2021 realizada en el Centro Cultural Metropolitano de Convenciones en el segundo semestre de este año, donde participaron 42 emprendedoras en once categorías diferentes, lo cuales obtuvieron ventas por valor de $ 63.732.000.
Turismo: Para el cuarto trimestre de 2021, Se sigueron fortaleciendo  los emprendimientos identificados en los dos anteriores  trimestres a través de participación de eventos y ferias </t>
  </si>
  <si>
    <t xml:space="preserve">En el prmier trimestre del año 2021, se realizo  el proceso de contratacion de 4 profesionales, quienes lideran la estrategia del modelo integrador TIC. El cual ha permitido a capacitar a un total de 92 personas en tecnologias de la informacion y las comunicaciones en el departamento del Quindio. De estas 92 personas capacitadas, se certificaron un total 23 personas en el programa de mujeres TIC.
Durante el segundo trimestre del año 2021 se han capacitado a un total de 932 personas en tecnologías de la información y las comunicaciones a través del modelo integrador, de las cuales se capacitaro 177 personas en el programa de mujeres TIC.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
</t>
  </si>
  <si>
    <t>Secretaría de Familia a través de la Jefatura de la Mujer y la equidad realizó rueda de negocios en el Departamento</t>
  </si>
  <si>
    <t>Durante la Vigencia no se avanzaron en actividades</t>
  </si>
  <si>
    <t>Internos:
La Secretaría de Familia a través de la Jefatura de la Mujer y la equidad realizó encuentro Departamental de emprendimiento
Turismo: refiere que no es competencia de la Secretaría
Externos:
SENA: EXPOVIVU, FERIA DE
EXPOSICION DE POBLACIÓN
VÍCTIMA Y VULNERABLES 157
PERSONAS ATENDIDAS. 7
EMPRENDIMIENOS DE MUJERES</t>
  </si>
  <si>
    <t>La Secretaría de Familia a través de la Jefatura de la Mujer y la equidad realizó encuentro Departamental de emprendimiento
SENA: EXPOVIVU, FERIA DE EXPOSICION DE POBLACIÓN VÍCTIMA Y VULNERABLES 157 PERSONAS ATENDIDAS. 7 EMPRENDIMIENOS DE MUJERES</t>
  </si>
  <si>
    <t>La Secretaría de Familia a través de la Jefatura de la Mujer y la Equidad realizó socialización de la oferta institucional en eventos de Mujeres</t>
  </si>
  <si>
    <t>Internos 
Agricultura: En el fortalecimiento a la asociatividad se atendieron 30 emprendimientos  y organizaciones  rurales quedaron impactadas 14 mujeres logrando en sus asociaciones,  la generación de productos, cumplimiento sanitario, formalización comercial, estandarización y desarrollo de nuevos productos y el tramité sanitario de los productos terminados.</t>
  </si>
  <si>
    <t>Se apoyó en la creación de  5 nuevos  proyectos asociativos, en su etapa de 
fortalecimiento a organizaciones rurales donde hacen parte la asociación Asprocergen,  la Asociación Asdegequin y Asoplagen, Asocafés  y la asociación Apragen del municipio de Génova,  a través del acompañamiento técnico y juridico de sus procesos; dentro de los que se facilitó la elaboración de contratos de comodato para la entrega de maquinaria y equipos.
Aclarando que la asociaciones antes nombradas, presentan en su estructura el componente mujer. 
Agricultura: En el fortalecimiento a la asociatividad se atendieron 30 emprendimientos  y organizaciones  rurales quedaron impactadas 14 mujeres logrando en sus asociaciones,  la generación de productos, cumplimiento sanitario, formalización comercial, estandarización y desarrollo de nuevos productos y el tramité sanitario de los productos terminados.</t>
  </si>
  <si>
    <t>Internos:
Agricultura: Se realizaron 17 convenios para la cofinanciacion de 16 proyectos de alianzas productivas y un proyecto de ADR en diversos renglones productivos como apoyo al  fomento organizativo de la Agricultura Campesina, Familiar y  Comunitaria, proyectos que benefician 471 mujeres rurales.</t>
  </si>
  <si>
    <t>Agricultura: Se realizaron 17 convenios para la cofinanciacion de 16 proyectos de alianzas productivas y un proyecto de ADR en diversos renglones productivos como apoyo al  fomento organizativo de la Agricultura Campesina, Familiar y  Comunitaria, proyectos que benefician 471 mujeres rurales.</t>
  </si>
  <si>
    <t xml:space="preserve"> CRQ ●Verificacion de criterios de negocios verdes a: Green Like y Granja la esperanza
●Apoyo para el fortalecimiento de los emprendimientos: Mujeres cafeteras de cordoba, Alimentos madre tierra de Calarcá
En este Período se incorporó el rol de la Mujer a través de los proyectos estratégicos significativos dentro de las áreas declaradas del PCCC; que se están reconociendo y evaluando en todos los municipios del Quindío.  Y lo están haciendo a través de las asociaciones de mujeres campesinas productoras de cafés, chapoleras, recolectoras y procesadoras de cafés especiales, empresarias del café y en algunos casos combinando el turismo de naturaleza, ecológico y agropecuario. 
Secretaría de Agricultura: Dentro del proceso aun esta tendiente el convenio ha realizar con mujeres cafeteras, en propuestas productivas rurales
Agricultura: LA ASOCIACION  DE MUJERES CAFETERAS DE BUENAVISTA – PARAISO DE MUJER;  Convenio No.070-2021 
</t>
  </si>
  <si>
    <t>Agricultura: 'En las 655 mujeres pertencientes a las organizaciones rurales,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
Secretaría de Agricultura: Se lograron impactar 655 mujeres en Organizaciones rurales consolidando programas de emprendimiento en actos administrativos.Finacieros,Comercial,  Economia Solidaria y/o Asociatividad, Formaloizacion, Tributaria.</t>
  </si>
  <si>
    <t>Secretaría de Agricultura: Convenio de tasa subsidiada  con el Banco Agrario de Colombia, donde los pequeños productores  se podrán beneficiar de créditos de hasta de $15,000.000 donde el gobierno departamental subsidiara 3 puntos de la tasa de interés  para los pequeños productores del departamento.</t>
  </si>
  <si>
    <t>Secretaría de Agricultura: Se han beneficiado 25 Mujeres pertenecientes a  120 unidades productivas, con el acompañamiento y asesoramiento en la estructuración de 3 perfiles de alianzas productivas en los 4 municipios del Departamento impactando en  diferentes renglones productivos tales como plátano, hortalizas, apicultura, ganaderia, pasifloras, aguacate, aromaticas.</t>
  </si>
  <si>
    <t xml:space="preserve">Personeria Salento Se ha realizado proceso de acompañamiento con la administración municipal en la implementación de las acciones para elfortalecimiento economico de las mujeres. en el municipio
Personeria Calarcá: Refiere que no es competencia
Ministerio  del Trabajo - Secretaría de Familia Departamental: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
</t>
  </si>
  <si>
    <t>Ministerio del Trabajo: El MINTRABAJO ha venido realizando la socialización de los diferentes beneficios tributarios e incentivos que ha promovido el Gobierno Nacional para la reactivación económica y que generan un beneficio económico para los empresarios del Departamento al lograr la reinserción de grupos poblacionales específicos que para este caso obedece a  la vinculación de la mujer que ha sido víctima de violencia. De esta manera, el proceso se ha promovido de la siguiente manera:
a. 13/08/2021: INCENTIVOS PA TODOS. 
b. 16/09/2021: ENCUENTRO EMPRESARIAL COMFENALCO QUINDIO. 
c. 22/09/2021: CARTILLA DE BENEFICIOS TRIBUTARIOS.</t>
  </si>
  <si>
    <t xml:space="preserve">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
Para el segundo trimestre de la vigencia 2021, acumulado a la fecha se han realizado 9 talleres de oferta institucional, en los municipios de Armenia, Montenegro Génova, Calarcá, Buenavista y Quimbaya, con la participación de entidades y diversas organizaciones: Alcaldía de Montenegro/ Sec. De Gobierno, Fundación FEMEE, Fundación ASORQUIN, Gestores Culturales, Campesinos, ASOCIACIÒN EMFOCO, Personas en situación de discapacidad, ATEEQ y Jóvenes. Donde han participado cerca de noventa (90) mujeres, los temas principales de los talleres se ha desarrollado bajo la temática del programa BEPS (Beneficios Económicos Periódicos) .
Turismo: Para el cuarto trimestre de 2021; Con un total de ochenta y nueve (89) mujerees impactadas, se cerraron los ciclos de capacitación de talleres institucionales para la vigencia 2021, que se realizaron en diferentes municipios del deparamento.
</t>
  </si>
  <si>
    <t xml:space="preserve">Se han realizado procesos de acompamañamiento a 96 docentes de preescolar a través de talleres para el fortalecimiento de sus capacidades profesionales
Se trabaja en el apoyo a los temas de convivencia escolar y acompañamiento a los profesionales de la orientación escolar, con el fin de fortalecer  a las instituciones educativas para el desarrollo de sus proyectos de convivencia escolar, la implementación de sus manuales de convivencia, a la luz de la ley 1620 de 2013.
</t>
  </si>
  <si>
    <t>La IUEAM:  cuenta con el Proyecto Educativo Institucional (PEI) Acuerdo 04 del 31/01/2020 en el cuál se definen las politicas que se adelantan dentro de la Insitución, se resalta que todas estas politicas son inclusivas y la politica 4 de Bienestar Institucional hace referencia a la inclusión Universitaria no sexista y de equidad de género.</t>
  </si>
  <si>
    <t>1.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2. Búsqueda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los aspectos establecidos en la campaña Matrículate Pues en los 11 municipios del Quindío, en asocio con la Dirección de Calidad Educativa
3.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t>
  </si>
  <si>
    <t>A través de los proyectos pedagícos Educación sexual y construcción de ciudadanía,  los comités escolares de convivencia escolar y los manulaes de convivencia escolar se está abordando en las instituciones educativas adscritas a la Secretaría de Educación departamental,  las temáticas establecidas en el decreto 4798 de 2011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
Secretaría de Educación Departamental: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</si>
  <si>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 xml:space="preserve">El programa de maternidad segura atraves de su gestión en equipo, en este primer trimestre  año-2021,  logro la disminución del embarazo en adolescente a 16,7 %,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El programa de maternidad segura atraves de su gestión en equipo, en este primer semestre  año-2021,  logro la disminución del embarazo en adolescente a 16,7 %, Se reportaron al instituto nacional de salud,  en los tiempos estipulados los informes, en forma oportuna y pertinente, año 2021 se realizaron  128 visitas de asistencia técnica a las I.P.S y EPS Publica y Privadas que realizan atención en salud en todo el Departamento del Quindío, haciendo énfasis en la Atención Humanizada, Eficaz, Efectiva y Oportuna a nuestras Embarazadas, para así impactar positivamente a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se  ejecutó el  25%   del presupuesto del Plan de intervención colectivas de la Tebaida año 2021
</t>
  </si>
  <si>
    <t xml:space="preserve">Se han realizado asistencias técnicas y talleres pedagogicos tratando temas de ITS, VIH, Heptitis B C, Derechos Sexuales y Reproductivos en los 11 municipios de Quindío en IPS, Planes Locales, Instituciones Comerciales, Estaciones de Policia.
Secretaría de Salud Departamental: 12 acciones de promoción y prevención en salud sexual y
reproductiva y Derechos sexuales y reproductivos
Secretaría de Salud   Acciones de promoción y prevención en salud sexual y reproductiva y Derechos sexuales y reproductivos.
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t>
  </si>
  <si>
    <t xml:space="preserve">Se continúan con estrategias encaminadas a la prevención de embarazos en adolescentes orientadas por la secretaria de familia y de salud del departamento en las instituciones educativas del departamento 
Internos Secretaria de Familia Estrategia Tu y Yo unidos por la vida, liderada por la Secretaría de Familia 
Externos ICBF:  ICBF desde el año 2015, cuenta con la Estrategia de Prevención de Embarazo en la Adolescencia la cual se ha sumado a las acciones de prevención en el territorio y que ha sacadao avante las acciones de prevención y conmemoración de la Sema Andina en el mes de septiembre; por lo tanto se realiza asistencia técncia en los diferentes entes con referencia al tema, en el Sector de educación retoma las acciones de los PESCC y acompaña a las escuelas de padres que se requieran.
Secretaría de Salud Departamental: 12 acciones para prevenir el embarazo adolescente en el departamento.
Secretaría de Educación y Familia  Departamental: En articulación con la Secretaría de familia  Departamental se está ejecutado la estrategia Tu y Yo unidos por la vida en tres lineas: Prevención en sustancias psicoactivas, Salud mental. Saluda Sexual y Salud Reproductiva, a través de las escuelas de padres y los estudiantes
</t>
  </si>
  <si>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Secretaría de Salud 12 acciones de Fortalecimiento de la vigilancia en salud pública de las Infecciones de Transmisión Sexual (ITS) con enfoque diferencial y de género.</t>
  </si>
  <si>
    <t>Se realizó un comité para el abordaje de las Violencias de género y Sexual de NNAJ 
El programa Convivencia Social y Salud Mental dentro de su quehacer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Secretaría de Salud Departamental: 12 acciones atención a las mujeres víctimas de violencia</t>
  </si>
  <si>
    <t xml:space="preserve">Ananlisis situacional de informacion en Salud que es actualizada año a año (Documento ASIS)publicado en pagina Gobernacion
</t>
  </si>
  <si>
    <t>Se brindó asistencia técnica a las instituciones educativas, comunidad, comunidad LGBTI y juntas de acción comunal, en el cumplimiento del codigo nacional de convivencia y seguridada, asi como en la tematica de resolucion pacifica de conflicto dentro de las comunidades.
En total fueron cuatro (4) municipios asistidos técnicamente (Quimbaya, Calarcá, Circasia, Montenegro.
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t>
  </si>
  <si>
    <t xml:space="preserve">Programa Mecanismos de Dialogo formal
- Se asistió técnicamente  a los consejos consultivos de mujeres  en los municipios de Cordoba, Tebaida, Pijao, Filandia, Genova y Quimbaya , especificamnte
Programa Mecanismos de Dialogo formal
- Se asistió técnicamente  a los consejos consultivos de mujeres  en los municipios de Buenavista, La tebaida,  Motenegro, Circasia, salento, Calarca, Armenia, Quimbaya y al Consejo Departamental de Mujeres del Quindío
Internos: Secretaría de Familia se asistió tecnicamente al Consejo Departamental de Mujeres
Se realizó socialización de propuesta MDF del departamento a los Consejos Municipales de circasia armenia concejalas Mujeres de organizaciones en el auditorio simon  bolivar
Departamental
</t>
  </si>
  <si>
    <t>Se brindo asistencia técnica y apoyo para el fortalecimiento de las asociaciones de mujeres cafeteras en los municipios de Córdoba , Quimbaya, Calarcá, Barcelona, Buenavista y Pijao las cuales se encuentran inmersas en el proyecto tiendas Café Mujeres rurales  teniendo como objetivo principal el enfoque de género.
Internos: Jefatura de Equidad de Género y Mujer (Secretaría de Familia)  Se brindó asistencia técnica y apoyo para el fortalecimiento de las asociaciones de mujeres cafeteras en los municipios de Circasia, Calarcá, corregimiento de Barcelona, Pijao, La tebaida, Filandia,Génova, Córdoba, Quimbaya, Buenavista y Montenegro. El proyecto Café Mujer,  tiene como objetivo el fortalecimiento de las organizaciones con enfoque de Género.
- Se realizó articulación con FEDEPANElA y se convocó las  mujeres del Departamento del Quindío, con el fin de vincularlas en el proceso de  aprendizaje en la elaboración de la panela y sus derivados.
-La jefatura de la Mujer Y Equidad de Género, participo y realizó apoyo a la consejería presidencial para la estabilización y consolidación frente a la elección de las mujeres del Departamento del Quindío con enfoque de género y diferencial en la instancia especia, las cuales representan diferentes sectores, además se realizó convocatoria y gestión de las instalaciones donde se hizo el evento.
- La jefatura de la mujer para este trimestre se encuentra fortaleciendo y estructurando el proyecto de ordenanza el cual regalamenta el consejo consultivo de mujeres del Departamento del Quindío.
Externos Uniquindío Procesos fromativos y de intervención en Trabajo Social Familiar con perspectiva de Género.
Uniquindio: La Facultad de Ciencias Humanas y Bellas Artes a través del Programa de Trabajo social a través de convenio interadministrativo con la Alcaldía de Armenia para la elaboración de la Política Pública de Mujer ha realizado 8 mesas de trabajo en las diferentes comunas del municipio para la realización del diagnóstico situacional de las Mujeres del Municipio
Internos: 
Secretaría de Familia  Departamental: Se brindó asistencia técnica y apoyo para el fortalecimiento de las asociaciones de mujeres cafeteras en los municipios de Barcelona, montenegro, Córdoba, Salento
La Jefatura de la Mujer realizó socialización de  la propuesta  MDF con el fin de fortalecer el Consejo consultivo de Mujeres del Departamento el día 22 de septiembre de acuerdo a la programación:
- Convocatoria a Comisarias de Familia, modalidad virtual (Plataforma Zoom) hora: 8.00 am
- Convocatoria a Enlaces Municipales y Mujeres Cafeteras del Departamento, modalidad presencial (Auditorio Simón Bolívar piso 4 Gobernación) Hora: 2:00 pm
Internos: Jefatura de Equidad de Género y Mujer (Secretaría de Familia)  Se brindó asistencia técnica y apoyo para el fortalecimiento de las asociaciones de mujeres cafeteras en los municipios de Quimbaya, Salento, Barcelona y Calarcá. Además de realizar Diagnóstico Interinstitucional Mujeres Cafeteras del Departamento con el fin de su fortalecimiento empresarial</t>
  </si>
  <si>
    <t>Se realizó una convocatoria como estrategia de incorporación al consejo Departamental de Mujeres a los doce municipios, para la primera sesión el 13 de enero por medio de la plataforma zoom, con representantes de mujeres rurales, afrodescendientes, negras, LBTI palanqueras, raizales, indígenas, enfoque étnico, mujeres víctimas de las diversas formas de violencias, mujeres del Sector empresarial y productivo.
Se realizó una convocatoria como estrategia de incorporación al consejo Departamental de Mujeres a los doce municipios  para la segunda  sesión el 15de junio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
Secretaría de Familia Departamental: Se realizó una convocatoria como estrategia de incorporación al consejo Departamental de Mujeres a los doce municipios  para la tercera  sesión 29 sept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
Secretaría de Familia Departamental: Se realizó una convocatoria como estrategia de incorporación al consejo Departamental de Mujeres a los doce municipios  para la cuarta  sesión 21 diciembre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</si>
  <si>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 xml:space="preserve">Internos. Secretaria Interior Jornada de capacitación a las representantes del enfoque diferencial mujer de las 12 mesas municipales y departamental de victimas (maltrato, violencia sexual, discriminación, rutas de atención, empoderamiento)
Externos: Uniquindío Praxis profesional en proceso de intervención desde la línea de interculturalidad y enfoque diferencial con población afrodescendiente e indígena.
Foro permanente para la paz y la democracia
</t>
  </si>
  <si>
    <t>Internos: Secretaría de Educación no es competencia de dicha oficina
Externos: Uniquindío imlementaación de la práctica en intervención familiar en varios municipios del departamento.
ICBF El ICBF en su proceso de corresponsabilidad implementa acciones que contribuyen al fortalecimiento de la familia y la construcción de paz, es por ello por lo que durante la vigencia ha desarrollado en las diferentes modalidades de atención, como internados, HI, CDI, FAMI, HCB externados, hogares sustitutos, donde se desarrollan diferentes estrategias  que mejoren sus condiciones de vida y posibiliten su crecimiento como individuos y grupos capaces de ejercer los derechos que les son inherentes, por medio de campañas de sensibilización, escuelas de padres, actividades de fortalecimiento personal y familiar en las unidades de servicio entre otras, basadas en la implementación del enfoque diferencial.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Coon Bienestar.
Durante la vigencia 2021 se atendieron 8317 usuarios de 3433 cupos que se tenían programados.</t>
  </si>
  <si>
    <t xml:space="preserve">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 para los ajustes de los actos administrativos que reglamentan las instancias de participación de mujeres de manera que se incluya dentro de sus funciones el seguimiento a la Política pública.
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municipios, para los ajustes de los  mecanismos de diálogo formal en cada municipio, los cuales reglamentan las instancias de participación de mujeres de manera que se incluya dentro de sus funciones el seguimiento a la Política pública. (8 Municipios y 1 Departamental)
</t>
  </si>
  <si>
    <t xml:space="preserve">* se realizó talleres de formación con los artesanos "Tu y yo Tejiendo Identidad" para la población en general  en las instalaciones de la Gobernación de Macramé y Arcilla y asistieron 139 personas  
* En la semana de la mujer se celebración el evento " Paisaje Poético de la mujer Quindiana " en el cual se realizaron charlas de poesía a cargo de Poetisas Quindianas en el cual se atendieron virtualmente a 8876 en alcance por Facebook
Secretaría de Cultura Departamental: Se realizo Lecturas de la Memoria en Clave Femenina, una invitación cordial de XIV Encuentro Nacional de Escritores Luis Vidales. 
Se realizo capacitacion a la Asociacion de Madres Comunitarias en la ciudad de Armenia formando a 47 mujeres.
Se realizo taller de escritura a creativa en la cárcel de mujeres Villa Cristina del municipio de Armenia este proceso corresponde al proyecto 1000 palabras de libertad, beneficiando a 10 mujeres.
Secretaría de Cultura: Se culmino a satisfacción el servicio de educación informal en áreas artísticas y culturales. </t>
  </si>
  <si>
    <t xml:space="preserve">Se han implementado 2 acciones:
1- Actividades de Habitos y estilos de vida saludable HEVS.
2-Formación y preparación de deportistas
Durante este primer trimestre se han atendido  alrededor de 1.117 mujeres, fomentando los habitos y estilos de vida saludable a través de la promoción de la actividad fisica regular la alimentación saludable y la protección de espacios 100% libres de humo
Igualmente se han apoyo a las mujeres atletas de cara a un proceso que le permita  destacarse en los diferentes eventos nacionales e internacionles es por ello que se ha fortalecido en asistencia técnica, metodológica, biomédica  y económica a las mujeres deportistas en representacion de nuestro Departamento
Se implementaron 5 acciones.                                                             
 1. H.E.V.S: 1140 mujeres hicieron actividad física musicalizada en los 12 municipios del departamento.                                                                                         
2. RECREACIÓN: 262 mujeres fueron beneficiadas del programa de recreación en actividades de adulto mayor y los demás cursos vitales.                                                                                                           
3. ESCUELAS DEPORTIVAS: 39 Mujeres hicieron parte de la escuela deportiva en futbol de salón.                                                                                                                           4.   DEPORTE SOCIAL COMUNITARIO:    El instituto benefició a  59 mujeres en este importante programa social.                                                                                       
 5. DEPORTE ASOCIADO: se benefició 96 mujeres deportistas de reserva deportiva, rendimiento y alto rendimiento las cuales se están preparando a juegos nacionales 2023.
Indeportes: Durante este periodo se desarrollaron 4 eventos de actividad física dirigida musicalizada denominado "homenajes a la vida" a traves del equipo de HEVS beneficiando un total de 480 mujeres.                                                                                                       Asi mismo, en el tercer trimestre indeportes Quindio logro que las mujeres de los municipios de Cordoba,Salento,Calarca ,Armenia y Buenavista  se beneficiaran participando de los  juegos Deportivos y Recreativos comunales en los deportes de baloncesto, fútbol de salón, mini tejo, atletismo rana, billar y dominó. Adicionalmente se tuvieron 10 escuelas deportivas en las disciplinas de  Baloncesto, 2 futbol de salon, Gimnasia, 2 Atletismo, Voleibol, Patinaje, levantamiento de pesas y Futból. En el programa hábitos y estilos de vida saludable se atendieron un total de 3.100 mujeres en 11 municipios del departamento.                  </t>
  </si>
  <si>
    <t xml:space="preserve">  Se hizo una  producción artística con el desarrollo de 12 videos - charlas en celebración del día de la mujer con el evento " Paisaje Poético de la mujer Quindiana "  participaron 100  mujeres en diferemtes cursos de vida, de manera presencial y 42000 personas alcanzadas virtualmente.
Cultura 
7 mujeres fueron ganadoras de las 7 becas otorgadas para la producción y circulación de producciones artísticas.     
 la Organización   ASOCIACIÓN OBSERVATORIO MUJER, CULTURA Y DERECHOS, cuyo objetivo es  Articular el saber ancestral y comtemporaneo de mujeres        </t>
  </si>
  <si>
    <t xml:space="preserve">El día 08 de marzo se realizo una jornada de dialogo la cual tuvo como objetivo principal  abordar temas que garanticen la promociòn y prevenciòn de los derechos de las mujeres en el territorio, desde las historias propias de las panelistas 
Externos: Personería Salento Se realizo por medio del facebook de la personerÍa una campaña a traves de un pieza digital con el fin de dar disufion y exaltación a los derechos de las mujeres Salentinas.
Internos: Gobernación del Quindío Campaña "Que no te toque" con el fin de prevenir actos violentos hacia las mujeres; cuenta con cuatro componentes tales como apartar, apoyar atentar y afirmar
Personería de Calarcá: realizan las piezas publicitarias a que haya lugar, referente a la prevención y protección de la población y diferentes acciones relacionadas con las estrategias de la politica pública
Defensoría del Pueblo: Refiere que no es competencia
Personería Buenavista: Sellevo a cabo un acampaña de prevencion sobre todo tipo de violencia contra la mujer a los padres de la esculea de ofmracion de patinaje del municipio de Buenavista 
Personería Génova: Durante la vigencia 2021 se desarrolló la campaña denominada "Conoce tus Derechos", a traves de la cual se brindaron varias charlas y capacitaciones sobre Derechos Humanos y mecanismos de protección, dirigido a varios grupos sociales, entre ellos mujeres campesinas, juntas de acción comunal y asociacion de mujeres existentes en el municipio de Génova, Quindio
Personería Armenia: Se realizaron las siguientes piezas publicitarias referentes a la promoción de los derechos humanos: 
 Video de día internacional de la eliminación de  la violencia contra la mujer (25 de noviembre de 2021).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Se realizan las piezas publicitarias a que haya lugar, referente a la prevención y protección de la población y diferentes acciones relacionadas con las estrategias de la politica pública. 
Internos:
Secretaría de Interior Ejecución de una campaña por radio y redes sociales a traves de la cual se busca sensibilizar y socializar el Delito de Trata de Personas y asi evitar que las mujeres del departamento sean victimas de este flagelo </t>
  </si>
  <si>
    <t xml:space="preserve">La Secretaría de Cultura en este 1er trimestre no reporta actividades realizadas para el cumpliemiento de esta acción concreta.
En el trimestre enero-marzo no se realizaron acciones por parte de la Secretaría de Educación en investigación de asuntos de género y de las mujeres del departamento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
Internos
Secretaría de Educación Departamental: En el trimestre julio-septiembre no se realizaron acciones por parte de la Secretaría de Educación en investigación de asuntos de género y de las mujeres del departamento
</t>
  </si>
  <si>
    <t xml:space="preserve">Secretaría del Interior El dia 25 de mayo se realizo un conversatorio - taller en el marco de la conmemoración del dia nacional por la dignidad de las mujeres victimas de violencia sexual
Externos: Personería Salento Se ha hecho efectivo recibimiento de la poblacion victima de este flagelo a traves de los mecanismos dispuestos por la unidad de victimas 
Personería Circasia: En el mes de mayo  de 2021 se llevó a cabo acividad de  conmemoracion de la violencia sexual de la mujer en el marco del conflicto armado interno 
Personería Buenavista: Se realizo capacitacion a las mujeres que hacen parte de la Mesa Municipal de Víctimas del muncipio de Buenavista sobre violencia sexual y su relacion con el desplazamiento forzado 
Personería Génova: Se brindaron dos (2) capacitaciones sobre violencia intrafamiliar y violencia contra la mujer, dirigidas a la población víctima del conflicto armado y a los lideres representantes de víctimas en el municipio. 
Personería Calarcá: No se tiena campaña se realiza el respectivo asesoramiento y atención a victimas del conflicto armado mediante declaraciones a victimas y demas inherentes a la protección y prevencion de los derechos de las mujeres que acuden a la Personeria Municipal.
ICBF: Se hace necesario que la meta sea reformulada en cuanto al responsable líder que pueda generar el proceso de convocatoria institucional que permita el desarrollo de la actividad.
</t>
  </si>
  <si>
    <t>Se brindo asistencia tecnica a los 12 municipios del Departamento con el fin de realizar la instalación y operación del Comité Municipal de Paz, asi como la participación de las mujeres y el rol que representan en este espacio 
Secretaria del Interior Se realizo jornada de asistencia tecnica en construcción y aportes al plan de acción, con las representantes de los 12 consejos municipales de paz
Externos: Personería Salento desde la personeria se ha acompañado activamente los escenarios de construcción de paz de muejeres cuando ha sido dispuesta la presencia de esta entidad.  
Personería Circasia:Esta actividad se llevo acabo entre los meses de Mayo y Junio a traves de la capacitación Derechos Humanos y Paz dirigida a  los lideres de las Juntas de Acción Comunal del Municipio de Circasia. 
Personería Génova: Se participó en el Comité Territorial de Paz, en el cual hubo un amplia participación de mujeres, con quienes se trabajó en temas de liderazgo sobre paz, convivencia y derechos humanos.
Personería Calarcá: Se realiza el respectivo acompañamiento al comité de paz - en caso de ser solicitado o requerido
ICBF: Se hace necesario que la meta sea reformulada en cuanto al responsable líder que pueda generar el proceso de convocatoria institucional que permita el desarrollo de la actividad.</t>
  </si>
  <si>
    <t>Se realizo una capacitación en conjunto con la secregtaria de familia y Secretaria de Gobierno en inicitaivas de construcción de paz participación y resistencia pacifica con enfoque de genero.
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Se realizo una capacitación en conjunto con la secregtaria de familia y Secretaria de Gobierno en inicitaivas de construcción de paz participación y resistencia pacifica con enfoque de genero.
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Personería de Calarcá:  Se cumplen las funciones de la personeria frente a asesoramiento sobre los derechos que le asisten a dicha población.
Defensoría del Pueblo: Refiere que no es competencia
Alcaldía de Quimbaya: Desde la casa de la mujer del municipio se realizó *Acompañamiento psicologico.          *Campañas y charlas sobre violencia contra la mujer. *talleres pedagogicos de empoderamiento 
Alcaldía de Filandia: Por medio de la mesa de participación de víctimas se han documentado iniciativas de construcción de paz por parte de las mujeres
Personería Armenia: Se cumplen las funciones de la personería frente a asesoramiento sobre los derechos que le asisten a dicha población.
Alcaldía Salento:  celebracion del 
dia internacional de la mujer rural el dia 03 de 11 de 2022 en el municipio de Salento
Personería Calarcá: Se cumplen las funciones de la personeria frente a asesoramiento sobre los derechos que le asisten a dicha población.</t>
  </si>
  <si>
    <t>Se ha adelantado asesoramiento con los doce municipios del departamento con el fin de conformar la bolsa departamental para la construcción del pabellón de sindicados en la cárcel Peñas Blancas de Calarcá, según lo establecido en compromiso con el Ministerio de Justicia 
Personería Circasia Esta actividad estubo incluida dentro de la de las  4 capacitaciones dirigidas a grupos de mujeres enfocadas a Fortalecer la participación de mujeres en la movilización social de mujeres frente a las violencias ejercidas contra ellas desde el enfoque diferencial y de derechos humanos.
Personería Calarcá En el momento pertinente se realizaran las recomendaciones de acuerdo al comité de paz municipal de calarca, en razón a que se esta conformando.
ICBF: Se hace necesario que la meta sea reformulada en cuanto al responsable líder que pueda generar el proceso de convocatoria institucional que permita el desarrollo de la actividad.</t>
  </si>
  <si>
    <t>Se ha adelantado asesoramiento con los doce municipios del departamento con el fin de conformar la bolsa departamental para la construcción del pabellón de sindicados en la cárcel Peñas Blancas de Calarcá, según lo establecido en compromiso con el Ministerio de Justicia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Externas: Personería de Circasia Esta ctividad se encuentra incluida dentro del PISCC del municipio para el periodo 2020-2023. 
Personería Armenia: Por parte de la Personeria Municipal de Armenia se  han desarrollado diplomados dirigidos a personeros
contralores y representantes estudiantiles, convenio con la
Universidad Gran Colombia y otras entidades,  en cuyos modulos esta inmerso
el tema de prevensión y mitigación de las violencias basadas en genero.
Personeria Calarcá refiere que no es competencia</t>
  </si>
  <si>
    <t xml:space="preserve">Se ha adelantado asesoramiento con los doce municipios del departamento con el fin de conformar la bolsa departamental para la construcción del pabellón de sindicados en la cárcel Peñas Blancas de Calarcá, según lo establecido en compromiso con el Ministerio de Justicia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t>
  </si>
  <si>
    <t>Personería Salento Se ha participado en el 100% de las audiciencias que han sido programadas por la comiaria de familia en los procesos de restablecimiento de derechos de niños, niñas y adoslecentes.
ICBF Desde el ICBF se cuenta con diferentes modalides de restablecimiento, sin emabrgo se cuenta con Internado de violencia sexual y modalidads de apoyo y fortalecimiento a la familia intervencion de apoyo-apoyo psicologico especializado, los cuales son nmodalidades de atencion esepcializada para NNNA, cn sus derechos amenazados o vulnerados, victimas de violencia sexual, con el objetivo de garantizar el restablecimiento de sus derechos. Durante lo corrido del II Trimestre del 2021, en el Centros de Atención Integral a Victimas de Abuso Sexual - CAIVAS, se recibieron 218denuncias de presuntos hechos de violencia sexual en contra de NNA, los cuales fueron atendidos, remitidos y direccionados en su totalidad  a las diferentes  modalidades de restablecimeinto de derechos. 107 Están en proceso de verificación de derechos, con PARD abierto  y 111 Se realizo cierre del proceso.
Personería Armenia: Activacion de rutas de atención.
Personería calarcá: Activacion de rutas de atención
ICBF Durante la vigencia 2021 se realizó la atención a 175 usuarios por violencia sexual
El ICBF en conjunto con la Fiscalía General de la Nación garantiza el funcionamiento del CAIVAS y la atención de niñas, niños y adolescentes.</t>
  </si>
  <si>
    <t>Dentro de los lineamientos para la atención a mujeres Victimas de violencias basadas en Género con énfasis en Victimas del Conflicto Armado, se brindó atención Psicosocial dentro del programa PAPSIVI-Programa de atención psicoscial y salud integral a victimas del conflicto armado a 2 mujeres Victimas  de violencia Física y sexual en el municipio de  Quimbaya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Externas - Personería de Circasia: Se garantiza ruta de atencin  adecuada de mujeres víctimas de diversas formas de violencias basadas en género, con especial énfasis en las diversas modalidades de violencia sexual que ocurren en el marco del conflicto armado.
Personería de Calarcá: Se realiza la respectiva atención y activación de ruta con las autoridades competentes de conformidad con los lineamientos de la 1257 de 2008</t>
  </si>
  <si>
    <t>Secretaría de Salud Departamental: Se realizó asistencia tecnica con secretaria de salud municipal del municipio de Armenia donde se aclararon conceptos y competencias de las instituciones en cuanto a la aplicación de protocolos acerca de la ley 1257 de 2008, quedando compromiso de realizar una nueva mesa tecnica con demas actores con el fin de concretar la ruta y las obligaciones de cada institucion dentro del protocolo.
Seguimiento a las EPS con los casos notificados y los protocolos aplicados en atencion a usuarios  a traves de vigilancia en salud pública con enfoque diferencial y de género en el diseño e implementación de la vigilancia en salud pública de salud mental que son reportados para identificar que se está ejecutando correctamente todo el proceso gestión del riesgo que es reconocida como grupo diferencial pues así se tiene un mejor conocimiento de todas las competencias que maneja el sector salud.
secretaría de Salud : 9 Aplicación de protocolos de atención a víctimas de violencia de genero</t>
  </si>
  <si>
    <t xml:space="preserve"> D98Se socializo las ruta de atención establecida para las mujeres de los diferentes tipos de violencia en conjunto con las alcaldías de los siguientes municipios: Pijao, Quimbaya, Filandia y Córdoba.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
Secretaría de Salud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Jefatura de Equidad de Género y Mujer (Secretaría de Familia)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Externos: Comisaria de Familia Génova *Acompañamiento psicologico.          *Campañas y charlas sobre violencia contra la mujer. *Procesos Administrativos de Restablecimientos de Derechos.                     *Recepción de denuncias. *Visitas.
Comisaría Quimbaya: En lo que va corrido del año 2021 llevamos 60 procesos de restablecimiento de derechos de niños, niñas y adolescentes en hogares sustitututos, internados o en ubicacion familiar
ICBF Se tiene dentro del Comité la estrategia de reporte de información coordinada con SIVIGILA y CAIVAS como herramienta en tiempo real de casos reportados, su intervención y activación de rutas de atención. 
Comisaría Filandia: Actualmente la comisaría de familia realiza jornadas de prevención de la violencia contra la mujer e igualmente campañas de socialización de rutas de atención integral. Estas campañas se articulan con diferentes entes, como policia nacional, gobernación del quindio, enlace de mujeres del municipio, entre otros.  
Comisaría Génova: *Acompañamiento psicologico.   *Campañas y charlas sobre violencia contra la mujer. *Procesos Administrativos de Restablecimientos de Derechos.   *Recepción de denuncias. *Visitas. 
Comisaría Tebaida: 6 campañas   10 denuncias contra la mujer.   39 denuncias de Violencia Contra la Mujer    87 Medidas de Proteccion.
Internos:
Secretaría de Familia Departamental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Comisaría  Filandia  Desde la comisaria de familia, para la vigencia del año 2021 se realizaron campañas, jornadas, talleres y eventos de divulgacion para la articulacion intersectorial de rutas de atencion a mujeres, niñas, niños y adolescentes, victimas de violencia y la restitucion de sus derechos. 
ICBF : 1 estrategia de articulación institucional a través del Comité Departamental 
Se tiene dentro del Comité la estrategia de reporte de información coordinada con SIVIGILA y CAIVAS como herramienta en tiempo real de casos reportados, su intervención y activación de rutas de atención. </t>
  </si>
  <si>
    <t xml:space="preserve">Educacion y socializacion de los derechosy deberes que tienen las mujeres * Se les otrogo desde el consejo comunitario de mujeres un espacio en el mirador colina iluminada con el proposito de que las mujeres emprendedoras del municipio comercialicen sus productos 
Comisaría de Génova * Campañas a favor de los derechos de las mujeres y la socialización de la ruta dispuesta en el municipio.
Personería Salento desde la personeria Se ha participado en los comites que han sido citados por la administración municipal 
ICBF Se encuentra dinamizado y en operación el Comité Departamental Consultivo Intersectorial e Interinstitucional para el Abordaje Integral de las Violencias de Género y Violencias Sexuales en niños, Niñas y Adolescentes, a través del Decreto 0000587 del 14 de Agosto del 2018.
Personería Circasia:  Se realiza seguimiento a la Implementación de la Ley 1257 de 2008 con el fin de realizar el monitoreo a la implementación de la misma y el cumplimiento a los decretos reglamentarios, por medio del MECANISMO DE DIALOGO FORMAL DE MUJERES, creado mediante el Acuerdo N° 025 del 2020
Internos: La Secretaría de familia se encuenta adaptando el mecanismo articulador decreto 1710-2020 al Comité Departamental Consultivo Intersectorial e Interinstitucional para el Abordaje Integral de las Violencias de Género y Violencias Sexuales en niños, Niñas y Adolescentes, a través del Decreto 0000587 del 14 de Agosto del 2018.; de igual forma este último se encentra en operación y esta secretaría hace parte de el.
Defensoría del Pueblo: Refiere que no es competencia
Comisaria de Filandia: Actualmente el municipio no cuenta con comite, sin embargo existe el consejo comunitario de mujeres que es una articulacion de representantes de todos los sectores (educacion,salud, zona rural, mujer joven, adulta mayor, discapacidad) 
Comisaría de Génova: * Campañas a favor de los derechos de las mujeres y la socialización de la ruta dispuesta en el municipio. 
Comisaría Tebaida: se realizaron dos (2) capacitaciones al consejo consultivo de mujer y genero (Acuerdo 021-2013). En la primera y segunda sesion.
ICBF : 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</si>
  <si>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 xml:space="preserve">Se  incorporó del enfoque de género en los planes de intervenciones colectivas, plan de seguridad y convivencia ciudadana en los siguientes municipios: Pijao, Filandia Tebaida Génova, Salento y Quimbaya.
ecretaria de Familia Departamental: La Secretaría de Familia dentro de las acciones que realiza de manera transversal es el enfoque diferencial e intersectorializadad en las politicas, planes programas y proyectos  de las Politicas Públicas 
Secretaria de Familia Departamental: La Secretaría de Familia dentro de las acciones que realiza de manera transversal es el enfoque diferencial e intersectorializadad en las politicas, planes programas y proyectos  de las Politicas Públicas </t>
  </si>
  <si>
    <t xml:space="preserve">se realizó una capacitación con funcionarios de la secretaria de familia .   En el plan de acción  para esta vigencia queda pendiente 1 actividad
 El equipo interdisiplinario de la comisaria de familia se capacito en derechos sexuales y reproductivos el 09 de marzo del 2021
1. Taller de enfoque diferencial e interseccional
Jefatura de Equidad de Género y Mujer (Secretaría de Familia)  Se realizó socialización y sensibilización en la institución educación Sagrado corazón y Fachadas en el municipio de Filandia, hogares infantiles de ICBF, madres comunitarias de ICBF de Armenia, Salento, Circasia, Génova y  Buenavista -  Funcionarios del Centro comercial UNICENTRO -  Madres FAMI del ICBF - Concejo Municipal de Pijao - Institución educativa Pijao - Comisaría 1era de Armenia - Funcionarios del municipio de Córdoba.
Externo: Alcaldía de Salento, campañas virtuales y presenciales de socialización y sensibilización 
Alcaldía de Córdoba Se realizó conversatorios enfocados en el empoderamiento de la Mujer, desmitificación de la violencia, estereotipos de género, entornos equitativos, ruta de atención, Ley 1257 de 2008. 
Defensoría del Pueblo: Refiere que no es competencia
Alcaldía de Pijao: encuentro con mujeres en general para socialización de los temas a tratar en el mismo, brindadoles a las mujeres del territorio sobre la importancia de participar en este consejo consultivo, importancia de generar estrategias efectivas para el goce de los derechos que tienen como mujeres en Colombia.
Alcaldía de Quimbaya Se actualizo desde el comité de derechos humanos y paz y el comité de justicia transicional el plan de prevencion y proteccion de los derechos humanos y el derecho internacional humanitario
Alcaldía de Salento: Prevenir y eliminar toda forma de discriminación y violencia contra la identidad de género, identidad sexual, orientación sexual y la sexualidad diversa, así como adelantando acciones positivas para la equidad de género en la mujer a través de la  protección de derechos y la inclusión de la población.
Alcaldía Filandia: Se realizo ejercicio practico en donde cada entidad (Hospitales, instituciones educativas, comisaria de familia) socializa las acciones de prevención que llevan a cabo dentro del comité interinstitucional e intersectorial para el abordaje de las violencias en el menipeo de Filandia.         *Así mismo se les socializo estadísticas de las especificaciones de los casos de violencia sexual e intrafamiliar que se han presentado en el trascurso del año 2021 información remitida por la secretaria de salud, para saber en que tenemos que enfocar las próximas acciones preventivas
Internos:
Secretaría de Familia Departamental: Se realizó socialización y sensibilización para la eliminación de prácticas que vulneren los derechos de la mujer y promoción de derechos en : Instituto Pijao, Rufino Centro Armenia, Municipio de Salento
lcaldía Salento: apoyo de la comisaria de familia
en la socializacion del no maltrato a la mujer, por medio de campañas presenciales en las diferentes veredas.
Alcaldía Calarcá: Se realizó la socialización de la ruta de atención con funcionarios públicos de la administración, la normatividad que ampara las mujeres victimas de violencia y las líneas de atención. Se realizo sensibiliza a 193 funciomnarios(as).
Alcaldía de Tebaida:  Se da inicio de un programa radial con enfoque especial a la mujer para hablar de temas importantes alusivos a la equidad de género. 
• El 7 de octubre, se habló sobre la historia de la mujer
• El 14 de octubre, se habló sobre el sufragio en Colombia
• El 21 de Octubre, se habló sobre el feminismo  y sus términos. 
• El 28 de octubre, se habló sobre diversidad sexual.
• El 25 de noviembre, se habló sobre el tema de eliminación de violencia contra la mujer. 
Internos:
La Secretaría de Familia a través de la Jefatura de la Mujer Campaña de sensibilización en Calarcá, Montenegro, Circasia, Salento, Filandia, Tebaida, Armenia, Cordoba, pijao, buenavista y Génova. Además Celebración del día Internacional del día de la no violencia en la administración departamental </t>
  </si>
  <si>
    <t xml:space="preserve">Desde la Dirección de Desarrollo Humano y Fmilia construyo un plan de capacitación a funcionarios y contratistas que incluye el enfoque de género, el cual esta en implementación durante el periodo informado se realizaron jornadas en los municipios de Pijao y Circasia.
enfoque diferencial y de interseccionalidad a funcionarios y contratistas de la Gobernación del Quindío.
Capacitación en enfoque diferencial y de interseccionalidad a un grupo de contratistas de la alcaldía de La Tebaida. 
Secretarìa de Familia Departamental: Desde la Jefatura de la Mujer y la equidad se realizó un plan de capacitación a funcionarios y contratistas que incluye el enfoque de género el cual está en implementación durante el período informado; el cual se realizaron jornadas en los municipios de: Quimbaya, tebaida, Montenegro y Buenavista.
</t>
  </si>
  <si>
    <t xml:space="preserve">Secretaria de Familia Departamental: Desde  la Jefatura de la Mujer y la equidad se realizaron dos acciones con personal de las Fuerzas Militares y con las esposas de los Militares con el fìn  de abordad la  temàtica de violencia de gènero 
</t>
  </si>
  <si>
    <t>se realizaron en el primer trimestre 9 campañas las cuales se desarrollaron en diferentes sectores del municipio entre ellas instituciones educativas se conto con entrega de folletos, carteleras, juegos didacticos y publicaciones en redes sociales. 
Jefatura de Equidad de Género y Mujer (secretaría de Familia) Se realizó jornada de socialización y sensibilización con los contratistas, personal de planta y demás funcionarios, en el centro administrativo departamental en las diferentes secretarías.
Externos: Alcaldía de Génova *Se realizo una actividad con el apoyo de la secretaria de familia del departamento
Personería Salento La personeria municipal como garante de los derechos de la población participa en la socalizacion  sencibilización que hace la administración en calidad de garante. 
Alcaldía de Quimbaya Por parte de la secretaria de familia de la gobernacion del quindio se han recibido capacitaciones acerca de las rutas de atencion para mujeres victimas de las distintas violencias  y seguidamente se ha replicado esa informacion con las diferentes organisaciones de mujeres del municipio 
Alcaldía de Montenegro Se realizó en el marco del consejo terriotorial de mujeres
ICBF El ICBF a través de sus diferentes programas socializa las rutas de atención existentes para las mujeres víctimas, proceso que se adelanta con los diferentes funcionarios adscritos tanto al ICBF como a los operadores de los programas del ICBF.
Alcaldía de Córdoba Se realizó conversatorios enfocados en el empoderamiento de la Mujer, desmitificación de la violencia, ruta de atención, Ley 1257 de 2008.  
Defensoría del Pueblo: No es de su competencia
Personería de Calarcá: Se socializa y se activan las rutas de protección para mujeres victimas de los diferentes tipos de violencia.
Defensoría del Pueblo: Refiere que no es competencia
Alcaldía de Salento: campañas sobre las formas de violencias que pone en riesgo las mujeres , por eso hay que desnaturalizarlas y prevenirlas. 
Alcaldía de Filandia: Se ha socializado las rutas de atención en caso de violencia de genero, sexual, física y psicológica a las diferentes entidades (Hospitales, instituciones educativas, comisaria de familia) en el comité interinstitucional e intersectorial para el abordaje de las violencias en el municipio de Filandia.
Alcaldía  Salento: socializacion por parte 
del Enlace Mujer  de manera presencial las rutas de atencion a la mujer victima de los diferentes actos de violencia y abusos.
Alcaldía Calarcá: se realizó seguimiento y verficación de la activación de ruta por parte de las diferentes entidades en el evento 875 , segúnr reportes de SIVIGILA. 27 orientaciones en la ruta de atención para mujeres víctimas de diversas formas de violencias basadas en género
Personería Génova: La Personería Municipal ha venido realizando la socialización de la ruta de atención integral a la violencia de género, violencia intrafamiliar y las causas, a través de redes sociales de la entidad y programas radiales a traves de la emisora comunitaria. 
Alcaldía de Tebaida:  El 05 de octubre, se realizó visita al centro día Miguel Pinedo, en el cual; se informó a los adultos mayores sobre la ley 1257 del 2008 y sobre 
 El 08 de octubre, se realizó en el teatro municipal socialización de ruta de la mujer y liderazgo juvenil. A 22 mujeres. 
 El 08 de octubre, se realizó socialización de ruta de liderazgo a 31 mujeres en el teatro municipal.  El 09 de noviembre, se realizó promoción de literatura  y lectura a mujeres empoderadas en el segundo piso del teatro municipal en donde asistieron: Dos mujeres afro y Una mujer cuidadora
El 13 de noviembre, se realizó socialización y taller con la población indígena wounaan; en donde se informó sobre la política pública de mujer y género. Con la intención de modificar la imagen social y cultural que tiene la población de la mujer frente a la participación y liderazgo dentro del municipio.
El 16 de noviembre, se realizó capacitación a 6 mujeres en el segundo piso del teatro municipal sobre la ley 1257  del 2008. El 20 de noviembre, se realizó en el parque principal un evento impulsado por jóvenes candidatos de los consejos de juventud, resistencia tebaida y plataforma de la juventud. Sobre  el cuerpo, derechos sexuales y reproductivos.
Personería Armenia:  Se socializa y se activan las rutas de protección para mujeres victimas de los diferentes tipos de violencia.
Personería Calarcá Se socializa y se activan las rutas de protección para mujeres victimas de los diferentes tipos de violencia. 
ICBF: El ICBF a través de sus diferentes programas socializa las rutas de atención existentes para las mujeres víctimas, proceso que se adelanta con los diferentes funcionarios adscritos tanto al ICBF como a los operadores de los programas del ICBF.</t>
  </si>
  <si>
    <t xml:space="preserve">El 10 de marzo se realizó la primera sesión del consejo consultivo de mujer y género con la atencion de reactivar durante este año el comité, repasar los lineamientos de la politica publica y enseñar las acciones de la matriz de seguimiento.  
</t>
  </si>
  <si>
    <t>El 10 de marzo se realizó la primera sesión del consejo consultivo de mujer y género con la atencion de reactivar durante este año el comité, repasar los lineamientos de la politica publica y enseñar las acciones de la matriz de seguimiento.  
Externos: Alcaldía de Génova * La secretaria de planeación departamental realizó socialización para la adopción de esta politica pública
Alcaldía de Salento: Se Recopila y se modifica el acuerdo municipal del Consejo consultivo de Mujeres como mecanismos de dialógos formal el cual sera el encargado de encaminar la Política Publica de Equidad de Género
Personería Salento Se Recopilan y se modifican el acuedo municipal del Consejo consultivo de Mujeres como mecanismos de dialógos formal el cual sera el encargado de encaminar la Política Publica de Equidad de Género 
Alcaldía de Montenegro Desde el Consejo territorial de mujeres se delegó una mujer para realizar seguimiento y monitorea a la politica pública
ecretarìa de Familia Departamental: Mediante el Consejo Departamental de Mujeres dentro de las acciones concretas  es la realizaciòn del seguimiento a la Polìtica Pùblica de género
Alcaldía Tebaida: El 09 de diciembre, se llevó a cabo la última sesión del consejo consultivo de mujer y género. En cual participaron 16 personas y se hizo una rendición de la política pública de mujer y género del 2013-2023, sobre la vigencia 2021; la cual, se recibió a satisfacción por parte de los asistentes.
Personería calarcá: No se implementa en el municipio politica publica de equidad de genero.
ICBF: Se hace necesario que la meta sea reformulada en cuanto al responsable líder que pueda generar el proceso de convocatoria institucional que permita el desarrollo de la actividad.</t>
  </si>
  <si>
    <t xml:space="preserve">La secretaría de Familia a través de los consejo de mujeres de los municipios de Filandia, Calarcá, Pijao, Tebaida, Génova  y Quimbaya se viene incentivando a la participación activa de las organización de mujeres para el monitoreo y evaluación de la Política Pública de Equidad de Género.
En el consejo consultivo de mujer se llevo capacitacion de la politica publica de mujer y genero municipal 
Alcaldía Tebaida: el consejo recibio a satisfaccion la politica publica de mujer y genero </t>
  </si>
  <si>
    <t>Realizar acciones de promoción y prevención en salud sexual y reproductiva y Derechos sexuales y reproductivos con enfoque de género.</t>
  </si>
  <si>
    <t xml:space="preserve">Garantizar el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t>
  </si>
  <si>
    <t>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</si>
</sst>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 #,##0_-;\-&quot;$&quot;\ * #,##0_-;_-&quot;$&quot;\ * &quot;-&quot;_-;_-@_-"/>
    <numFmt numFmtId="43" formatCode="_-* #,##0.00_-;\-* #,##0.00_-;_-* &quot;-&quot;??_-;_-@_-"/>
    <numFmt numFmtId="164" formatCode="&quot;$&quot;\ #,##0_);\(&quot;$&quot;\ #,##0\)"/>
    <numFmt numFmtId="165" formatCode="_(&quot;$&quot;\ * #,##0_);_(&quot;$&quot;\ * \(#,##0\);_(&quot;$&quot;\ * &quot;-&quot;_);_(@_)"/>
    <numFmt numFmtId="166" formatCode="_(&quot;$&quot;\ * #,##0.00_);_(&quot;$&quot;\ * \(#,##0.00\);_(&quot;$&quot;\ * &quot;-&quot;??_);_(@_)"/>
    <numFmt numFmtId="167" formatCode="_(* #,##0.00_);_(* \(#,##0.00\);_(* &quot;-&quot;??_);_(@_)"/>
    <numFmt numFmtId="168" formatCode="_-&quot;$&quot;* #,##0.00_-;\-&quot;$&quot;* #,##0.00_-;_-&quot;$&quot;* &quot;-&quot;??_-;_-@_-"/>
    <numFmt numFmtId="169" formatCode="&quot;$&quot;\ #,##0"/>
    <numFmt numFmtId="170" formatCode="0.0"/>
    <numFmt numFmtId="171" formatCode="#,##0.00;[Red]#,##0.00"/>
    <numFmt numFmtId="172" formatCode="&quot;$&quot;#,##0;[Red]\-&quot;$&quot;#,##0"/>
    <numFmt numFmtId="173" formatCode="_-[$$-240A]* #,##0_-;\-[$$-240A]* #,##0_-;_-[$$-240A]* &quot;-&quot;??_-;_-@_-"/>
    <numFmt numFmtId="174" formatCode="#,##0;[Red]#,##0"/>
    <numFmt numFmtId="175" formatCode="_([$$-240A]\ * #,##0.00_);_([$$-240A]\ * \(#,##0.00\);_([$$-240A]\ * &quot;-&quot;??_);_(@_)"/>
    <numFmt numFmtId="176" formatCode="_-&quot;$&quot;* #,##0_-;\-&quot;$&quot;* #,##0_-;_-&quot;$&quot;* &quot;-&quot;??_-;_-@_-"/>
    <numFmt numFmtId="177" formatCode="_-* #,##0_-;\-* #,##0_-;_-* &quot;-&quot;??_-;_-@_-"/>
    <numFmt numFmtId="178" formatCode="_(&quot;$&quot;\ * #,##0_);_(&quot;$&quot;\ * \(#,##0\);_(&quot;$&quot;\ * &quot;-&quot;??_);_(@_)"/>
    <numFmt numFmtId="179" formatCode="&quot;$&quot;#,##0"/>
    <numFmt numFmtId="180" formatCode="_-[$$-240A]* #,##0.00_-;\-[$$-240A]* #,##0.00_-;_-[$$-240A]* &quot;-&quot;??_-;_-@_-"/>
  </numFmts>
  <fonts count="37" x14ac:knownFonts="1">
    <font>
      <sz val="11"/>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b/>
      <sz val="14"/>
      <color theme="1"/>
      <name val="Calibri"/>
      <family val="2"/>
      <scheme val="minor"/>
    </font>
    <font>
      <b/>
      <sz val="10"/>
      <color theme="1"/>
      <name val="Calibri"/>
      <family val="2"/>
      <scheme val="minor"/>
    </font>
    <font>
      <b/>
      <sz val="10"/>
      <name val="Calibri"/>
      <family val="2"/>
      <scheme val="minor"/>
    </font>
    <font>
      <sz val="10"/>
      <color rgb="FF313131"/>
      <name val="Calibri"/>
      <family val="2"/>
      <scheme val="minor"/>
    </font>
    <font>
      <b/>
      <sz val="12"/>
      <color theme="1"/>
      <name val="Calibri"/>
      <family val="2"/>
      <scheme val="minor"/>
    </font>
    <font>
      <b/>
      <sz val="16"/>
      <color theme="1"/>
      <name val="Calibri"/>
      <family val="2"/>
      <scheme val="minor"/>
    </font>
    <font>
      <sz val="11"/>
      <name val="Calibri"/>
      <family val="2"/>
      <scheme val="minor"/>
    </font>
    <font>
      <sz val="12"/>
      <color theme="1"/>
      <name val="Arial"/>
      <family val="2"/>
    </font>
    <font>
      <sz val="12"/>
      <name val="Arial"/>
      <family val="2"/>
    </font>
    <font>
      <sz val="10"/>
      <name val="Arial"/>
      <family val="2"/>
    </font>
    <font>
      <sz val="12"/>
      <color rgb="FF313131"/>
      <name val="Arial"/>
      <family val="2"/>
    </font>
    <font>
      <b/>
      <sz val="11"/>
      <name val="Calibri"/>
      <family val="2"/>
      <scheme val="minor"/>
    </font>
    <font>
      <b/>
      <sz val="11"/>
      <color theme="1"/>
      <name val="Calibri"/>
      <family val="2"/>
      <scheme val="minor"/>
    </font>
    <font>
      <sz val="11"/>
      <color rgb="FFFF0000"/>
      <name val="Calibri"/>
      <family val="2"/>
      <scheme val="minor"/>
    </font>
    <font>
      <b/>
      <sz val="16"/>
      <name val="Calibri"/>
      <family val="2"/>
      <scheme val="minor"/>
    </font>
    <font>
      <b/>
      <sz val="12"/>
      <name val="Calibri"/>
      <family val="2"/>
      <scheme val="minor"/>
    </font>
    <font>
      <sz val="12"/>
      <name val="Calibri"/>
      <family val="2"/>
      <scheme val="minor"/>
    </font>
    <font>
      <sz val="11"/>
      <color theme="1"/>
      <name val="Tahoma"/>
      <family val="2"/>
    </font>
    <font>
      <sz val="11"/>
      <name val="Tahoma"/>
      <family val="2"/>
    </font>
    <font>
      <sz val="12"/>
      <color theme="1"/>
      <name val="Calibri"/>
      <family val="2"/>
      <scheme val="minor"/>
    </font>
    <font>
      <sz val="11"/>
      <color theme="1"/>
      <name val="Arial"/>
      <family val="2"/>
    </font>
    <font>
      <sz val="11"/>
      <color rgb="FF002060"/>
      <name val="Calibri"/>
      <family val="2"/>
      <scheme val="minor"/>
    </font>
    <font>
      <b/>
      <sz val="11"/>
      <color rgb="FF6F6F6E"/>
      <name val="Calibri"/>
      <family val="2"/>
      <scheme val="minor"/>
    </font>
    <font>
      <sz val="12"/>
      <color theme="1"/>
      <name val="Tahoma"/>
      <family val="2"/>
    </font>
    <font>
      <sz val="11"/>
      <color rgb="FF000000"/>
      <name val="Tahoma"/>
      <family val="2"/>
    </font>
    <font>
      <sz val="11"/>
      <color rgb="FFFF0000"/>
      <name val="Tahoma"/>
      <family val="2"/>
    </font>
    <font>
      <sz val="12"/>
      <name val="Tahoma"/>
      <family val="2"/>
    </font>
    <font>
      <sz val="9"/>
      <color rgb="FF444444"/>
      <name val="Arial"/>
      <family val="2"/>
    </font>
    <font>
      <b/>
      <sz val="9"/>
      <color indexed="81"/>
      <name val="Tahoma"/>
      <family val="2"/>
    </font>
    <font>
      <sz val="10"/>
      <color theme="1"/>
      <name val="Tahoma"/>
      <family val="2"/>
    </font>
    <font>
      <sz val="9"/>
      <color indexed="81"/>
      <name val="Tahoma"/>
      <family val="2"/>
    </font>
  </fonts>
  <fills count="35">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theme="4"/>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7030A0"/>
        <bgColor indexed="64"/>
      </patternFill>
    </fill>
    <fill>
      <patternFill patternType="solid">
        <fgColor theme="7"/>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CECEC"/>
        <bgColor indexed="64"/>
      </patternFill>
    </fill>
    <fill>
      <patternFill patternType="solid">
        <fgColor theme="5" tint="0.59999389629810485"/>
        <bgColor indexed="64"/>
      </patternFill>
    </fill>
    <fill>
      <patternFill patternType="solid">
        <fgColor theme="0"/>
        <bgColor rgb="FF000000"/>
      </patternFill>
    </fill>
    <fill>
      <patternFill patternType="solid">
        <fgColor theme="9" tint="0.39997558519241921"/>
        <bgColor indexed="64"/>
      </patternFill>
    </fill>
    <fill>
      <patternFill patternType="solid">
        <fgColor theme="2"/>
        <bgColor indexed="64"/>
      </patternFill>
    </fill>
    <fill>
      <patternFill patternType="solid">
        <fgColor rgb="FFFFFFFF"/>
        <bgColor rgb="FF000000"/>
      </patternFill>
    </fill>
    <fill>
      <patternFill patternType="solid">
        <fgColor rgb="FFC00000"/>
        <bgColor indexed="64"/>
      </patternFill>
    </fill>
  </fills>
  <borders count="53">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thin">
        <color auto="1"/>
      </right>
      <top/>
      <bottom style="medium">
        <color auto="1"/>
      </bottom>
      <diagonal/>
    </border>
    <border>
      <left style="thin">
        <color auto="1"/>
      </left>
      <right/>
      <top/>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thin">
        <color auto="1"/>
      </left>
      <right style="thin">
        <color auto="1"/>
      </right>
      <top style="medium">
        <color auto="1"/>
      </top>
      <bottom/>
      <diagonal/>
    </border>
    <border>
      <left style="medium">
        <color indexed="64"/>
      </left>
      <right style="thin">
        <color auto="1"/>
      </right>
      <top/>
      <bottom style="medium">
        <color indexed="64"/>
      </bottom>
      <diagonal/>
    </border>
    <border>
      <left style="thin">
        <color auto="1"/>
      </left>
      <right style="medium">
        <color auto="1"/>
      </right>
      <top/>
      <bottom style="medium">
        <color auto="1"/>
      </bottom>
      <diagonal/>
    </border>
    <border>
      <left style="thin">
        <color rgb="FF000000"/>
      </left>
      <right style="thin">
        <color rgb="FF000000"/>
      </right>
      <top/>
      <bottom style="thin">
        <color rgb="FF000000"/>
      </bottom>
      <diagonal/>
    </border>
    <border>
      <left style="medium">
        <color indexed="64"/>
      </left>
      <right style="thin">
        <color auto="1"/>
      </right>
      <top style="medium">
        <color indexed="64"/>
      </top>
      <bottom/>
      <diagonal/>
    </border>
    <border>
      <left style="thin">
        <color auto="1"/>
      </left>
      <right style="medium">
        <color auto="1"/>
      </right>
      <top style="medium">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right/>
      <top style="thin">
        <color auto="1"/>
      </top>
      <bottom style="thin">
        <color auto="1"/>
      </bottom>
      <diagonal/>
    </border>
    <border>
      <left style="thin">
        <color rgb="FF522B57"/>
      </left>
      <right style="thin">
        <color rgb="FF522B57"/>
      </right>
      <top style="thin">
        <color rgb="FF522B57"/>
      </top>
      <bottom style="thin">
        <color rgb="FF522B57"/>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8">
    <xf numFmtId="0" fontId="0" fillId="0" borderId="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75" fontId="28" fillId="28" borderId="49">
      <alignment horizontal="center" vertical="center" wrapText="1"/>
    </xf>
    <xf numFmtId="0" fontId="1" fillId="0" borderId="0"/>
  </cellStyleXfs>
  <cellXfs count="1080">
    <xf numFmtId="0" fontId="0" fillId="0" borderId="0" xfId="0"/>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9" fontId="2" fillId="0" borderId="0" xfId="1" applyFont="1" applyFill="1" applyBorder="1" applyAlignment="1">
      <alignment horizontal="center" vertical="center" wrapText="1"/>
    </xf>
    <xf numFmtId="0" fontId="2" fillId="0" borderId="6" xfId="0" applyFont="1" applyFill="1" applyBorder="1" applyAlignment="1">
      <alignment horizontal="justify" vertical="top" wrapText="1"/>
    </xf>
    <xf numFmtId="0" fontId="5" fillId="0" borderId="6" xfId="0" applyFont="1" applyFill="1" applyBorder="1" applyAlignment="1">
      <alignment horizontal="justify" vertical="top" wrapText="1"/>
    </xf>
    <xf numFmtId="0" fontId="2" fillId="0" borderId="5"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6" xfId="0" applyFont="1" applyFill="1" applyBorder="1" applyAlignment="1">
      <alignment horizontal="justify" vertical="top"/>
    </xf>
    <xf numFmtId="0" fontId="5"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9" fontId="7" fillId="0" borderId="0" xfId="1" applyFont="1" applyFill="1" applyBorder="1" applyAlignment="1">
      <alignment horizontal="center" vertical="center" wrapText="1"/>
    </xf>
    <xf numFmtId="0" fontId="7" fillId="0" borderId="0" xfId="0" applyFont="1" applyFill="1" applyBorder="1" applyAlignment="1">
      <alignment horizontal="justify" vertical="center" wrapText="1"/>
    </xf>
    <xf numFmtId="164" fontId="7" fillId="0" borderId="0"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vertical="center" wrapText="1"/>
    </xf>
    <xf numFmtId="0" fontId="2" fillId="0" borderId="6" xfId="0" applyFont="1" applyFill="1" applyBorder="1" applyAlignment="1">
      <alignment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2" fillId="0" borderId="6" xfId="0" applyFont="1" applyFill="1" applyBorder="1" applyAlignment="1">
      <alignment horizontal="justify" vertical="top" wrapText="1"/>
    </xf>
    <xf numFmtId="0" fontId="2" fillId="0" borderId="12" xfId="0" applyFont="1" applyFill="1" applyBorder="1" applyAlignment="1">
      <alignment horizontal="justify" vertical="center" wrapText="1"/>
    </xf>
    <xf numFmtId="0" fontId="2" fillId="0" borderId="12" xfId="0" applyFont="1" applyFill="1" applyBorder="1" applyAlignment="1">
      <alignment horizontal="justify" vertical="top" wrapText="1"/>
    </xf>
    <xf numFmtId="0" fontId="2" fillId="0" borderId="8"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5" fillId="0" borderId="6" xfId="0" applyFont="1" applyFill="1" applyBorder="1" applyAlignment="1">
      <alignment horizontal="justify" vertical="top" wrapText="1"/>
    </xf>
    <xf numFmtId="9" fontId="2" fillId="0" borderId="6" xfId="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top"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8" xfId="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12" xfId="0" applyFont="1" applyFill="1" applyBorder="1" applyAlignment="1">
      <alignment horizontal="left" vertical="top" wrapText="1"/>
    </xf>
    <xf numFmtId="0" fontId="2" fillId="0" borderId="5" xfId="0" applyFont="1" applyFill="1" applyBorder="1" applyAlignment="1">
      <alignment vertical="center" wrapText="1"/>
    </xf>
    <xf numFmtId="0" fontId="2" fillId="0" borderId="12" xfId="0" applyFont="1" applyFill="1" applyBorder="1" applyAlignment="1">
      <alignment vertical="center" wrapText="1"/>
    </xf>
    <xf numFmtId="0" fontId="2" fillId="0" borderId="12" xfId="0" applyFont="1" applyFill="1" applyBorder="1" applyAlignment="1">
      <alignment vertical="top" wrapText="1"/>
    </xf>
    <xf numFmtId="0" fontId="5" fillId="0" borderId="12" xfId="0" applyFont="1" applyFill="1" applyBorder="1" applyAlignment="1">
      <alignment horizontal="justify" vertical="center" wrapText="1"/>
    </xf>
    <xf numFmtId="0" fontId="2" fillId="0" borderId="5" xfId="0" applyFont="1" applyFill="1" applyBorder="1" applyAlignment="1">
      <alignment horizontal="left" vertical="top" wrapText="1"/>
    </xf>
    <xf numFmtId="0" fontId="9"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2" fillId="0" borderId="5" xfId="0" applyFont="1" applyFill="1" applyBorder="1" applyAlignment="1">
      <alignment vertical="top" wrapText="1"/>
    </xf>
    <xf numFmtId="0" fontId="5" fillId="0" borderId="12" xfId="0" applyFont="1" applyFill="1" applyBorder="1" applyAlignment="1">
      <alignment horizontal="justify"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9" fontId="2" fillId="0" borderId="15"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12" xfId="0" applyFont="1" applyFill="1" applyBorder="1" applyAlignment="1">
      <alignment horizontal="justify" vertical="top"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justify" vertical="top"/>
    </xf>
    <xf numFmtId="0" fontId="3"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0" fillId="0" borderId="0" xfId="0" applyAlignment="1">
      <alignment horizontal="center" vertical="center" wrapText="1"/>
    </xf>
    <xf numFmtId="169" fontId="0" fillId="0" borderId="0" xfId="0" applyNumberFormat="1" applyAlignment="1">
      <alignment horizontal="center" vertical="center" wrapText="1"/>
    </xf>
    <xf numFmtId="9" fontId="7" fillId="0" borderId="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0" fillId="0" borderId="8" xfId="0" applyBorder="1" applyAlignment="1">
      <alignment horizontal="center" vertical="center" wrapText="1"/>
    </xf>
    <xf numFmtId="169" fontId="0" fillId="0" borderId="8" xfId="0" applyNumberFormat="1" applyBorder="1" applyAlignment="1">
      <alignment horizontal="center" vertical="center" wrapText="1"/>
    </xf>
    <xf numFmtId="169" fontId="0" fillId="0" borderId="13" xfId="0" applyNumberFormat="1" applyBorder="1" applyAlignment="1">
      <alignment horizontal="center" vertical="center" wrapText="1"/>
    </xf>
    <xf numFmtId="0" fontId="0" fillId="0" borderId="10" xfId="0" applyBorder="1" applyAlignment="1">
      <alignment horizontal="center" vertical="center" wrapText="1"/>
    </xf>
    <xf numFmtId="169" fontId="0" fillId="0" borderId="10" xfId="0" applyNumberFormat="1" applyBorder="1" applyAlignment="1">
      <alignment horizontal="center" vertical="center" wrapText="1"/>
    </xf>
    <xf numFmtId="169" fontId="8" fillId="0" borderId="8"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10" fontId="2" fillId="0" borderId="6"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9" fontId="2" fillId="0" borderId="6" xfId="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10" fontId="2" fillId="0" borderId="5" xfId="0" applyNumberFormat="1" applyFont="1" applyFill="1" applyBorder="1" applyAlignment="1">
      <alignment horizontal="center" vertical="center" wrapText="1"/>
    </xf>
    <xf numFmtId="9" fontId="2" fillId="0" borderId="8" xfId="0" applyNumberFormat="1" applyFont="1" applyFill="1" applyBorder="1" applyAlignment="1">
      <alignment horizontal="center" vertical="center" wrapText="1"/>
    </xf>
    <xf numFmtId="164" fontId="2" fillId="0" borderId="1"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10" xfId="0" applyNumberFormat="1"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11" xfId="0" applyFont="1" applyFill="1" applyBorder="1" applyAlignment="1">
      <alignment vertical="center" wrapText="1"/>
    </xf>
    <xf numFmtId="0" fontId="2" fillId="4"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wrapText="1"/>
    </xf>
    <xf numFmtId="9" fontId="2" fillId="0" borderId="10" xfId="1"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9" fontId="2" fillId="0" borderId="6" xfId="1" applyFont="1" applyFill="1"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169" fontId="0" fillId="0" borderId="28" xfId="0" applyNumberFormat="1" applyBorder="1" applyAlignment="1">
      <alignment horizontal="center" vertical="center" wrapText="1"/>
    </xf>
    <xf numFmtId="0" fontId="12" fillId="5" borderId="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5" fillId="0" borderId="12" xfId="0" applyFont="1" applyFill="1" applyBorder="1" applyAlignment="1">
      <alignment horizontal="center" vertical="center"/>
    </xf>
    <xf numFmtId="0" fontId="2" fillId="0"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4" fillId="0" borderId="6" xfId="0" applyFont="1" applyFill="1" applyBorder="1" applyAlignment="1">
      <alignment horizontal="center" vertical="center" wrapText="1"/>
    </xf>
    <xf numFmtId="1" fontId="15" fillId="0" borderId="1" xfId="2" applyNumberFormat="1" applyFont="1" applyFill="1" applyBorder="1" applyAlignment="1" applyProtection="1">
      <alignment horizontal="center" vertical="center" wrapText="1"/>
      <protection locked="0"/>
    </xf>
    <xf numFmtId="1" fontId="15" fillId="0" borderId="6" xfId="2"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171" fontId="14" fillId="5" borderId="1" xfId="0" applyNumberFormat="1" applyFont="1" applyFill="1" applyBorder="1" applyAlignment="1" applyProtection="1">
      <alignment horizontal="center" vertical="center" wrapText="1"/>
      <protection locked="0"/>
    </xf>
    <xf numFmtId="0" fontId="14" fillId="0" borderId="3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6" xfId="0" applyFont="1" applyFill="1" applyBorder="1" applyAlignment="1">
      <alignment horizontal="center" vertical="center" wrapText="1"/>
    </xf>
    <xf numFmtId="170" fontId="14" fillId="0" borderId="6" xfId="2" applyNumberFormat="1" applyFont="1" applyFill="1" applyBorder="1" applyAlignment="1" applyProtection="1">
      <alignment horizontal="center" vertical="center" wrapText="1"/>
      <protection locked="0"/>
    </xf>
    <xf numFmtId="0" fontId="13" fillId="0" borderId="10" xfId="0" applyFont="1" applyFill="1" applyBorder="1" applyAlignment="1">
      <alignment horizontal="center" vertical="center" wrapText="1"/>
    </xf>
    <xf numFmtId="1" fontId="13" fillId="0" borderId="10" xfId="0"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lignment horizontal="center" vertical="center" wrapText="1"/>
    </xf>
    <xf numFmtId="43" fontId="14" fillId="5" borderId="6" xfId="2" applyNumberFormat="1" applyFont="1" applyFill="1" applyBorder="1" applyAlignment="1" applyProtection="1">
      <alignment horizontal="center" vertical="center" wrapText="1"/>
      <protection locked="0"/>
    </xf>
    <xf numFmtId="43" fontId="14" fillId="0" borderId="4" xfId="2" applyNumberFormat="1" applyFont="1" applyFill="1" applyBorder="1" applyAlignment="1" applyProtection="1">
      <alignment horizontal="center" vertical="center" wrapText="1"/>
      <protection locked="0"/>
    </xf>
    <xf numFmtId="43" fontId="14" fillId="0" borderId="10" xfId="2" applyNumberFormat="1" applyFont="1" applyFill="1" applyBorder="1" applyAlignment="1" applyProtection="1">
      <alignment horizontal="center" vertical="center" wrapText="1"/>
      <protection locked="0"/>
    </xf>
    <xf numFmtId="43" fontId="14" fillId="5" borderId="1" xfId="2" applyNumberFormat="1"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0" borderId="28" xfId="0" applyFont="1" applyFill="1" applyBorder="1" applyAlignment="1">
      <alignment horizontal="center" vertical="center" wrapText="1"/>
    </xf>
    <xf numFmtId="43" fontId="16" fillId="6" borderId="6" xfId="2" applyNumberFormat="1" applyFont="1" applyFill="1" applyBorder="1" applyAlignment="1" applyProtection="1">
      <alignment horizontal="center" vertical="center" wrapText="1"/>
      <protection locked="0"/>
    </xf>
    <xf numFmtId="43" fontId="13" fillId="0" borderId="35" xfId="2" applyNumberFormat="1" applyFont="1" applyFill="1" applyBorder="1" applyAlignment="1" applyProtection="1">
      <alignment horizontal="center" vertical="center" wrapText="1"/>
      <protection locked="0"/>
    </xf>
    <xf numFmtId="43" fontId="14" fillId="5" borderId="6" xfId="2" applyNumberFormat="1" applyFont="1" applyFill="1" applyBorder="1" applyAlignment="1" applyProtection="1">
      <alignment horizontal="center" vertical="center"/>
      <protection locked="0"/>
    </xf>
    <xf numFmtId="0" fontId="2" fillId="0" borderId="12" xfId="0" applyNumberFormat="1" applyFont="1" applyFill="1" applyBorder="1" applyAlignment="1">
      <alignment horizontal="center" vertical="center" wrapText="1"/>
    </xf>
    <xf numFmtId="0" fontId="0" fillId="0" borderId="0" xfId="0" applyAlignment="1">
      <alignment horizontal="center" vertical="center"/>
    </xf>
    <xf numFmtId="0" fontId="2" fillId="0" borderId="14" xfId="0" applyFont="1" applyFill="1" applyBorder="1" applyAlignment="1">
      <alignment horizontal="center" vertical="center" wrapText="1"/>
    </xf>
    <xf numFmtId="43" fontId="14" fillId="5" borderId="6" xfId="2" applyNumberFormat="1" applyFont="1" applyFill="1" applyBorder="1" applyAlignment="1">
      <alignment horizontal="center" vertical="center"/>
    </xf>
    <xf numFmtId="43" fontId="14" fillId="5" borderId="10" xfId="2" applyNumberFormat="1" applyFont="1" applyFill="1" applyBorder="1" applyAlignment="1" applyProtection="1">
      <alignment horizontal="center" vertical="center" wrapText="1"/>
      <protection locked="0"/>
    </xf>
    <xf numFmtId="43" fontId="14" fillId="0" borderId="6" xfId="2" applyNumberFormat="1" applyFont="1" applyFill="1" applyBorder="1" applyAlignment="1" applyProtection="1">
      <alignment horizontal="center" vertical="center"/>
      <protection locked="0"/>
    </xf>
    <xf numFmtId="0" fontId="14" fillId="0" borderId="21"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lignment horizontal="center" vertical="center" wrapText="1"/>
    </xf>
    <xf numFmtId="43" fontId="13" fillId="0" borderId="10" xfId="2" applyNumberFormat="1" applyFont="1" applyFill="1" applyBorder="1" applyAlignment="1" applyProtection="1">
      <alignment horizontal="center" vertical="center" wrapText="1"/>
      <protection locked="0"/>
    </xf>
    <xf numFmtId="0" fontId="5" fillId="4" borderId="6" xfId="0" applyFont="1" applyFill="1" applyBorder="1" applyAlignment="1">
      <alignment horizontal="center" vertical="center" wrapText="1"/>
    </xf>
    <xf numFmtId="1" fontId="13" fillId="0" borderId="6" xfId="0" applyNumberFormat="1" applyFont="1" applyFill="1" applyBorder="1" applyAlignment="1" applyProtection="1">
      <alignment horizontal="center" vertical="center" wrapText="1"/>
      <protection locked="0"/>
    </xf>
    <xf numFmtId="0" fontId="2" fillId="4" borderId="8" xfId="0" applyFont="1" applyFill="1" applyBorder="1" applyAlignment="1">
      <alignment horizontal="center" vertical="center" wrapText="1"/>
    </xf>
    <xf numFmtId="0" fontId="2" fillId="0" borderId="13" xfId="0" applyFont="1" applyFill="1" applyBorder="1" applyAlignment="1">
      <alignment horizontal="center" vertical="center" wrapText="1"/>
    </xf>
    <xf numFmtId="169" fontId="0" fillId="0" borderId="6" xfId="0" applyNumberFormat="1" applyBorder="1" applyAlignment="1">
      <alignment horizontal="center" vertical="center" wrapText="1"/>
    </xf>
    <xf numFmtId="0" fontId="2" fillId="0" borderId="12"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12"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169" fontId="0" fillId="0" borderId="6" xfId="0" applyNumberFormat="1" applyBorder="1" applyAlignment="1">
      <alignment horizontal="center" vertical="center" wrapText="1"/>
    </xf>
    <xf numFmtId="9" fontId="2" fillId="0" borderId="6" xfId="1" applyFont="1" applyFill="1" applyBorder="1" applyAlignment="1">
      <alignment horizontal="center" vertical="center" wrapText="1"/>
    </xf>
    <xf numFmtId="169" fontId="0" fillId="0" borderId="9" xfId="0" applyNumberFormat="1" applyBorder="1" applyAlignment="1">
      <alignment horizontal="center" vertical="center" wrapText="1"/>
    </xf>
    <xf numFmtId="0" fontId="8" fillId="14" borderId="7" xfId="0" applyFont="1" applyFill="1" applyBorder="1" applyAlignment="1">
      <alignment horizontal="center" vertical="center" wrapText="1"/>
    </xf>
    <xf numFmtId="0" fontId="8" fillId="14" borderId="8" xfId="0" applyFont="1" applyFill="1" applyBorder="1" applyAlignment="1">
      <alignment horizontal="center" vertical="center" wrapText="1"/>
    </xf>
    <xf numFmtId="0" fontId="8" fillId="14" borderId="13" xfId="0" applyFont="1" applyFill="1" applyBorder="1" applyAlignment="1">
      <alignment horizontal="center" vertical="center" wrapText="1"/>
    </xf>
    <xf numFmtId="169" fontId="8" fillId="14" borderId="8" xfId="0" applyNumberFormat="1"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14" xfId="0" applyFont="1" applyFill="1" applyBorder="1" applyAlignment="1">
      <alignment horizontal="justify" vertical="center" wrapText="1"/>
    </xf>
    <xf numFmtId="0" fontId="2" fillId="16" borderId="6" xfId="0" applyFont="1" applyFill="1" applyBorder="1" applyAlignment="1">
      <alignment horizontal="center" vertical="center" wrapText="1"/>
    </xf>
    <xf numFmtId="0" fontId="2" fillId="16" borderId="6" xfId="0" applyFont="1" applyFill="1" applyBorder="1" applyAlignment="1">
      <alignment horizontal="justify" vertical="center" wrapText="1"/>
    </xf>
    <xf numFmtId="0" fontId="2" fillId="16" borderId="12" xfId="0" applyFont="1" applyFill="1" applyBorder="1" applyAlignment="1">
      <alignment horizontal="justify" vertical="center" wrapText="1"/>
    </xf>
    <xf numFmtId="0" fontId="2" fillId="16" borderId="5" xfId="0" applyFont="1" applyFill="1" applyBorder="1" applyAlignment="1">
      <alignment horizontal="center" vertical="center" wrapText="1"/>
    </xf>
    <xf numFmtId="0" fontId="0" fillId="16" borderId="5" xfId="0" applyFill="1" applyBorder="1" applyAlignment="1">
      <alignment horizontal="center" vertical="center" wrapText="1"/>
    </xf>
    <xf numFmtId="0" fontId="0" fillId="16" borderId="6" xfId="0" applyFill="1" applyBorder="1" applyAlignment="1">
      <alignment horizontal="center" vertical="center" wrapText="1"/>
    </xf>
    <xf numFmtId="9" fontId="2" fillId="0" borderId="6" xfId="1" applyFont="1" applyBorder="1" applyAlignment="1">
      <alignment horizontal="center" vertical="center" wrapText="1"/>
    </xf>
    <xf numFmtId="0" fontId="2" fillId="16" borderId="12"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2" fillId="16" borderId="6" xfId="0" applyFont="1" applyFill="1" applyBorder="1" applyAlignment="1">
      <alignment horizontal="center" vertical="top" wrapText="1"/>
    </xf>
    <xf numFmtId="0" fontId="2" fillId="17" borderId="6" xfId="0" applyFont="1" applyFill="1" applyBorder="1" applyAlignment="1">
      <alignment horizontal="center" vertical="center" wrapText="1"/>
    </xf>
    <xf numFmtId="0" fontId="2" fillId="17" borderId="6" xfId="0" applyFont="1" applyFill="1" applyBorder="1" applyAlignment="1">
      <alignment horizontal="justify" vertical="center" wrapText="1"/>
    </xf>
    <xf numFmtId="0" fontId="2" fillId="17" borderId="12" xfId="0" applyFont="1" applyFill="1" applyBorder="1" applyAlignment="1">
      <alignment horizontal="justify" vertical="center" wrapText="1"/>
    </xf>
    <xf numFmtId="0" fontId="2" fillId="17" borderId="5" xfId="0" applyFont="1" applyFill="1" applyBorder="1" applyAlignment="1">
      <alignment horizontal="justify"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6" xfId="0" applyFont="1" applyFill="1" applyBorder="1" applyAlignment="1">
      <alignment horizontal="left" vertical="top" wrapText="1"/>
    </xf>
    <xf numFmtId="0" fontId="2" fillId="17" borderId="6" xfId="0" applyFont="1" applyFill="1" applyBorder="1" applyAlignment="1">
      <alignment vertical="center" wrapText="1"/>
    </xf>
    <xf numFmtId="0" fontId="2" fillId="17" borderId="12" xfId="0" applyFont="1" applyFill="1" applyBorder="1" applyAlignment="1">
      <alignment horizontal="left" vertical="center" wrapText="1"/>
    </xf>
    <xf numFmtId="0" fontId="2" fillId="18" borderId="6" xfId="0" applyFont="1" applyFill="1" applyBorder="1" applyAlignment="1">
      <alignment horizontal="center" vertical="center" wrapText="1"/>
    </xf>
    <xf numFmtId="0" fontId="2" fillId="18" borderId="6" xfId="0" applyFont="1" applyFill="1" applyBorder="1" applyAlignment="1">
      <alignment horizontal="justify" vertical="center" wrapText="1"/>
    </xf>
    <xf numFmtId="0" fontId="2" fillId="18" borderId="12" xfId="0" applyFont="1" applyFill="1" applyBorder="1" applyAlignment="1">
      <alignment horizontal="justify" vertical="center" wrapText="1"/>
    </xf>
    <xf numFmtId="0" fontId="0" fillId="18" borderId="24" xfId="0" applyFill="1" applyBorder="1" applyAlignment="1">
      <alignment vertical="center" wrapText="1"/>
    </xf>
    <xf numFmtId="0" fontId="0" fillId="18" borderId="1" xfId="0" applyFill="1" applyBorder="1" applyAlignment="1">
      <alignment vertical="center" wrapText="1"/>
    </xf>
    <xf numFmtId="0" fontId="12" fillId="5" borderId="6" xfId="0" applyFont="1" applyFill="1" applyBorder="1" applyAlignment="1">
      <alignment vertical="center" wrapText="1"/>
    </xf>
    <xf numFmtId="0" fontId="3" fillId="18" borderId="12" xfId="0" applyFont="1" applyFill="1" applyBorder="1" applyAlignment="1">
      <alignment horizontal="justify" vertical="center" wrapText="1"/>
    </xf>
    <xf numFmtId="0" fontId="0" fillId="18" borderId="25" xfId="0" applyFill="1" applyBorder="1" applyAlignment="1">
      <alignment vertical="center" wrapText="1"/>
    </xf>
    <xf numFmtId="0" fontId="0" fillId="18" borderId="21" xfId="0" applyFill="1" applyBorder="1" applyAlignment="1">
      <alignment vertical="center" wrapText="1"/>
    </xf>
    <xf numFmtId="0" fontId="0" fillId="18" borderId="15" xfId="0" applyFill="1" applyBorder="1" applyAlignment="1">
      <alignment vertical="center" wrapText="1"/>
    </xf>
    <xf numFmtId="0" fontId="0" fillId="18" borderId="10" xfId="0" applyFill="1" applyBorder="1" applyAlignment="1">
      <alignment vertical="center" wrapText="1"/>
    </xf>
    <xf numFmtId="0" fontId="2" fillId="18" borderId="5" xfId="0" applyFont="1" applyFill="1" applyBorder="1" applyAlignment="1">
      <alignment horizontal="center" vertical="center" wrapText="1"/>
    </xf>
    <xf numFmtId="0" fontId="2" fillId="18" borderId="12" xfId="0" applyFont="1" applyFill="1" applyBorder="1" applyAlignment="1">
      <alignment horizontal="center" vertical="center" wrapText="1"/>
    </xf>
    <xf numFmtId="0" fontId="0" fillId="18" borderId="5" xfId="0" applyFill="1" applyBorder="1" applyAlignment="1">
      <alignment horizontal="center" vertical="center" wrapText="1"/>
    </xf>
    <xf numFmtId="0" fontId="0" fillId="18" borderId="6" xfId="0" applyFill="1" applyBorder="1" applyAlignment="1">
      <alignment horizontal="center" vertical="center" wrapText="1"/>
    </xf>
    <xf numFmtId="0" fontId="5" fillId="18" borderId="6"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6" xfId="0" applyFont="1" applyFill="1" applyBorder="1" applyAlignment="1">
      <alignment horizontal="justify" vertical="top" wrapText="1"/>
    </xf>
    <xf numFmtId="0" fontId="2" fillId="19" borderId="6" xfId="0" applyFont="1" applyFill="1" applyBorder="1" applyAlignment="1">
      <alignment horizontal="justify" vertical="center" wrapText="1"/>
    </xf>
    <xf numFmtId="0" fontId="2" fillId="19" borderId="12" xfId="0" applyFont="1" applyFill="1" applyBorder="1" applyAlignment="1">
      <alignment horizontal="justify" vertical="center" wrapText="1"/>
    </xf>
    <xf numFmtId="0" fontId="2" fillId="19" borderId="5" xfId="0" applyFont="1" applyFill="1" applyBorder="1" applyAlignment="1">
      <alignment horizontal="center" vertical="center" wrapText="1"/>
    </xf>
    <xf numFmtId="0" fontId="0" fillId="19" borderId="5" xfId="0" applyFill="1" applyBorder="1" applyAlignment="1">
      <alignment horizontal="center" vertical="center" wrapText="1"/>
    </xf>
    <xf numFmtId="0" fontId="0" fillId="19" borderId="6" xfId="0" applyFill="1" applyBorder="1" applyAlignment="1">
      <alignment horizontal="center" vertical="center" wrapText="1"/>
    </xf>
    <xf numFmtId="0" fontId="5" fillId="19" borderId="5" xfId="0" applyFont="1" applyFill="1" applyBorder="1" applyAlignment="1">
      <alignment horizontal="left" vertical="center" wrapText="1"/>
    </xf>
    <xf numFmtId="0" fontId="5" fillId="19" borderId="6" xfId="0" applyFont="1" applyFill="1" applyBorder="1" applyAlignment="1">
      <alignment horizontal="justify" vertical="center" wrapText="1"/>
    </xf>
    <xf numFmtId="0" fontId="2" fillId="19" borderId="12" xfId="0" applyFont="1" applyFill="1" applyBorder="1" applyAlignment="1">
      <alignment horizontal="left" vertical="top" wrapText="1"/>
    </xf>
    <xf numFmtId="0" fontId="2" fillId="19" borderId="6" xfId="0" applyFont="1" applyFill="1" applyBorder="1" applyAlignment="1">
      <alignment vertical="center" wrapText="1"/>
    </xf>
    <xf numFmtId="0" fontId="2" fillId="19" borderId="12" xfId="0" applyFont="1" applyFill="1" applyBorder="1" applyAlignment="1">
      <alignment vertical="center" wrapText="1"/>
    </xf>
    <xf numFmtId="0" fontId="2" fillId="19" borderId="5" xfId="0" applyFont="1" applyFill="1" applyBorder="1" applyAlignment="1">
      <alignment vertical="center" wrapText="1"/>
    </xf>
    <xf numFmtId="0" fontId="2" fillId="3" borderId="6" xfId="0" applyFont="1" applyFill="1" applyBorder="1" applyAlignment="1">
      <alignment horizontal="center" vertical="center" wrapText="1"/>
    </xf>
    <xf numFmtId="0" fontId="2" fillId="3" borderId="6" xfId="0" applyFont="1" applyFill="1" applyBorder="1" applyAlignment="1">
      <alignment vertical="center" wrapText="1"/>
    </xf>
    <xf numFmtId="0" fontId="2" fillId="3" borderId="12" xfId="0" applyFont="1" applyFill="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top" wrapText="1"/>
    </xf>
    <xf numFmtId="0" fontId="2" fillId="3" borderId="12" xfId="0" applyFont="1" applyFill="1" applyBorder="1" applyAlignment="1">
      <alignment vertical="top" wrapText="1"/>
    </xf>
    <xf numFmtId="0" fontId="0" fillId="3" borderId="24" xfId="0" applyFill="1" applyBorder="1" applyAlignment="1">
      <alignment horizontal="center" vertical="center" wrapText="1"/>
    </xf>
    <xf numFmtId="0" fontId="0" fillId="3" borderId="6" xfId="0"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5" xfId="0" applyFont="1" applyFill="1" applyBorder="1" applyAlignment="1">
      <alignment horizontal="justify" vertical="center" wrapText="1"/>
    </xf>
    <xf numFmtId="0" fontId="2" fillId="3" borderId="6" xfId="0" applyFont="1" applyFill="1" applyBorder="1" applyAlignment="1">
      <alignment horizontal="left" vertical="top" wrapText="1"/>
    </xf>
    <xf numFmtId="0" fontId="5" fillId="3" borderId="12" xfId="0" applyFont="1" applyFill="1" applyBorder="1" applyAlignment="1">
      <alignment horizontal="justify" vertical="center" wrapText="1"/>
    </xf>
    <xf numFmtId="0" fontId="2" fillId="3" borderId="6" xfId="0" applyFont="1" applyFill="1" applyBorder="1" applyAlignment="1">
      <alignment horizontal="center" vertical="top" wrapText="1"/>
    </xf>
    <xf numFmtId="0" fontId="2" fillId="18" borderId="6" xfId="0" applyFont="1" applyFill="1" applyBorder="1" applyAlignment="1">
      <alignment horizontal="justify" vertical="top" wrapText="1"/>
    </xf>
    <xf numFmtId="0" fontId="2" fillId="18" borderId="12" xfId="0" applyFont="1" applyFill="1" applyBorder="1" applyAlignment="1">
      <alignment horizontal="justify" vertical="top" wrapText="1"/>
    </xf>
    <xf numFmtId="0" fontId="2" fillId="18" borderId="5" xfId="0" applyFont="1" applyFill="1" applyBorder="1" applyAlignment="1">
      <alignment horizontal="left" vertical="top" wrapText="1"/>
    </xf>
    <xf numFmtId="0" fontId="2" fillId="18" borderId="6" xfId="0" applyFont="1" applyFill="1" applyBorder="1" applyAlignment="1">
      <alignment horizontal="left" vertical="top" wrapText="1"/>
    </xf>
    <xf numFmtId="0" fontId="2" fillId="18" borderId="6" xfId="0" applyFont="1" applyFill="1" applyBorder="1" applyAlignment="1">
      <alignment horizontal="center" vertical="top"/>
    </xf>
    <xf numFmtId="0" fontId="2" fillId="18" borderId="12" xfId="0" applyFont="1" applyFill="1" applyBorder="1" applyAlignment="1">
      <alignment horizontal="left" vertical="top" wrapText="1"/>
    </xf>
    <xf numFmtId="0" fontId="5" fillId="18" borderId="5" xfId="0" applyFont="1" applyFill="1" applyBorder="1" applyAlignment="1">
      <alignment horizontal="justify" vertical="center" wrapText="1"/>
    </xf>
    <xf numFmtId="0" fontId="5" fillId="18" borderId="6" xfId="0" applyFont="1" applyFill="1" applyBorder="1" applyAlignment="1">
      <alignment horizontal="justify" vertical="center" wrapText="1"/>
    </xf>
    <xf numFmtId="0" fontId="2" fillId="18" borderId="6" xfId="0" applyFont="1" applyFill="1" applyBorder="1" applyAlignment="1">
      <alignment horizontal="center" vertical="top" wrapText="1"/>
    </xf>
    <xf numFmtId="0" fontId="3" fillId="18" borderId="12" xfId="0" applyFont="1" applyFill="1" applyBorder="1" applyAlignment="1">
      <alignment horizontal="justify" vertical="top" wrapText="1"/>
    </xf>
    <xf numFmtId="0" fontId="0" fillId="18" borderId="6" xfId="0" applyFill="1" applyBorder="1" applyAlignment="1">
      <alignment vertical="center" wrapText="1"/>
    </xf>
    <xf numFmtId="0" fontId="5" fillId="18" borderId="6" xfId="0" applyFont="1" applyFill="1" applyBorder="1" applyAlignment="1">
      <alignment horizontal="justify" vertical="top" wrapText="1"/>
    </xf>
    <xf numFmtId="0" fontId="5" fillId="18" borderId="5" xfId="0" applyFont="1" applyFill="1" applyBorder="1" applyAlignment="1">
      <alignment horizontal="center" vertical="center" wrapText="1"/>
    </xf>
    <xf numFmtId="0" fontId="2" fillId="18" borderId="6" xfId="0" applyFont="1" applyFill="1" applyBorder="1" applyAlignment="1">
      <alignment horizontal="center" vertical="center"/>
    </xf>
    <xf numFmtId="0" fontId="9" fillId="18" borderId="12" xfId="0" applyFont="1" applyFill="1" applyBorder="1" applyAlignment="1">
      <alignment horizontal="center" vertical="center" wrapText="1"/>
    </xf>
    <xf numFmtId="0" fontId="2" fillId="18" borderId="6" xfId="0" applyFont="1" applyFill="1" applyBorder="1" applyAlignment="1">
      <alignment horizontal="justify" vertical="top"/>
    </xf>
    <xf numFmtId="0" fontId="2" fillId="18" borderId="12" xfId="0" applyFont="1" applyFill="1" applyBorder="1" applyAlignment="1">
      <alignment horizontal="justify" vertical="top"/>
    </xf>
    <xf numFmtId="0" fontId="5" fillId="18" borderId="12" xfId="0" applyFont="1" applyFill="1" applyBorder="1" applyAlignment="1">
      <alignment horizontal="justify" vertical="center" wrapText="1"/>
    </xf>
    <xf numFmtId="0" fontId="2" fillId="18" borderId="5" xfId="0" applyFont="1" applyFill="1" applyBorder="1" applyAlignment="1">
      <alignment vertical="top" wrapText="1"/>
    </xf>
    <xf numFmtId="0" fontId="2" fillId="18" borderId="6" xfId="0" applyFont="1" applyFill="1" applyBorder="1" applyAlignment="1">
      <alignment vertical="top" wrapText="1"/>
    </xf>
    <xf numFmtId="0" fontId="2" fillId="18" borderId="12" xfId="0" applyFont="1" applyFill="1" applyBorder="1" applyAlignment="1">
      <alignment vertical="top" wrapText="1"/>
    </xf>
    <xf numFmtId="0" fontId="5" fillId="18" borderId="5" xfId="0" applyFont="1" applyFill="1" applyBorder="1" applyAlignment="1">
      <alignment horizontal="left" vertical="center" wrapText="1"/>
    </xf>
    <xf numFmtId="0" fontId="5" fillId="18" borderId="6" xfId="0" applyFont="1" applyFill="1" applyBorder="1" applyAlignment="1">
      <alignment vertical="center" wrapText="1"/>
    </xf>
    <xf numFmtId="0" fontId="2" fillId="18" borderId="5" xfId="0" applyFont="1" applyFill="1" applyBorder="1" applyAlignment="1">
      <alignment horizontal="center" vertical="center"/>
    </xf>
    <xf numFmtId="0" fontId="3" fillId="18" borderId="12"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2" fillId="18" borderId="5" xfId="0" applyFont="1" applyFill="1" applyBorder="1" applyAlignment="1">
      <alignment vertical="center" wrapText="1"/>
    </xf>
    <xf numFmtId="0" fontId="2" fillId="18" borderId="6" xfId="0" applyFont="1" applyFill="1" applyBorder="1" applyAlignment="1">
      <alignment vertical="center" wrapText="1"/>
    </xf>
    <xf numFmtId="0" fontId="2" fillId="18" borderId="6" xfId="0" applyFont="1" applyFill="1" applyBorder="1" applyAlignment="1">
      <alignment vertical="center"/>
    </xf>
    <xf numFmtId="0" fontId="2" fillId="18" borderId="12" xfId="0" applyFont="1" applyFill="1" applyBorder="1" applyAlignment="1">
      <alignment vertical="center" wrapText="1"/>
    </xf>
    <xf numFmtId="0" fontId="12" fillId="0" borderId="6" xfId="0" applyFont="1" applyFill="1" applyBorder="1" applyAlignment="1">
      <alignment vertical="center" wrapText="1"/>
    </xf>
    <xf numFmtId="0" fontId="12" fillId="5" borderId="6" xfId="0" applyFont="1" applyFill="1" applyBorder="1" applyAlignment="1">
      <alignment horizontal="left" vertical="center" wrapText="1"/>
    </xf>
    <xf numFmtId="0" fontId="2" fillId="18" borderId="8" xfId="0" applyFont="1" applyFill="1" applyBorder="1" applyAlignment="1">
      <alignment horizontal="center" vertical="center" wrapText="1"/>
    </xf>
    <xf numFmtId="0" fontId="2" fillId="18" borderId="8" xfId="0" applyFont="1" applyFill="1" applyBorder="1" applyAlignment="1">
      <alignment horizontal="justify" vertical="center" wrapText="1"/>
    </xf>
    <xf numFmtId="0" fontId="2" fillId="18" borderId="13" xfId="0" applyFont="1" applyFill="1" applyBorder="1" applyAlignment="1">
      <alignment horizontal="justify" vertical="center" wrapText="1"/>
    </xf>
    <xf numFmtId="0" fontId="5" fillId="18" borderId="6"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18" borderId="6" xfId="0" applyFont="1" applyFill="1" applyBorder="1" applyAlignment="1">
      <alignment horizontal="center" vertical="center"/>
    </xf>
    <xf numFmtId="0" fontId="2" fillId="18"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7" fillId="0" borderId="0" xfId="0" applyFont="1" applyFill="1" applyBorder="1" applyAlignment="1">
      <alignment horizontal="justify" vertical="center" wrapText="1"/>
    </xf>
    <xf numFmtId="0" fontId="12" fillId="0" borderId="0" xfId="0" applyFont="1" applyAlignment="1">
      <alignment horizontal="justify" vertical="center"/>
    </xf>
    <xf numFmtId="0" fontId="12" fillId="0" borderId="6" xfId="0" applyFont="1" applyFill="1" applyBorder="1" applyAlignment="1">
      <alignment horizontal="center" wrapText="1"/>
    </xf>
    <xf numFmtId="0" fontId="12" fillId="0" borderId="40" xfId="0" applyNumberFormat="1" applyFont="1" applyFill="1" applyBorder="1" applyAlignment="1" applyProtection="1">
      <alignment horizontal="center" vertical="center" wrapText="1"/>
    </xf>
    <xf numFmtId="0" fontId="12" fillId="0" borderId="6" xfId="0" applyFont="1" applyFill="1" applyBorder="1" applyAlignment="1" applyProtection="1">
      <alignment vertical="center" wrapText="1"/>
    </xf>
    <xf numFmtId="0" fontId="12" fillId="0" borderId="6" xfId="0" applyFont="1" applyFill="1" applyBorder="1" applyAlignment="1" applyProtection="1">
      <alignment horizontal="left" vertical="center" wrapText="1"/>
    </xf>
    <xf numFmtId="0" fontId="12" fillId="0" borderId="0" xfId="0" applyFont="1" applyFill="1" applyBorder="1" applyAlignment="1">
      <alignment horizontal="justify" vertical="center" wrapText="1"/>
    </xf>
    <xf numFmtId="165" fontId="0" fillId="0" borderId="0" xfId="4" applyFont="1" applyAlignment="1">
      <alignment horizontal="center" vertical="center" wrapText="1"/>
    </xf>
    <xf numFmtId="165" fontId="8" fillId="14" borderId="8" xfId="4" applyFont="1" applyFill="1" applyBorder="1" applyAlignment="1">
      <alignment horizontal="center" vertical="center" wrapText="1"/>
    </xf>
    <xf numFmtId="165" fontId="0" fillId="0" borderId="6" xfId="4" applyFont="1" applyBorder="1" applyAlignment="1">
      <alignment horizontal="center" vertical="center" wrapText="1"/>
    </xf>
    <xf numFmtId="165" fontId="14" fillId="0" borderId="38" xfId="4" applyFont="1" applyBorder="1" applyAlignment="1">
      <alignment horizontal="center" vertical="center"/>
    </xf>
    <xf numFmtId="9" fontId="0" fillId="13" borderId="6" xfId="0" applyNumberFormat="1" applyFill="1" applyBorder="1" applyAlignment="1">
      <alignment horizontal="center" vertical="center" wrapText="1"/>
    </xf>
    <xf numFmtId="9" fontId="2" fillId="13" borderId="6" xfId="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11" xfId="0" applyFont="1" applyFill="1" applyBorder="1" applyAlignment="1">
      <alignment horizontal="justify" vertical="center" wrapText="1"/>
    </xf>
    <xf numFmtId="9" fontId="2" fillId="0" borderId="10" xfId="0" applyNumberFormat="1" applyFont="1" applyFill="1" applyBorder="1" applyAlignment="1">
      <alignment horizontal="center" vertical="center" wrapText="1"/>
    </xf>
    <xf numFmtId="0" fontId="18" fillId="0" borderId="6" xfId="0" applyFont="1" applyBorder="1" applyAlignment="1">
      <alignment horizontal="center" vertical="center"/>
    </xf>
    <xf numFmtId="0" fontId="0" fillId="0" borderId="6" xfId="0" applyBorder="1" applyAlignment="1">
      <alignment horizontal="center" vertical="center"/>
    </xf>
    <xf numFmtId="9" fontId="2" fillId="7"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1" fontId="2" fillId="21" borderId="11" xfId="1" applyNumberFormat="1" applyFont="1" applyFill="1" applyBorder="1" applyAlignment="1">
      <alignment horizontal="center" vertical="center" wrapText="1"/>
    </xf>
    <xf numFmtId="0" fontId="2" fillId="0" borderId="9" xfId="0" applyFont="1" applyFill="1" applyBorder="1" applyAlignment="1">
      <alignment horizontal="justify" vertical="center" wrapText="1"/>
    </xf>
    <xf numFmtId="0" fontId="2" fillId="0" borderId="9" xfId="0" applyFont="1" applyFill="1" applyBorder="1" applyAlignment="1">
      <alignment horizontal="center" vertical="center" wrapText="1"/>
    </xf>
    <xf numFmtId="0" fontId="2" fillId="0" borderId="28" xfId="0" applyFont="1" applyFill="1" applyBorder="1" applyAlignment="1">
      <alignment horizontal="justify" vertical="center" wrapText="1"/>
    </xf>
    <xf numFmtId="9" fontId="2" fillId="21" borderId="22" xfId="1" applyFont="1" applyFill="1" applyBorder="1" applyAlignment="1">
      <alignment horizontal="center" vertical="center" wrapText="1"/>
    </xf>
    <xf numFmtId="0" fontId="2" fillId="0" borderId="39"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xf>
    <xf numFmtId="1" fontId="2" fillId="0" borderId="9"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66" fontId="2" fillId="0" borderId="9" xfId="3" applyFont="1" applyFill="1" applyBorder="1" applyAlignment="1">
      <alignment horizontal="justify" vertical="center" wrapText="1"/>
    </xf>
    <xf numFmtId="166" fontId="2" fillId="0" borderId="2" xfId="3" applyFont="1" applyFill="1" applyBorder="1" applyAlignment="1">
      <alignment horizontal="center" vertical="center" wrapText="1"/>
    </xf>
    <xf numFmtId="166" fontId="2" fillId="0" borderId="28" xfId="3" applyFont="1" applyFill="1" applyBorder="1" applyAlignment="1">
      <alignment horizontal="justify" vertical="center" wrapText="1"/>
    </xf>
    <xf numFmtId="166" fontId="2" fillId="0" borderId="0" xfId="3"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10" xfId="0" applyFont="1" applyFill="1" applyBorder="1" applyAlignment="1">
      <alignment vertical="center" wrapText="1"/>
    </xf>
    <xf numFmtId="0" fontId="0" fillId="0" borderId="0" xfId="0" applyBorder="1" applyAlignment="1">
      <alignment horizontal="center" vertical="center" wrapText="1"/>
    </xf>
    <xf numFmtId="169" fontId="0" fillId="0" borderId="0" xfId="0" applyNumberFormat="1" applyBorder="1" applyAlignment="1">
      <alignment horizontal="center" vertical="center" wrapText="1"/>
    </xf>
    <xf numFmtId="0" fontId="2" fillId="0" borderId="0" xfId="0" applyFont="1" applyFill="1" applyBorder="1" applyAlignment="1">
      <alignment horizontal="center" vertical="center"/>
    </xf>
    <xf numFmtId="0" fontId="0" fillId="0" borderId="0" xfId="0" applyBorder="1" applyAlignment="1">
      <alignment horizontal="center" vertical="center"/>
    </xf>
    <xf numFmtId="0" fontId="7" fillId="2" borderId="0" xfId="0" applyFont="1" applyFill="1" applyBorder="1" applyAlignment="1">
      <alignment vertical="center" wrapText="1"/>
    </xf>
    <xf numFmtId="0" fontId="8" fillId="2" borderId="42"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7" fillId="2" borderId="42" xfId="0" applyFont="1" applyFill="1" applyBorder="1" applyAlignment="1">
      <alignment horizontal="center" vertical="center" wrapText="1"/>
    </xf>
    <xf numFmtId="166" fontId="7" fillId="2" borderId="42" xfId="3" applyFont="1" applyFill="1" applyBorder="1" applyAlignment="1">
      <alignment horizontal="center" vertical="center" wrapText="1"/>
    </xf>
    <xf numFmtId="0" fontId="13" fillId="0" borderId="0" xfId="0" applyFont="1" applyAlignment="1">
      <alignment horizontal="justify"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7" fillId="0" borderId="6" xfId="1" applyFont="1" applyFill="1" applyBorder="1" applyAlignment="1">
      <alignment horizontal="center" vertical="center" wrapText="1"/>
    </xf>
    <xf numFmtId="0" fontId="8" fillId="0" borderId="6" xfId="0" applyFont="1" applyFill="1" applyBorder="1" applyAlignment="1">
      <alignment horizontal="center" vertical="center" wrapText="1"/>
    </xf>
    <xf numFmtId="169" fontId="8"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3" fontId="14" fillId="0" borderId="6" xfId="2" applyNumberFormat="1" applyFont="1" applyFill="1" applyBorder="1" applyAlignment="1" applyProtection="1">
      <alignment horizontal="center" vertical="center" wrapText="1"/>
      <protection locked="0"/>
    </xf>
    <xf numFmtId="43" fontId="14" fillId="5" borderId="6" xfId="2"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5" borderId="6" xfId="0" applyFont="1" applyFill="1" applyBorder="1" applyAlignment="1">
      <alignment horizontal="justify" vertical="center" wrapText="1"/>
    </xf>
    <xf numFmtId="0" fontId="5" fillId="5" borderId="6" xfId="0" applyFont="1" applyFill="1" applyBorder="1" applyAlignment="1">
      <alignment vertical="center" wrapText="1"/>
    </xf>
    <xf numFmtId="0" fontId="14" fillId="5" borderId="0" xfId="0" applyFont="1" applyFill="1" applyAlignment="1">
      <alignment horizontal="justify" vertical="center"/>
    </xf>
    <xf numFmtId="0" fontId="5" fillId="5"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10" fontId="2" fillId="0" borderId="6" xfId="1" applyNumberFormat="1" applyFont="1" applyFill="1" applyBorder="1" applyAlignment="1">
      <alignment horizontal="center" vertical="center" wrapText="1"/>
    </xf>
    <xf numFmtId="0" fontId="5" fillId="4" borderId="6" xfId="0" applyFont="1" applyFill="1" applyBorder="1" applyAlignment="1">
      <alignment horizontal="justify" vertical="center" wrapText="1"/>
    </xf>
    <xf numFmtId="0" fontId="5" fillId="4" borderId="6" xfId="0" applyFont="1" applyFill="1" applyBorder="1" applyAlignment="1">
      <alignment vertical="center" wrapText="1"/>
    </xf>
    <xf numFmtId="9" fontId="0" fillId="0" borderId="0" xfId="1" applyFont="1" applyAlignment="1">
      <alignment horizontal="center" vertical="center"/>
    </xf>
    <xf numFmtId="9" fontId="0" fillId="0" borderId="0" xfId="1" applyNumberFormat="1" applyFont="1" applyAlignment="1">
      <alignment horizontal="center" vertical="center"/>
    </xf>
    <xf numFmtId="9" fontId="0" fillId="0" borderId="0" xfId="0" applyNumberFormat="1" applyAlignment="1">
      <alignment horizontal="center" vertical="center"/>
    </xf>
    <xf numFmtId="0" fontId="2" fillId="22" borderId="6" xfId="0" applyFont="1" applyFill="1" applyBorder="1" applyAlignment="1">
      <alignment horizontal="center" vertical="center" wrapText="1"/>
    </xf>
    <xf numFmtId="0" fontId="5" fillId="22" borderId="6" xfId="0" applyFont="1" applyFill="1" applyBorder="1" applyAlignment="1">
      <alignment horizontal="center" vertical="center" wrapText="1"/>
    </xf>
    <xf numFmtId="0" fontId="2" fillId="22" borderId="6" xfId="0" applyFont="1" applyFill="1" applyBorder="1" applyAlignment="1">
      <alignment horizontal="justify" vertical="center" wrapText="1"/>
    </xf>
    <xf numFmtId="0" fontId="2" fillId="0" borderId="28" xfId="0" applyFont="1" applyFill="1" applyBorder="1" applyAlignment="1">
      <alignment horizontal="center" vertical="center" wrapText="1"/>
    </xf>
    <xf numFmtId="0" fontId="2" fillId="0" borderId="28" xfId="0" applyFont="1" applyFill="1" applyBorder="1" applyAlignment="1">
      <alignment vertical="center" wrapText="1"/>
    </xf>
    <xf numFmtId="0" fontId="2" fillId="0" borderId="28" xfId="0" applyFont="1" applyFill="1" applyBorder="1" applyAlignment="1">
      <alignment horizontal="left" vertical="center" wrapText="1"/>
    </xf>
    <xf numFmtId="0" fontId="2" fillId="0" borderId="28" xfId="0" applyFont="1" applyFill="1" applyBorder="1" applyAlignment="1">
      <alignment horizontal="left" vertical="top" wrapText="1"/>
    </xf>
    <xf numFmtId="0" fontId="2" fillId="0" borderId="28" xfId="0" applyFont="1" applyFill="1" applyBorder="1" applyAlignment="1">
      <alignment vertical="top" wrapText="1"/>
    </xf>
    <xf numFmtId="0" fontId="5" fillId="0" borderId="28" xfId="0" applyFont="1" applyFill="1" applyBorder="1" applyAlignment="1">
      <alignment horizontal="justify" vertical="center" wrapText="1"/>
    </xf>
    <xf numFmtId="0" fontId="9" fillId="0" borderId="28" xfId="0" applyFont="1" applyFill="1" applyBorder="1" applyAlignment="1">
      <alignment horizontal="center" vertical="center" wrapText="1"/>
    </xf>
    <xf numFmtId="0" fontId="5" fillId="0" borderId="28" xfId="0" applyFont="1" applyFill="1" applyBorder="1" applyAlignment="1">
      <alignment vertical="center" wrapText="1"/>
    </xf>
    <xf numFmtId="0" fontId="5" fillId="0" borderId="28" xfId="0" applyFont="1" applyFill="1" applyBorder="1" applyAlignment="1">
      <alignment horizontal="justify" vertical="center"/>
    </xf>
    <xf numFmtId="9" fontId="2" fillId="0" borderId="45"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0" borderId="46"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xf>
    <xf numFmtId="9" fontId="2" fillId="0" borderId="47"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0" fillId="0" borderId="6" xfId="0" applyBorder="1" applyAlignment="1">
      <alignment horizontal="center" vertical="center" wrapText="1"/>
    </xf>
    <xf numFmtId="0" fontId="12"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20" fillId="0" borderId="48"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12" fillId="0" borderId="0" xfId="0" applyFont="1" applyAlignment="1">
      <alignment horizontal="center" vertical="center"/>
    </xf>
    <xf numFmtId="9" fontId="8" fillId="0" borderId="1" xfId="1" applyFont="1" applyFill="1" applyBorder="1" applyAlignment="1">
      <alignment horizontal="center" vertical="center" wrapText="1"/>
    </xf>
    <xf numFmtId="0" fontId="8" fillId="23" borderId="28" xfId="0" applyFont="1" applyFill="1" applyBorder="1" applyAlignment="1">
      <alignment horizontal="center" vertical="center" wrapText="1"/>
    </xf>
    <xf numFmtId="0" fontId="17" fillId="23" borderId="6" xfId="0" applyFont="1" applyFill="1" applyBorder="1" applyAlignment="1">
      <alignment horizontal="center" vertical="center"/>
    </xf>
    <xf numFmtId="0" fontId="8" fillId="5" borderId="6" xfId="0" applyFont="1" applyFill="1" applyBorder="1" applyAlignment="1">
      <alignment horizontal="center" vertical="center" wrapText="1"/>
    </xf>
    <xf numFmtId="9" fontId="8" fillId="0" borderId="10" xfId="1" applyFont="1" applyFill="1" applyBorder="1" applyAlignment="1">
      <alignment horizontal="center" vertical="center" wrapText="1"/>
    </xf>
    <xf numFmtId="0" fontId="8" fillId="0" borderId="6" xfId="0" applyFont="1" applyFill="1" applyBorder="1" applyAlignment="1">
      <alignment horizontal="center" vertical="center"/>
    </xf>
    <xf numFmtId="0" fontId="12" fillId="0" borderId="6" xfId="0" applyFont="1" applyBorder="1" applyAlignment="1">
      <alignment horizontal="center" vertical="center"/>
    </xf>
    <xf numFmtId="0" fontId="0" fillId="0" borderId="1" xfId="0" applyBorder="1" applyAlignment="1">
      <alignment horizontal="center" vertical="center"/>
    </xf>
    <xf numFmtId="0" fontId="5" fillId="24" borderId="6"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0" fillId="25" borderId="6" xfId="0" applyFill="1" applyBorder="1" applyAlignment="1">
      <alignment horizontal="center" vertical="center" wrapText="1"/>
    </xf>
    <xf numFmtId="0" fontId="22" fillId="25" borderId="6" xfId="0" applyFont="1" applyFill="1" applyBorder="1" applyAlignment="1">
      <alignment horizontal="center" vertical="center" wrapText="1"/>
    </xf>
    <xf numFmtId="0" fontId="5" fillId="25" borderId="6" xfId="0" applyFont="1" applyFill="1" applyBorder="1" applyAlignment="1">
      <alignment horizontal="center" vertical="center" wrapText="1"/>
    </xf>
    <xf numFmtId="172" fontId="12" fillId="0" borderId="6" xfId="0" applyNumberFormat="1" applyFont="1" applyBorder="1" applyAlignment="1">
      <alignment horizontal="center" vertical="center" wrapText="1"/>
    </xf>
    <xf numFmtId="169" fontId="12" fillId="0" borderId="6" xfId="0" applyNumberFormat="1" applyFont="1" applyBorder="1" applyAlignment="1">
      <alignment horizontal="center" vertical="center" wrapText="1"/>
    </xf>
    <xf numFmtId="9" fontId="5" fillId="0" borderId="6" xfId="1"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0" fillId="0" borderId="6" xfId="0" applyFont="1" applyBorder="1" applyAlignment="1">
      <alignment horizontal="center" vertical="center" wrapText="1"/>
    </xf>
    <xf numFmtId="3" fontId="0" fillId="0" borderId="6" xfId="0" applyNumberFormat="1" applyFont="1" applyBorder="1" applyAlignment="1">
      <alignment horizontal="center" vertical="center" wrapText="1"/>
    </xf>
    <xf numFmtId="3" fontId="12" fillId="0" borderId="6" xfId="0" applyNumberFormat="1" applyFont="1" applyBorder="1" applyAlignment="1">
      <alignment horizontal="center" vertical="center" wrapText="1"/>
    </xf>
    <xf numFmtId="0" fontId="0" fillId="0" borderId="28" xfId="0" applyBorder="1" applyAlignment="1">
      <alignment horizontal="center" vertical="center"/>
    </xf>
    <xf numFmtId="0" fontId="19" fillId="0" borderId="6" xfId="0" applyFont="1" applyBorder="1" applyAlignment="1">
      <alignment horizontal="center" vertical="center" wrapText="1"/>
    </xf>
    <xf numFmtId="0" fontId="0" fillId="0" borderId="6" xfId="0" applyBorder="1" applyAlignment="1">
      <alignment horizontal="left" vertical="center" wrapText="1"/>
    </xf>
    <xf numFmtId="1" fontId="14" fillId="0" borderId="6" xfId="2" applyNumberFormat="1" applyFont="1" applyFill="1" applyBorder="1" applyAlignment="1" applyProtection="1">
      <alignment horizontal="center" vertical="center" wrapText="1"/>
      <protection locked="0"/>
    </xf>
    <xf numFmtId="43" fontId="22" fillId="5" borderId="6" xfId="2" applyNumberFormat="1" applyFont="1" applyFill="1" applyBorder="1" applyAlignment="1">
      <alignment horizontal="center" vertical="center"/>
    </xf>
    <xf numFmtId="9" fontId="5" fillId="0" borderId="6" xfId="1" applyFont="1" applyFill="1" applyBorder="1" applyAlignment="1">
      <alignment horizontal="center" vertical="center" wrapText="1"/>
    </xf>
    <xf numFmtId="0" fontId="0" fillId="0" borderId="6" xfId="0" applyFont="1" applyBorder="1" applyAlignment="1">
      <alignment horizontal="center" vertical="top"/>
    </xf>
    <xf numFmtId="0" fontId="5" fillId="26"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169" fontId="12" fillId="5" borderId="6" xfId="0" applyNumberFormat="1" applyFont="1" applyFill="1" applyBorder="1" applyAlignment="1">
      <alignment horizontal="center" vertical="center" wrapText="1"/>
    </xf>
    <xf numFmtId="173" fontId="0" fillId="0" borderId="10" xfId="0" applyNumberFormat="1" applyFill="1" applyBorder="1" applyAlignment="1">
      <alignment horizontal="center" vertical="center"/>
    </xf>
    <xf numFmtId="0" fontId="0" fillId="0" borderId="6" xfId="0" applyFont="1" applyBorder="1" applyAlignment="1">
      <alignment horizontal="center" vertical="center"/>
    </xf>
    <xf numFmtId="0" fontId="0" fillId="0" borderId="28" xfId="0" applyBorder="1" applyAlignment="1">
      <alignment horizontal="center" vertical="center" wrapText="1"/>
    </xf>
    <xf numFmtId="1" fontId="15" fillId="5" borderId="6" xfId="2" applyNumberFormat="1" applyFont="1" applyFill="1" applyBorder="1" applyAlignment="1" applyProtection="1">
      <alignment horizontal="center" vertical="center" wrapText="1"/>
      <protection locked="0"/>
    </xf>
    <xf numFmtId="0" fontId="22" fillId="0" borderId="6" xfId="0" applyFont="1" applyBorder="1" applyAlignment="1">
      <alignment horizontal="center" vertical="center" wrapText="1"/>
    </xf>
    <xf numFmtId="9" fontId="5" fillId="5" borderId="6" xfId="1" applyFont="1" applyFill="1" applyBorder="1" applyAlignment="1">
      <alignment horizontal="center" vertical="center" wrapText="1"/>
    </xf>
    <xf numFmtId="0" fontId="23" fillId="0" borderId="6" xfId="0" applyFont="1" applyBorder="1" applyAlignment="1">
      <alignment horizontal="justify" vertical="center" wrapText="1"/>
    </xf>
    <xf numFmtId="165" fontId="23" fillId="0" borderId="1" xfId="4" applyFont="1" applyBorder="1" applyAlignment="1">
      <alignment vertical="center" wrapText="1"/>
    </xf>
    <xf numFmtId="0" fontId="0" fillId="0" borderId="6" xfId="4" applyNumberFormat="1" applyFont="1" applyBorder="1" applyAlignment="1">
      <alignment horizontal="center" vertical="center" wrapText="1"/>
    </xf>
    <xf numFmtId="165" fontId="24" fillId="0" borderId="6" xfId="4" applyFont="1" applyBorder="1" applyAlignment="1">
      <alignment horizontal="center" vertical="center" wrapText="1"/>
    </xf>
    <xf numFmtId="0" fontId="2" fillId="5" borderId="0" xfId="0" applyFont="1" applyFill="1" applyBorder="1" applyAlignment="1">
      <alignment horizontal="center" vertical="center" wrapText="1"/>
    </xf>
    <xf numFmtId="165" fontId="23" fillId="0" borderId="10" xfId="4" applyFont="1" applyBorder="1" applyAlignment="1">
      <alignment vertical="center" wrapText="1"/>
    </xf>
    <xf numFmtId="0" fontId="0" fillId="5" borderId="6" xfId="0" applyFont="1" applyFill="1" applyBorder="1" applyAlignment="1">
      <alignment horizontal="center" vertical="center" wrapText="1"/>
    </xf>
    <xf numFmtId="173" fontId="12" fillId="5" borderId="6"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173" fontId="14" fillId="5" borderId="6" xfId="2" applyNumberFormat="1" applyFont="1" applyFill="1" applyBorder="1" applyAlignment="1">
      <alignment horizontal="center" vertical="center" wrapText="1"/>
    </xf>
    <xf numFmtId="43" fontId="14" fillId="0" borderId="6" xfId="2" applyNumberFormat="1" applyFont="1" applyFill="1" applyBorder="1" applyAlignment="1">
      <alignment horizontal="center" vertical="center" wrapText="1"/>
    </xf>
    <xf numFmtId="1" fontId="14" fillId="5" borderId="6"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0" fontId="0" fillId="4" borderId="6" xfId="0" applyFill="1" applyBorder="1" applyAlignment="1">
      <alignment horizontal="center" vertical="center"/>
    </xf>
    <xf numFmtId="0" fontId="0" fillId="0" borderId="6" xfId="0" applyBorder="1" applyAlignment="1">
      <alignment vertical="center" wrapText="1"/>
    </xf>
    <xf numFmtId="174" fontId="14" fillId="5" borderId="6" xfId="0" applyNumberFormat="1" applyFont="1" applyFill="1" applyBorder="1" applyAlignment="1" applyProtection="1">
      <alignment horizontal="center" vertical="center" wrapText="1"/>
      <protection locked="0"/>
    </xf>
    <xf numFmtId="42" fontId="0" fillId="5" borderId="6" xfId="0" applyNumberFormat="1" applyFill="1" applyBorder="1" applyAlignment="1">
      <alignment vertical="center" wrapText="1"/>
    </xf>
    <xf numFmtId="0" fontId="14" fillId="0" borderId="6" xfId="0" applyFont="1" applyFill="1" applyBorder="1" applyAlignment="1">
      <alignment vertical="center" wrapText="1"/>
    </xf>
    <xf numFmtId="0" fontId="0" fillId="0" borderId="6" xfId="0" applyFont="1" applyFill="1" applyBorder="1" applyAlignment="1">
      <alignment horizontal="center" vertical="center" wrapText="1"/>
    </xf>
    <xf numFmtId="0" fontId="5" fillId="25" borderId="21" xfId="0" applyFont="1" applyFill="1" applyBorder="1" applyAlignment="1">
      <alignment vertical="center" wrapText="1"/>
    </xf>
    <xf numFmtId="0" fontId="5" fillId="25" borderId="21" xfId="0" applyFont="1" applyFill="1" applyBorder="1" applyAlignment="1">
      <alignment horizontal="center" vertical="center" wrapText="1"/>
    </xf>
    <xf numFmtId="169" fontId="12" fillId="5" borderId="6" xfId="0" applyNumberFormat="1" applyFont="1" applyFill="1" applyBorder="1" applyAlignment="1">
      <alignment vertical="center" wrapText="1"/>
    </xf>
    <xf numFmtId="3" fontId="0" fillId="0" borderId="6" xfId="0" applyNumberFormat="1" applyFill="1" applyBorder="1" applyAlignment="1">
      <alignment horizontal="center" vertical="center" wrapText="1"/>
    </xf>
    <xf numFmtId="0" fontId="0" fillId="0" borderId="6" xfId="0" applyFill="1" applyBorder="1" applyAlignment="1">
      <alignment horizontal="center" vertical="center" wrapText="1"/>
    </xf>
    <xf numFmtId="0" fontId="5" fillId="25" borderId="10" xfId="0" applyFont="1" applyFill="1" applyBorder="1" applyAlignment="1">
      <alignment vertical="center" wrapText="1"/>
    </xf>
    <xf numFmtId="0" fontId="5" fillId="25" borderId="10" xfId="0" applyFont="1" applyFill="1" applyBorder="1" applyAlignment="1">
      <alignment horizontal="center" vertical="center" wrapText="1"/>
    </xf>
    <xf numFmtId="9" fontId="2" fillId="5" borderId="6" xfId="1" applyFont="1" applyFill="1" applyBorder="1" applyAlignment="1">
      <alignment horizontal="center" vertical="center" wrapText="1"/>
    </xf>
    <xf numFmtId="0" fontId="0" fillId="0" borderId="6" xfId="0" applyFont="1" applyFill="1" applyBorder="1" applyAlignment="1">
      <alignment horizontal="center" wrapText="1"/>
    </xf>
    <xf numFmtId="0" fontId="25" fillId="0" borderId="6" xfId="0" applyFont="1" applyBorder="1" applyAlignment="1">
      <alignment horizontal="center" vertical="center"/>
    </xf>
    <xf numFmtId="0" fontId="26" fillId="25" borderId="6" xfId="0" applyFont="1" applyFill="1" applyBorder="1" applyAlignment="1">
      <alignment horizontal="center" vertical="center" wrapText="1"/>
    </xf>
    <xf numFmtId="0" fontId="26" fillId="5" borderId="6" xfId="0" applyFont="1" applyFill="1" applyBorder="1" applyAlignment="1">
      <alignment horizontal="center" vertical="center" wrapText="1"/>
    </xf>
    <xf numFmtId="3" fontId="12" fillId="5" borderId="6" xfId="0" applyNumberFormat="1" applyFont="1" applyFill="1" applyBorder="1" applyAlignment="1">
      <alignment horizontal="center" vertical="center" wrapText="1"/>
    </xf>
    <xf numFmtId="0" fontId="0" fillId="5" borderId="6" xfId="0" applyFill="1" applyBorder="1" applyAlignment="1">
      <alignment horizontal="center" vertical="center" wrapText="1"/>
    </xf>
    <xf numFmtId="0" fontId="0" fillId="0" borderId="6" xfId="0" applyFont="1" applyBorder="1" applyAlignment="1">
      <alignment horizontal="center" vertical="top" wrapText="1"/>
    </xf>
    <xf numFmtId="0" fontId="5" fillId="27" borderId="6" xfId="0" applyFont="1" applyFill="1" applyBorder="1" applyAlignment="1">
      <alignment horizontal="center" vertical="center" wrapText="1"/>
    </xf>
    <xf numFmtId="9" fontId="5" fillId="21" borderId="6" xfId="1" applyFont="1" applyFill="1" applyBorder="1" applyAlignment="1">
      <alignment horizontal="center" vertical="center" wrapText="1"/>
    </xf>
    <xf numFmtId="0" fontId="0" fillId="0" borderId="6" xfId="0" applyFill="1" applyBorder="1" applyAlignment="1">
      <alignment horizontal="center" vertical="center"/>
    </xf>
    <xf numFmtId="168" fontId="12" fillId="5" borderId="6" xfId="3" applyNumberFormat="1" applyFont="1" applyFill="1" applyBorder="1" applyAlignment="1">
      <alignment horizontal="center" vertical="center" wrapText="1"/>
    </xf>
    <xf numFmtId="9" fontId="5" fillId="4" borderId="6" xfId="1"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43" fontId="14" fillId="0" borderId="1" xfId="2" applyNumberFormat="1" applyFont="1" applyFill="1" applyBorder="1" applyAlignment="1">
      <alignment horizontal="center" vertical="center" wrapText="1"/>
    </xf>
    <xf numFmtId="0" fontId="5" fillId="27" borderId="1" xfId="0" applyFont="1" applyFill="1" applyBorder="1" applyAlignment="1">
      <alignment horizontal="center" vertical="center" wrapText="1"/>
    </xf>
    <xf numFmtId="1" fontId="14" fillId="5" borderId="6" xfId="0" applyNumberFormat="1" applyFont="1" applyFill="1" applyBorder="1" applyAlignment="1" applyProtection="1">
      <alignment horizontal="center" vertical="center" wrapText="1"/>
      <protection locked="0"/>
    </xf>
    <xf numFmtId="43" fontId="14" fillId="5" borderId="1" xfId="2" applyNumberFormat="1" applyFont="1" applyFill="1" applyBorder="1" applyAlignment="1" applyProtection="1">
      <alignment horizontal="center" vertical="center" wrapText="1"/>
      <protection locked="0"/>
    </xf>
    <xf numFmtId="9" fontId="5" fillId="5" borderId="1" xfId="1" applyFont="1" applyFill="1" applyBorder="1" applyAlignment="1">
      <alignment horizontal="center" vertical="center" wrapText="1"/>
    </xf>
    <xf numFmtId="3" fontId="0" fillId="0" borderId="6" xfId="0" applyNumberFormat="1" applyBorder="1" applyAlignment="1">
      <alignment horizontal="center" vertical="center"/>
    </xf>
    <xf numFmtId="0" fontId="14" fillId="0" borderId="50" xfId="6" applyNumberFormat="1" applyFont="1" applyFill="1" applyBorder="1" applyAlignment="1">
      <alignment horizontal="center" vertical="center" wrapText="1"/>
    </xf>
    <xf numFmtId="0" fontId="14" fillId="0" borderId="38" xfId="0" applyNumberFormat="1" applyFont="1" applyBorder="1" applyAlignment="1">
      <alignment horizontal="justify" vertical="center" wrapText="1"/>
    </xf>
    <xf numFmtId="0" fontId="14" fillId="0" borderId="38" xfId="6" applyNumberFormat="1" applyFont="1" applyFill="1" applyBorder="1" applyAlignment="1">
      <alignment horizontal="center" vertical="center" wrapText="1"/>
    </xf>
    <xf numFmtId="0" fontId="14" fillId="0" borderId="38" xfId="0" applyFont="1" applyBorder="1" applyAlignment="1">
      <alignment horizontal="justify" vertical="center" wrapText="1"/>
    </xf>
    <xf numFmtId="0" fontId="13" fillId="5" borderId="51" xfId="7" applyFont="1" applyFill="1" applyBorder="1" applyAlignment="1">
      <alignment horizontal="center" vertical="center" wrapText="1"/>
    </xf>
    <xf numFmtId="173" fontId="23" fillId="0" borderId="6" xfId="0" applyNumberFormat="1" applyFont="1" applyFill="1" applyBorder="1" applyAlignment="1">
      <alignment horizontal="center" vertical="center" wrapText="1"/>
    </xf>
    <xf numFmtId="173" fontId="23" fillId="0" borderId="6" xfId="0" applyNumberFormat="1" applyFont="1" applyFill="1" applyBorder="1" applyAlignment="1">
      <alignment vertical="center" wrapText="1"/>
    </xf>
    <xf numFmtId="0" fontId="0" fillId="27" borderId="6" xfId="0" applyFill="1" applyBorder="1" applyAlignment="1">
      <alignment horizontal="center" vertical="center" wrapText="1"/>
    </xf>
    <xf numFmtId="0" fontId="24" fillId="5" borderId="48"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14" fillId="0" borderId="38" xfId="0" applyNumberFormat="1" applyFont="1" applyBorder="1" applyAlignment="1">
      <alignment horizontal="center" vertical="center"/>
    </xf>
    <xf numFmtId="0" fontId="14" fillId="0" borderId="38" xfId="0" applyNumberFormat="1" applyFont="1" applyBorder="1" applyAlignment="1">
      <alignment horizontal="center" vertical="center" wrapText="1"/>
    </xf>
    <xf numFmtId="0" fontId="14" fillId="0" borderId="38" xfId="7" applyNumberFormat="1" applyFont="1" applyBorder="1" applyAlignment="1">
      <alignment horizontal="center" vertical="center" wrapText="1"/>
    </xf>
    <xf numFmtId="0" fontId="14" fillId="0" borderId="38" xfId="7" applyFont="1" applyBorder="1" applyAlignment="1">
      <alignment horizontal="center" vertical="center" wrapText="1"/>
    </xf>
    <xf numFmtId="0" fontId="23" fillId="0" borderId="28" xfId="0" applyFont="1" applyBorder="1" applyAlignment="1">
      <alignment horizontal="center" vertical="center" wrapText="1"/>
    </xf>
    <xf numFmtId="0" fontId="23" fillId="0" borderId="6" xfId="0" applyFont="1" applyBorder="1" applyAlignment="1">
      <alignment horizontal="center" vertical="center" wrapText="1"/>
    </xf>
    <xf numFmtId="0" fontId="14" fillId="0" borderId="52" xfId="0" applyNumberFormat="1" applyFont="1" applyFill="1" applyBorder="1" applyAlignment="1">
      <alignment horizontal="center" vertical="center" wrapText="1"/>
    </xf>
    <xf numFmtId="0" fontId="14" fillId="5" borderId="52" xfId="0" applyNumberFormat="1" applyFont="1" applyFill="1" applyBorder="1" applyAlignment="1">
      <alignment horizontal="justify" vertical="center" wrapText="1"/>
    </xf>
    <xf numFmtId="0" fontId="14" fillId="0" borderId="52" xfId="0" applyFont="1" applyFill="1" applyBorder="1" applyAlignment="1">
      <alignment horizontal="justify" vertical="center" wrapText="1"/>
    </xf>
    <xf numFmtId="0" fontId="13" fillId="0" borderId="51" xfId="7"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6" xfId="0" applyNumberFormat="1" applyFont="1" applyFill="1" applyBorder="1" applyAlignment="1">
      <alignment horizontal="center" vertical="center" wrapText="1"/>
    </xf>
    <xf numFmtId="0" fontId="14" fillId="0" borderId="6" xfId="0" applyNumberFormat="1" applyFont="1" applyBorder="1" applyAlignment="1">
      <alignment horizontal="justify" vertical="center" wrapText="1"/>
    </xf>
    <xf numFmtId="0" fontId="14" fillId="0" borderId="6" xfId="7" applyNumberFormat="1" applyFont="1" applyBorder="1" applyAlignment="1">
      <alignment horizontal="center" vertical="center" wrapText="1"/>
    </xf>
    <xf numFmtId="0" fontId="14" fillId="0" borderId="6" xfId="0" applyFont="1" applyBorder="1" applyAlignment="1">
      <alignment horizontal="justify" vertical="center" wrapText="1"/>
    </xf>
    <xf numFmtId="176" fontId="12" fillId="5" borderId="6" xfId="3" applyNumberFormat="1" applyFont="1" applyFill="1" applyBorder="1" applyAlignment="1">
      <alignment horizontal="center" vertical="center" wrapText="1"/>
    </xf>
    <xf numFmtId="0" fontId="22" fillId="0" borderId="6" xfId="0" applyFont="1" applyFill="1" applyBorder="1" applyAlignment="1">
      <alignment horizontal="center" vertical="center" wrapText="1"/>
    </xf>
    <xf numFmtId="177" fontId="14" fillId="5" borderId="6" xfId="2" applyNumberFormat="1" applyFont="1" applyFill="1" applyBorder="1" applyAlignment="1" applyProtection="1">
      <alignment horizontal="center" vertical="center" wrapText="1"/>
      <protection locked="0"/>
    </xf>
    <xf numFmtId="9" fontId="5" fillId="5" borderId="10" xfId="1" applyFont="1" applyFill="1" applyBorder="1" applyAlignment="1">
      <alignment horizontal="center" vertical="center" wrapText="1"/>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5" borderId="10" xfId="0" applyFont="1" applyFill="1" applyBorder="1" applyAlignment="1">
      <alignment vertical="center" wrapText="1"/>
    </xf>
    <xf numFmtId="173" fontId="0" fillId="0" borderId="6" xfId="0" applyNumberFormat="1" applyBorder="1" applyAlignment="1">
      <alignment horizontal="right" vertical="center"/>
    </xf>
    <xf numFmtId="0" fontId="5" fillId="29" borderId="6" xfId="0" applyFont="1" applyFill="1" applyBorder="1" applyAlignment="1">
      <alignment horizontal="center" vertical="center" wrapText="1"/>
    </xf>
    <xf numFmtId="0" fontId="23" fillId="5" borderId="6" xfId="0" applyFont="1" applyFill="1" applyBorder="1" applyAlignment="1">
      <alignment horizontal="center" vertical="center" wrapText="1"/>
    </xf>
    <xf numFmtId="178" fontId="23" fillId="0" borderId="6" xfId="3" applyNumberFormat="1" applyFont="1" applyBorder="1" applyAlignment="1">
      <alignment vertical="center" wrapText="1"/>
    </xf>
    <xf numFmtId="0" fontId="5" fillId="5" borderId="1" xfId="0" applyFont="1" applyFill="1" applyBorder="1" applyAlignment="1">
      <alignment vertical="center" wrapText="1"/>
    </xf>
    <xf numFmtId="169" fontId="12" fillId="0" borderId="6" xfId="0" applyNumberFormat="1" applyFont="1" applyBorder="1" applyAlignment="1">
      <alignment vertical="center" wrapText="1"/>
    </xf>
    <xf numFmtId="9" fontId="0" fillId="0" borderId="6" xfId="1" applyFont="1" applyBorder="1" applyAlignment="1">
      <alignment horizontal="center" vertical="center"/>
    </xf>
    <xf numFmtId="9" fontId="12" fillId="0" borderId="6" xfId="1" applyFont="1" applyFill="1" applyBorder="1" applyAlignment="1">
      <alignment horizontal="center" vertical="center" wrapText="1"/>
    </xf>
    <xf numFmtId="0" fontId="5" fillId="5" borderId="10"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3" fillId="5" borderId="40" xfId="0" applyFont="1" applyFill="1" applyBorder="1" applyAlignment="1">
      <alignment horizontal="center" vertical="center" wrapText="1"/>
    </xf>
    <xf numFmtId="0" fontId="23" fillId="5" borderId="10" xfId="0" applyFont="1" applyFill="1" applyBorder="1" applyAlignment="1">
      <alignment horizontal="center" vertical="center" wrapText="1"/>
    </xf>
    <xf numFmtId="179" fontId="23" fillId="5" borderId="6" xfId="0" applyNumberFormat="1" applyFont="1" applyFill="1" applyBorder="1" applyAlignment="1">
      <alignment horizontal="center" vertical="center" wrapText="1"/>
    </xf>
    <xf numFmtId="0" fontId="23" fillId="5" borderId="6"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23" fillId="0" borderId="6" xfId="0" applyFont="1" applyBorder="1" applyAlignment="1">
      <alignment vertical="center" wrapText="1"/>
    </xf>
    <xf numFmtId="0" fontId="5" fillId="5" borderId="6" xfId="0" applyFont="1" applyFill="1" applyBorder="1" applyAlignment="1">
      <alignment horizontal="center" vertical="center"/>
    </xf>
    <xf numFmtId="0" fontId="26" fillId="5" borderId="6" xfId="0" applyFont="1" applyFill="1" applyBorder="1" applyAlignment="1">
      <alignment vertical="center" wrapText="1"/>
    </xf>
    <xf numFmtId="173" fontId="23" fillId="0" borderId="6" xfId="0" applyNumberFormat="1" applyFont="1" applyBorder="1" applyAlignment="1">
      <alignment vertical="center" wrapText="1"/>
    </xf>
    <xf numFmtId="0" fontId="23" fillId="5" borderId="28" xfId="0" applyFont="1" applyFill="1" applyBorder="1" applyAlignment="1">
      <alignment vertical="center"/>
    </xf>
    <xf numFmtId="0" fontId="23" fillId="5" borderId="28" xfId="0" applyFont="1" applyFill="1" applyBorder="1" applyAlignment="1">
      <alignment horizontal="center" vertical="center" wrapText="1"/>
    </xf>
    <xf numFmtId="0" fontId="23" fillId="5" borderId="28" xfId="0" applyFont="1" applyFill="1" applyBorder="1" applyAlignment="1">
      <alignment horizontal="center" vertical="center"/>
    </xf>
    <xf numFmtId="3" fontId="23" fillId="5" borderId="6" xfId="0" applyNumberFormat="1" applyFont="1" applyFill="1" applyBorder="1" applyAlignment="1">
      <alignment horizontal="center" vertical="center" wrapText="1"/>
    </xf>
    <xf numFmtId="0" fontId="14" fillId="27" borderId="6" xfId="0" applyFont="1" applyFill="1" applyBorder="1" applyAlignment="1">
      <alignment horizontal="center" vertical="center" wrapText="1"/>
    </xf>
    <xf numFmtId="0" fontId="30" fillId="30" borderId="2" xfId="0" applyFont="1" applyFill="1" applyBorder="1" applyAlignment="1">
      <alignment horizontal="center" vertical="center" wrapText="1"/>
    </xf>
    <xf numFmtId="0" fontId="14" fillId="5" borderId="6" xfId="0" applyFont="1" applyFill="1" applyBorder="1" applyAlignment="1">
      <alignment vertical="center" wrapText="1"/>
    </xf>
    <xf numFmtId="0" fontId="24" fillId="5" borderId="1" xfId="0" applyFont="1" applyFill="1" applyBorder="1" applyAlignment="1">
      <alignment horizontal="center" vertical="center" wrapText="1"/>
    </xf>
    <xf numFmtId="0" fontId="23" fillId="0" borderId="0" xfId="0" applyFont="1" applyAlignment="1">
      <alignment vertical="center" wrapText="1"/>
    </xf>
    <xf numFmtId="0" fontId="5" fillId="5" borderId="21" xfId="0" applyFont="1" applyFill="1" applyBorder="1" applyAlignment="1">
      <alignment horizontal="center" vertical="center" wrapText="1"/>
    </xf>
    <xf numFmtId="0" fontId="5" fillId="25" borderId="6" xfId="0" applyFont="1" applyFill="1" applyBorder="1" applyAlignment="1">
      <alignment vertical="center" wrapText="1"/>
    </xf>
    <xf numFmtId="0" fontId="5" fillId="25" borderId="6" xfId="0" applyFont="1" applyFill="1" applyBorder="1" applyAlignment="1">
      <alignment horizontal="center" vertical="center"/>
    </xf>
    <xf numFmtId="173" fontId="12" fillId="5" borderId="6" xfId="0" applyNumberFormat="1" applyFont="1" applyFill="1" applyBorder="1" applyAlignment="1">
      <alignment vertical="center" wrapText="1"/>
    </xf>
    <xf numFmtId="0" fontId="5" fillId="31" borderId="6" xfId="0" applyFont="1" applyFill="1" applyBorder="1" applyAlignment="1">
      <alignment horizontal="center" vertical="center" wrapText="1"/>
    </xf>
    <xf numFmtId="0" fontId="0" fillId="0" borderId="6" xfId="0" applyBorder="1" applyAlignment="1">
      <alignment horizontal="justify" vertical="center" wrapText="1"/>
    </xf>
    <xf numFmtId="0" fontId="31" fillId="30" borderId="10" xfId="0" applyFont="1" applyFill="1" applyBorder="1" applyAlignment="1">
      <alignment horizontal="center" vertical="center" wrapText="1"/>
    </xf>
    <xf numFmtId="1" fontId="14" fillId="5" borderId="6" xfId="2" applyNumberFormat="1" applyFont="1" applyFill="1" applyBorder="1" applyAlignment="1" applyProtection="1">
      <alignment horizontal="center" vertical="center" wrapText="1"/>
      <protection locked="0"/>
    </xf>
    <xf numFmtId="3" fontId="23" fillId="5" borderId="6" xfId="0" applyNumberFormat="1" applyFont="1" applyFill="1" applyBorder="1" applyAlignment="1">
      <alignment horizontal="right" vertical="center" wrapText="1"/>
    </xf>
    <xf numFmtId="0" fontId="19" fillId="0" borderId="6" xfId="0" applyFont="1" applyFill="1" applyBorder="1" applyAlignment="1">
      <alignment horizontal="center" vertical="center" wrapText="1"/>
    </xf>
    <xf numFmtId="0" fontId="5" fillId="32" borderId="6" xfId="0" applyFont="1" applyFill="1" applyBorder="1" applyAlignment="1">
      <alignment horizontal="center" vertical="center" wrapText="1"/>
    </xf>
    <xf numFmtId="0" fontId="5" fillId="32" borderId="6" xfId="0" applyFont="1" applyFill="1" applyBorder="1" applyAlignment="1">
      <alignment horizontal="center" vertical="center"/>
    </xf>
    <xf numFmtId="0" fontId="18" fillId="0" borderId="6" xfId="0" applyFont="1" applyBorder="1" applyAlignment="1">
      <alignment horizontal="center" vertical="center" wrapText="1"/>
    </xf>
    <xf numFmtId="173" fontId="23" fillId="5" borderId="6" xfId="0" applyNumberFormat="1" applyFont="1" applyFill="1" applyBorder="1" applyAlignment="1">
      <alignment horizontal="center" vertical="center" wrapText="1"/>
    </xf>
    <xf numFmtId="0" fontId="5" fillId="32" borderId="10" xfId="0" applyFont="1" applyFill="1" applyBorder="1" applyAlignment="1">
      <alignment vertical="center" wrapText="1"/>
    </xf>
    <xf numFmtId="0" fontId="5" fillId="32" borderId="10" xfId="0" applyFont="1" applyFill="1" applyBorder="1" applyAlignment="1">
      <alignment horizontal="center" vertical="center" wrapText="1"/>
    </xf>
    <xf numFmtId="179" fontId="23" fillId="5" borderId="6" xfId="0" applyNumberFormat="1" applyFont="1" applyFill="1" applyBorder="1" applyAlignment="1">
      <alignment vertical="center" wrapText="1"/>
    </xf>
    <xf numFmtId="9" fontId="14" fillId="5" borderId="6" xfId="0" applyNumberFormat="1" applyFont="1" applyFill="1" applyBorder="1" applyAlignment="1">
      <alignment horizontal="center" vertical="center" wrapText="1"/>
    </xf>
    <xf numFmtId="0" fontId="12" fillId="0" borderId="28" xfId="0" applyFont="1" applyBorder="1" applyAlignment="1">
      <alignment horizontal="center" vertical="center" wrapText="1"/>
    </xf>
    <xf numFmtId="0" fontId="5" fillId="20" borderId="6" xfId="0" applyFont="1" applyFill="1" applyBorder="1" applyAlignment="1">
      <alignment horizontal="center" vertical="center" wrapText="1"/>
    </xf>
    <xf numFmtId="176" fontId="23" fillId="5" borderId="6" xfId="0" applyNumberFormat="1" applyFont="1" applyFill="1" applyBorder="1" applyAlignment="1">
      <alignment vertical="center" wrapText="1"/>
    </xf>
    <xf numFmtId="0" fontId="5" fillId="2" borderId="6" xfId="0" applyFont="1" applyFill="1" applyBorder="1" applyAlignment="1">
      <alignment horizontal="center" vertical="center"/>
    </xf>
    <xf numFmtId="0" fontId="23" fillId="0" borderId="40" xfId="0" applyFont="1" applyBorder="1" applyAlignment="1">
      <alignment horizontal="justify" vertical="center" wrapText="1"/>
    </xf>
    <xf numFmtId="0" fontId="23" fillId="0" borderId="28" xfId="0" applyFont="1" applyBorder="1" applyAlignment="1">
      <alignment vertical="center" wrapText="1"/>
    </xf>
    <xf numFmtId="0" fontId="24" fillId="5" borderId="51" xfId="7" applyFont="1" applyFill="1" applyBorder="1" applyAlignment="1">
      <alignment horizontal="center" vertical="center" wrapText="1"/>
    </xf>
    <xf numFmtId="0" fontId="30" fillId="33" borderId="6" xfId="0" applyFont="1" applyFill="1" applyBorder="1" applyAlignment="1">
      <alignment horizontal="center" vertical="center" wrapText="1"/>
    </xf>
    <xf numFmtId="9" fontId="23" fillId="0" borderId="28" xfId="0" applyNumberFormat="1" applyFont="1" applyBorder="1" applyAlignment="1">
      <alignment horizontal="center" vertical="center" wrapText="1"/>
    </xf>
    <xf numFmtId="0" fontId="5" fillId="2" borderId="10"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18" fillId="5" borderId="6" xfId="0" applyFont="1" applyFill="1" applyBorder="1" applyAlignment="1">
      <alignment horizontal="center" vertical="center" wrapText="1"/>
    </xf>
    <xf numFmtId="0" fontId="5" fillId="25" borderId="10" xfId="0" applyFont="1" applyFill="1" applyBorder="1" applyAlignment="1">
      <alignment horizontal="center" vertical="center"/>
    </xf>
    <xf numFmtId="3" fontId="23" fillId="0" borderId="6" xfId="0" applyNumberFormat="1" applyFont="1" applyBorder="1" applyAlignment="1">
      <alignment vertical="center" wrapText="1"/>
    </xf>
    <xf numFmtId="0" fontId="23" fillId="0" borderId="10" xfId="0" applyFont="1" applyBorder="1" applyAlignment="1">
      <alignment horizontal="justify" vertical="center" wrapText="1"/>
    </xf>
    <xf numFmtId="0" fontId="14" fillId="0" borderId="35" xfId="0" applyNumberFormat="1" applyFont="1" applyBorder="1" applyAlignment="1" applyProtection="1">
      <alignment horizontal="center" vertical="center" wrapText="1"/>
      <protection locked="0"/>
    </xf>
    <xf numFmtId="0" fontId="14" fillId="0" borderId="35" xfId="7" applyNumberFormat="1" applyFont="1" applyBorder="1" applyAlignment="1">
      <alignment horizontal="center" vertical="center" wrapText="1"/>
    </xf>
    <xf numFmtId="0" fontId="23" fillId="0" borderId="45" xfId="0" applyFont="1" applyBorder="1" applyAlignment="1">
      <alignment horizontal="justify" vertical="center" wrapText="1"/>
    </xf>
    <xf numFmtId="0" fontId="23" fillId="0" borderId="9" xfId="0" applyFont="1" applyBorder="1" applyAlignment="1">
      <alignment horizontal="center" vertical="center" wrapText="1"/>
    </xf>
    <xf numFmtId="173" fontId="0" fillId="0" borderId="6" xfId="0" applyNumberFormat="1" applyBorder="1" applyAlignment="1">
      <alignment horizontal="center" vertical="center" wrapText="1"/>
    </xf>
    <xf numFmtId="178" fontId="0" fillId="0" borderId="6" xfId="3" applyNumberFormat="1" applyFont="1" applyBorder="1" applyAlignment="1">
      <alignment horizontal="center" vertical="center" wrapText="1"/>
    </xf>
    <xf numFmtId="180" fontId="23" fillId="0" borderId="0" xfId="0" applyNumberFormat="1" applyFont="1" applyAlignment="1">
      <alignment vertical="center" wrapText="1"/>
    </xf>
    <xf numFmtId="180" fontId="23" fillId="0" borderId="6" xfId="0" applyNumberFormat="1" applyFont="1" applyBorder="1" applyAlignment="1">
      <alignment vertical="center" wrapText="1"/>
    </xf>
    <xf numFmtId="0" fontId="14" fillId="5" borderId="10" xfId="0" applyFont="1" applyFill="1" applyBorder="1" applyAlignment="1">
      <alignment horizontal="center" vertical="center" wrapText="1"/>
    </xf>
    <xf numFmtId="0" fontId="32" fillId="5" borderId="6" xfId="0" applyFont="1" applyFill="1" applyBorder="1" applyAlignment="1">
      <alignment vertical="center" wrapText="1"/>
    </xf>
    <xf numFmtId="0" fontId="23" fillId="0" borderId="6" xfId="0" applyFont="1" applyFill="1" applyBorder="1" applyAlignment="1">
      <alignment vertical="center" wrapText="1"/>
    </xf>
    <xf numFmtId="0" fontId="5" fillId="4" borderId="21" xfId="0" applyFont="1" applyFill="1" applyBorder="1" applyAlignment="1">
      <alignment vertical="center" wrapText="1"/>
    </xf>
    <xf numFmtId="0" fontId="5" fillId="4" borderId="21" xfId="0" applyFont="1" applyFill="1" applyBorder="1" applyAlignment="1">
      <alignment horizontal="center" vertical="center" wrapText="1"/>
    </xf>
    <xf numFmtId="0" fontId="23" fillId="5" borderId="6" xfId="0" applyFont="1" applyFill="1" applyBorder="1" applyAlignment="1">
      <alignment vertical="center" wrapText="1"/>
    </xf>
    <xf numFmtId="0" fontId="26" fillId="0" borderId="6" xfId="0" applyFont="1" applyFill="1" applyBorder="1" applyAlignment="1">
      <alignment vertical="center" wrapText="1"/>
    </xf>
    <xf numFmtId="0" fontId="5" fillId="5" borderId="21" xfId="0" applyFont="1" applyFill="1" applyBorder="1" applyAlignment="1">
      <alignment vertical="center" wrapText="1"/>
    </xf>
    <xf numFmtId="0" fontId="5" fillId="32" borderId="6" xfId="0" applyFont="1" applyFill="1" applyBorder="1" applyAlignment="1">
      <alignment vertical="center" wrapText="1"/>
    </xf>
    <xf numFmtId="0" fontId="26" fillId="5" borderId="10" xfId="0" applyFont="1" applyFill="1" applyBorder="1" applyAlignment="1">
      <alignment horizontal="center" vertical="center" wrapText="1"/>
    </xf>
    <xf numFmtId="0" fontId="26" fillId="5" borderId="10" xfId="0" applyFont="1" applyFill="1" applyBorder="1" applyAlignment="1">
      <alignment horizontal="justify" vertical="center" wrapText="1"/>
    </xf>
    <xf numFmtId="173" fontId="12" fillId="0" borderId="6" xfId="0" applyNumberFormat="1" applyFont="1" applyFill="1" applyBorder="1" applyAlignment="1">
      <alignment vertical="center" wrapText="1"/>
    </xf>
    <xf numFmtId="0" fontId="2" fillId="4" borderId="0" xfId="0" applyFont="1" applyFill="1" applyBorder="1" applyAlignment="1">
      <alignment horizontal="center" vertical="center" wrapText="1"/>
    </xf>
    <xf numFmtId="0" fontId="33" fillId="0" borderId="0" xfId="0" applyFont="1"/>
    <xf numFmtId="0" fontId="17" fillId="0" borderId="28" xfId="0"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1" xfId="0" applyFont="1" applyFill="1" applyBorder="1" applyAlignment="1">
      <alignment vertical="center" wrapText="1"/>
    </xf>
    <xf numFmtId="9" fontId="2" fillId="22" borderId="11" xfId="1" applyFont="1" applyFill="1" applyBorder="1" applyAlignment="1">
      <alignment horizontal="center" vertical="center" wrapText="1"/>
    </xf>
    <xf numFmtId="0" fontId="2" fillId="0" borderId="40" xfId="0" applyFont="1" applyFill="1" applyBorder="1" applyAlignment="1">
      <alignment horizontal="center" vertical="center"/>
    </xf>
    <xf numFmtId="0" fontId="2" fillId="0" borderId="6" xfId="0" quotePrefix="1" applyFont="1" applyFill="1" applyBorder="1" applyAlignment="1">
      <alignment horizontal="center" vertical="center" wrapText="1"/>
    </xf>
    <xf numFmtId="9" fontId="5" fillId="7" borderId="6" xfId="1" applyFont="1" applyFill="1" applyBorder="1" applyAlignment="1">
      <alignment horizontal="center" vertical="center" wrapText="1"/>
    </xf>
    <xf numFmtId="9" fontId="5" fillId="20" borderId="6" xfId="1" applyFont="1" applyFill="1" applyBorder="1" applyAlignment="1">
      <alignment horizontal="center" vertical="center" wrapText="1"/>
    </xf>
    <xf numFmtId="9" fontId="5" fillId="21" borderId="11" xfId="1"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31" borderId="6" xfId="0" applyFont="1" applyFill="1" applyBorder="1" applyAlignment="1">
      <alignment horizontal="center" vertical="center" wrapText="1"/>
    </xf>
    <xf numFmtId="0" fontId="2" fillId="2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34" borderId="11" xfId="1" applyFont="1" applyFill="1" applyBorder="1" applyAlignment="1">
      <alignment horizontal="center" vertical="center" wrapText="1"/>
    </xf>
    <xf numFmtId="0" fontId="12" fillId="0" borderId="6" xfId="0" quotePrefix="1" applyFont="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justify" vertical="center" wrapText="1"/>
    </xf>
    <xf numFmtId="172" fontId="5" fillId="0" borderId="6" xfId="0" applyNumberFormat="1" applyFont="1" applyBorder="1" applyAlignment="1">
      <alignment horizontal="center" vertical="center" wrapText="1"/>
    </xf>
    <xf numFmtId="169" fontId="5" fillId="0" borderId="6" xfId="0" applyNumberFormat="1" applyFont="1" applyBorder="1" applyAlignment="1">
      <alignment horizontal="center" vertical="center" wrapText="1"/>
    </xf>
    <xf numFmtId="3" fontId="5" fillId="5" borderId="6" xfId="0" applyNumberFormat="1" applyFont="1" applyFill="1" applyBorder="1" applyAlignment="1">
      <alignment horizontal="center" vertical="center" wrapText="1"/>
    </xf>
    <xf numFmtId="169" fontId="5" fillId="5" borderId="6" xfId="0" applyNumberFormat="1" applyFont="1" applyFill="1" applyBorder="1" applyAlignment="1">
      <alignment horizontal="center" vertical="center" wrapText="1"/>
    </xf>
    <xf numFmtId="9" fontId="2" fillId="21" borderId="11" xfId="1" applyNumberFormat="1"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21" borderId="22"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1" fontId="2" fillId="0" borderId="40" xfId="1" applyNumberFormat="1" applyFont="1" applyFill="1" applyBorder="1" applyAlignment="1">
      <alignment horizontal="center" vertical="center" wrapText="1"/>
    </xf>
    <xf numFmtId="9" fontId="5" fillId="34" borderId="11" xfId="1" applyFont="1" applyFill="1" applyBorder="1" applyAlignment="1">
      <alignment horizontal="center" vertical="center" wrapText="1"/>
    </xf>
    <xf numFmtId="9" fontId="2" fillId="34" borderId="11" xfId="1" applyNumberFormat="1" applyFont="1" applyFill="1" applyBorder="1" applyAlignment="1">
      <alignment horizontal="center" vertical="center" wrapText="1"/>
    </xf>
    <xf numFmtId="43" fontId="15" fillId="5" borderId="6" xfId="2" applyNumberFormat="1" applyFont="1" applyFill="1" applyBorder="1" applyAlignment="1">
      <alignment horizontal="center" vertical="center"/>
    </xf>
    <xf numFmtId="43" fontId="15" fillId="5" borderId="6" xfId="2" applyNumberFormat="1" applyFont="1" applyFill="1" applyBorder="1" applyAlignment="1" applyProtection="1">
      <alignment horizontal="center" vertical="center"/>
      <protection locked="0"/>
    </xf>
    <xf numFmtId="173" fontId="5" fillId="5" borderId="6" xfId="0" applyNumberFormat="1" applyFont="1" applyFill="1" applyBorder="1" applyAlignment="1">
      <alignment horizontal="center" vertical="center" wrapText="1"/>
    </xf>
    <xf numFmtId="173" fontId="15" fillId="5" borderId="6" xfId="2" applyNumberFormat="1" applyFont="1" applyFill="1" applyBorder="1" applyAlignment="1">
      <alignment horizontal="center" vertical="center" wrapText="1"/>
    </xf>
    <xf numFmtId="43" fontId="15" fillId="5" borderId="6" xfId="2" applyNumberFormat="1" applyFont="1" applyFill="1" applyBorder="1" applyAlignment="1">
      <alignment horizontal="center" vertical="center" wrapText="1"/>
    </xf>
    <xf numFmtId="169" fontId="5" fillId="5" borderId="6" xfId="0" applyNumberFormat="1" applyFont="1" applyFill="1" applyBorder="1" applyAlignment="1">
      <alignment vertical="center" wrapText="1"/>
    </xf>
    <xf numFmtId="43" fontId="15" fillId="5" borderId="6" xfId="2" applyNumberFormat="1" applyFont="1" applyFill="1" applyBorder="1" applyAlignment="1" applyProtection="1">
      <alignment horizontal="center" vertical="center" wrapText="1"/>
      <protection locked="0"/>
    </xf>
    <xf numFmtId="42" fontId="2" fillId="5" borderId="6" xfId="0" applyNumberFormat="1" applyFont="1" applyFill="1" applyBorder="1" applyAlignment="1">
      <alignment vertical="center" wrapText="1"/>
    </xf>
    <xf numFmtId="168" fontId="5" fillId="5" borderId="6" xfId="3"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2" fillId="0" borderId="6" xfId="0"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2" fillId="1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43" fontId="15" fillId="0" borderId="6" xfId="2" applyNumberFormat="1" applyFont="1" applyFill="1" applyBorder="1" applyAlignment="1" applyProtection="1">
      <alignment horizontal="center" vertical="center" wrapText="1"/>
      <protection locked="0"/>
    </xf>
    <xf numFmtId="0" fontId="2" fillId="0" borderId="10" xfId="0"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4" borderId="11" xfId="1" applyFont="1" applyFill="1" applyBorder="1" applyAlignment="1">
      <alignment horizontal="center" vertical="center" wrapText="1"/>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0" fontId="5" fillId="5"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9" fontId="15" fillId="5" borderId="6" xfId="0" applyNumberFormat="1" applyFont="1" applyFill="1" applyBorder="1" applyAlignment="1">
      <alignment horizontal="center" vertical="center" wrapText="1"/>
    </xf>
    <xf numFmtId="1" fontId="15" fillId="5" borderId="6" xfId="0" applyNumberFormat="1" applyFont="1" applyFill="1" applyBorder="1" applyAlignment="1" applyProtection="1">
      <alignment horizontal="center" vertical="center" wrapText="1"/>
      <protection locked="0"/>
    </xf>
    <xf numFmtId="174" fontId="15" fillId="5" borderId="6" xfId="0" applyNumberFormat="1" applyFont="1" applyFill="1" applyBorder="1" applyAlignment="1" applyProtection="1">
      <alignment horizontal="center" vertical="center" wrapText="1"/>
      <protection locked="0"/>
    </xf>
    <xf numFmtId="0" fontId="7" fillId="2" borderId="42" xfId="0" applyFont="1" applyFill="1" applyBorder="1" applyAlignment="1">
      <alignment horizontal="center" vertical="center" wrapText="1"/>
    </xf>
    <xf numFmtId="9" fontId="7" fillId="2" borderId="42"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21"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21" borderId="22" xfId="1" applyFont="1" applyFill="1" applyBorder="1" applyAlignment="1">
      <alignment horizontal="center" vertical="center" wrapText="1"/>
    </xf>
    <xf numFmtId="9" fontId="2" fillId="21" borderId="23"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0" fontId="8" fillId="2" borderId="42" xfId="0" applyFont="1" applyFill="1" applyBorder="1" applyAlignment="1">
      <alignment horizontal="center" vertical="center" wrapText="1"/>
    </xf>
    <xf numFmtId="9" fontId="10" fillId="2" borderId="42" xfId="1" applyFont="1" applyFill="1" applyBorder="1" applyAlignment="1">
      <alignment horizontal="center" vertical="center" wrapText="1"/>
    </xf>
    <xf numFmtId="0" fontId="6" fillId="2" borderId="4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justify" vertical="center" wrapText="1"/>
    </xf>
    <xf numFmtId="9" fontId="2"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28" xfId="0" applyFont="1" applyFill="1" applyBorder="1" applyAlignment="1">
      <alignment horizontal="center" vertical="center"/>
    </xf>
    <xf numFmtId="0" fontId="5" fillId="0" borderId="6" xfId="0" applyFont="1" applyFill="1" applyBorder="1" applyAlignment="1">
      <alignment horizontal="justify" vertical="top" wrapText="1"/>
    </xf>
    <xf numFmtId="0" fontId="5" fillId="0" borderId="8" xfId="0" applyFont="1" applyFill="1" applyBorder="1" applyAlignment="1">
      <alignment horizontal="justify" vertical="top" wrapText="1"/>
    </xf>
    <xf numFmtId="0" fontId="2" fillId="0" borderId="1"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6" xfId="0" applyFont="1" applyFill="1" applyBorder="1" applyAlignment="1">
      <alignment horizontal="justify" vertical="top" wrapText="1"/>
    </xf>
    <xf numFmtId="166" fontId="2" fillId="0" borderId="1" xfId="3" applyFont="1" applyFill="1" applyBorder="1" applyAlignment="1">
      <alignment horizontal="center" vertical="center" wrapText="1"/>
    </xf>
    <xf numFmtId="166" fontId="2" fillId="0" borderId="21" xfId="3" applyFont="1" applyFill="1" applyBorder="1" applyAlignment="1">
      <alignment horizontal="center" vertical="center" wrapText="1"/>
    </xf>
    <xf numFmtId="166" fontId="2" fillId="0" borderId="10" xfId="3"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166" fontId="7" fillId="2" borderId="42" xfId="3" applyFont="1" applyFill="1" applyBorder="1" applyAlignment="1">
      <alignment horizontal="center" vertical="center" wrapText="1"/>
    </xf>
    <xf numFmtId="9" fontId="5" fillId="5" borderId="1" xfId="1" applyFont="1" applyFill="1" applyBorder="1" applyAlignment="1">
      <alignment horizontal="center" vertical="center" wrapText="1"/>
    </xf>
    <xf numFmtId="9" fontId="5" fillId="5" borderId="21" xfId="1" applyFont="1" applyFill="1" applyBorder="1" applyAlignment="1">
      <alignment horizontal="center" vertical="center" wrapText="1"/>
    </xf>
    <xf numFmtId="9" fontId="5" fillId="5" borderId="10"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9" xfId="0" applyFont="1" applyFill="1" applyBorder="1" applyAlignment="1">
      <alignment horizontal="center" vertical="center" wrapText="1"/>
    </xf>
    <xf numFmtId="171" fontId="14" fillId="5" borderId="1" xfId="0" applyNumberFormat="1" applyFont="1" applyFill="1" applyBorder="1" applyAlignment="1" applyProtection="1">
      <alignment horizontal="center" vertical="center" wrapText="1"/>
      <protection locked="0"/>
    </xf>
    <xf numFmtId="171" fontId="14" fillId="5" borderId="21" xfId="0" applyNumberFormat="1" applyFont="1" applyFill="1" applyBorder="1" applyAlignment="1" applyProtection="1">
      <alignment horizontal="center" vertical="center" wrapText="1"/>
      <protection locked="0"/>
    </xf>
    <xf numFmtId="171" fontId="14" fillId="5" borderId="10"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9" fontId="7" fillId="0" borderId="4" xfId="1" applyFont="1" applyFill="1" applyBorder="1" applyAlignment="1">
      <alignment horizontal="center" vertical="center" wrapText="1"/>
    </xf>
    <xf numFmtId="9" fontId="7" fillId="0" borderId="8" xfId="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27" xfId="0" applyNumberFormat="1" applyFont="1" applyFill="1" applyBorder="1" applyAlignment="1">
      <alignment horizontal="center" vertical="center" wrapText="1"/>
    </xf>
    <xf numFmtId="164" fontId="2" fillId="0" borderId="26" xfId="0" applyNumberFormat="1" applyFont="1" applyFill="1" applyBorder="1" applyAlignment="1">
      <alignment horizontal="center" vertical="center" wrapText="1"/>
    </xf>
    <xf numFmtId="9" fontId="2" fillId="0" borderId="26" xfId="1"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33" xfId="0" applyFont="1" applyFill="1" applyBorder="1" applyAlignment="1">
      <alignment horizontal="center" vertical="center" wrapText="1"/>
    </xf>
    <xf numFmtId="9" fontId="2" fillId="0" borderId="22" xfId="1" applyFont="1" applyFill="1" applyBorder="1" applyAlignment="1">
      <alignment horizontal="center" vertical="center" wrapText="1"/>
    </xf>
    <xf numFmtId="9" fontId="2" fillId="0" borderId="11"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169" fontId="0" fillId="0" borderId="1" xfId="0" applyNumberFormat="1" applyBorder="1" applyAlignment="1">
      <alignment horizontal="center" vertical="center" wrapText="1"/>
    </xf>
    <xf numFmtId="169" fontId="0" fillId="0" borderId="10" xfId="0" applyNumberFormat="1" applyBorder="1" applyAlignment="1">
      <alignment horizontal="center" vertical="center" wrapText="1"/>
    </xf>
    <xf numFmtId="171" fontId="14" fillId="5" borderId="26" xfId="0" applyNumberFormat="1" applyFont="1" applyFill="1" applyBorder="1" applyAlignment="1" applyProtection="1">
      <alignment horizontal="center" vertical="center" wrapText="1"/>
      <protection locked="0"/>
    </xf>
    <xf numFmtId="0" fontId="0" fillId="0" borderId="21" xfId="0" applyBorder="1" applyAlignment="1">
      <alignment horizontal="center" vertical="center" wrapText="1"/>
    </xf>
    <xf numFmtId="0" fontId="0" fillId="0" borderId="26" xfId="0" applyBorder="1" applyAlignment="1">
      <alignment horizontal="center" vertical="center" wrapText="1"/>
    </xf>
    <xf numFmtId="169" fontId="0" fillId="0" borderId="21" xfId="0" applyNumberFormat="1" applyBorder="1" applyAlignment="1">
      <alignment horizontal="center" vertical="center" wrapText="1"/>
    </xf>
    <xf numFmtId="169" fontId="0" fillId="0" borderId="26" xfId="0" applyNumberFormat="1" applyBorder="1" applyAlignment="1">
      <alignment horizontal="center" vertical="center" wrapText="1"/>
    </xf>
    <xf numFmtId="0" fontId="14" fillId="0" borderId="15" xfId="0" applyFont="1" applyFill="1" applyBorder="1" applyAlignment="1">
      <alignment horizontal="center" vertical="center" wrapText="1"/>
    </xf>
    <xf numFmtId="9" fontId="2" fillId="0" borderId="23" xfId="1" applyFont="1" applyFill="1" applyBorder="1" applyAlignment="1">
      <alignment horizontal="center" vertical="center" wrapText="1"/>
    </xf>
    <xf numFmtId="9" fontId="2" fillId="0" borderId="34" xfId="1" applyFont="1" applyFill="1" applyBorder="1" applyAlignment="1">
      <alignment horizontal="center" vertical="center" wrapText="1"/>
    </xf>
    <xf numFmtId="43" fontId="13" fillId="0" borderId="1"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pplyProtection="1">
      <alignment horizontal="center" vertical="center" wrapText="1"/>
      <protection locked="0"/>
    </xf>
    <xf numFmtId="0" fontId="13" fillId="0" borderId="24" xfId="0" applyFont="1" applyFill="1" applyBorder="1" applyAlignment="1">
      <alignment horizontal="center" vertical="center" wrapText="1"/>
    </xf>
    <xf numFmtId="0" fontId="13" fillId="0" borderId="15" xfId="0" applyFont="1" applyFill="1" applyBorder="1" applyAlignment="1">
      <alignment horizontal="center" vertical="center" wrapText="1"/>
    </xf>
    <xf numFmtId="43" fontId="13" fillId="0" borderId="1" xfId="2" applyNumberFormat="1" applyFont="1" applyFill="1" applyBorder="1" applyAlignment="1">
      <alignment horizontal="center" vertical="center" wrapText="1"/>
    </xf>
    <xf numFmtId="43" fontId="13" fillId="0" borderId="10" xfId="2"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10" xfId="0" applyFont="1" applyFill="1" applyBorder="1" applyAlignment="1">
      <alignment horizontal="center" vertical="center"/>
    </xf>
    <xf numFmtId="168" fontId="0" fillId="0" borderId="1" xfId="3" applyNumberFormat="1" applyFont="1" applyBorder="1" applyAlignment="1">
      <alignment horizontal="center" vertical="center" wrapText="1"/>
    </xf>
    <xf numFmtId="168" fontId="0" fillId="0" borderId="10" xfId="3"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1" fontId="13" fillId="0" borderId="1" xfId="0" applyNumberFormat="1" applyFont="1" applyFill="1" applyBorder="1" applyAlignment="1" applyProtection="1">
      <alignment horizontal="center" vertical="center" wrapText="1"/>
      <protection locked="0"/>
    </xf>
    <xf numFmtId="1" fontId="13" fillId="0" borderId="10" xfId="0" applyNumberFormat="1" applyFont="1" applyFill="1" applyBorder="1" applyAlignment="1" applyProtection="1">
      <alignment horizontal="center" vertical="center" wrapText="1"/>
      <protection locked="0"/>
    </xf>
    <xf numFmtId="0" fontId="2" fillId="8"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9" fontId="7" fillId="0" borderId="14" xfId="1" applyFont="1" applyFill="1" applyBorder="1" applyAlignment="1">
      <alignment horizontal="center" vertical="center" wrapText="1"/>
    </xf>
    <xf numFmtId="9" fontId="7" fillId="0" borderId="13" xfId="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2" fillId="5" borderId="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0" fontId="7" fillId="0" borderId="14" xfId="0" applyFont="1" applyBorder="1" applyAlignment="1">
      <alignment horizontal="center" vertical="center" wrapText="1"/>
    </xf>
    <xf numFmtId="0" fontId="8" fillId="14" borderId="10"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4" borderId="9"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10" fillId="14" borderId="4" xfId="0" applyFont="1" applyFill="1" applyBorder="1" applyAlignment="1">
      <alignment horizontal="center" vertical="center" wrapText="1"/>
    </xf>
    <xf numFmtId="0" fontId="2" fillId="18" borderId="5"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5" fillId="18" borderId="6"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5" fillId="15" borderId="6" xfId="0" applyFont="1" applyFill="1" applyBorder="1" applyAlignment="1">
      <alignment horizontal="justify" vertical="center" wrapText="1"/>
    </xf>
    <xf numFmtId="0" fontId="2" fillId="19" borderId="6" xfId="0" applyFont="1" applyFill="1" applyBorder="1" applyAlignment="1">
      <alignment horizontal="justify" vertical="center" wrapText="1"/>
    </xf>
    <xf numFmtId="165" fontId="0" fillId="0" borderId="32" xfId="4" applyFont="1" applyBorder="1" applyAlignment="1">
      <alignment horizontal="center" vertical="center" wrapText="1"/>
    </xf>
    <xf numFmtId="165" fontId="0" fillId="0" borderId="10" xfId="4" applyFont="1" applyBorder="1" applyAlignment="1">
      <alignment horizontal="center" vertical="center" wrapText="1"/>
    </xf>
    <xf numFmtId="169" fontId="0" fillId="0" borderId="32" xfId="0" applyNumberFormat="1" applyBorder="1" applyAlignment="1">
      <alignment horizontal="center" vertical="center" wrapText="1"/>
    </xf>
    <xf numFmtId="0" fontId="2" fillId="15" borderId="3"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6" xfId="0" applyFont="1" applyFill="1" applyBorder="1" applyAlignment="1">
      <alignment horizontal="justify" vertical="center" wrapText="1"/>
    </xf>
    <xf numFmtId="0" fontId="2" fillId="17" borderId="6" xfId="0" applyFont="1" applyFill="1" applyBorder="1" applyAlignment="1">
      <alignment horizontal="justify" vertical="center" wrapText="1"/>
    </xf>
    <xf numFmtId="0" fontId="2" fillId="18" borderId="6" xfId="0" applyFont="1" applyFill="1" applyBorder="1" applyAlignment="1">
      <alignment horizontal="justify"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10" fillId="14" borderId="3" xfId="0" applyFont="1" applyFill="1" applyBorder="1" applyAlignment="1">
      <alignment horizontal="center" vertical="center" wrapText="1"/>
    </xf>
    <xf numFmtId="9" fontId="7" fillId="14" borderId="4" xfId="1" applyFont="1" applyFill="1" applyBorder="1" applyAlignment="1">
      <alignment horizontal="center" vertical="center" wrapText="1"/>
    </xf>
    <xf numFmtId="9" fontId="7" fillId="14" borderId="1" xfId="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0" fillId="16" borderId="36" xfId="0" applyFill="1" applyBorder="1" applyAlignment="1">
      <alignment horizontal="center" vertical="center" wrapText="1"/>
    </xf>
    <xf numFmtId="0" fontId="0" fillId="16" borderId="15" xfId="0" applyFill="1" applyBorder="1" applyAlignment="1">
      <alignment horizontal="center" vertical="center" wrapText="1"/>
    </xf>
    <xf numFmtId="0" fontId="0" fillId="16" borderId="32" xfId="0" applyFill="1" applyBorder="1" applyAlignment="1">
      <alignment horizontal="center" vertical="center" wrapText="1"/>
    </xf>
    <xf numFmtId="0" fontId="0" fillId="16" borderId="10" xfId="0" applyFill="1" applyBorder="1" applyAlignment="1">
      <alignment horizontal="center" vertical="center" wrapText="1"/>
    </xf>
    <xf numFmtId="0" fontId="5" fillId="15" borderId="5"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2" fillId="15" borderId="6" xfId="0" applyFont="1" applyFill="1" applyBorder="1" applyAlignment="1">
      <alignment horizontal="justify" vertical="center" wrapText="1"/>
    </xf>
    <xf numFmtId="0" fontId="2" fillId="18" borderId="12"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8" borderId="21" xfId="0" applyFont="1" applyFill="1" applyBorder="1" applyAlignment="1">
      <alignment horizontal="center" vertical="center" wrapText="1"/>
    </xf>
    <xf numFmtId="0" fontId="5" fillId="18" borderId="10" xfId="0" applyFont="1" applyFill="1" applyBorder="1" applyAlignment="1">
      <alignment horizontal="center" vertical="center" wrapText="1"/>
    </xf>
    <xf numFmtId="0" fontId="2" fillId="18" borderId="24"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15"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2" fillId="18" borderId="21" xfId="0" applyFont="1" applyFill="1" applyBorder="1" applyAlignment="1">
      <alignment horizontal="center" vertical="center" wrapText="1"/>
    </xf>
    <xf numFmtId="0" fontId="2" fillId="18" borderId="10" xfId="0" applyFont="1" applyFill="1" applyBorder="1" applyAlignment="1">
      <alignment horizontal="center" vertical="center" wrapText="1"/>
    </xf>
    <xf numFmtId="0" fontId="2" fillId="18" borderId="1" xfId="0" applyFont="1" applyFill="1" applyBorder="1" applyAlignment="1">
      <alignment horizontal="center" vertical="center"/>
    </xf>
    <xf numFmtId="0" fontId="2" fillId="18" borderId="21" xfId="0" applyFont="1" applyFill="1" applyBorder="1" applyAlignment="1">
      <alignment horizontal="center" vertical="center"/>
    </xf>
    <xf numFmtId="0" fontId="2" fillId="18" borderId="10" xfId="0" applyFont="1" applyFill="1" applyBorder="1" applyAlignment="1">
      <alignment horizontal="center" vertical="center"/>
    </xf>
    <xf numFmtId="0" fontId="2" fillId="18" borderId="1" xfId="0" applyFont="1" applyFill="1" applyBorder="1" applyAlignment="1">
      <alignment horizontal="center" vertical="top" wrapText="1"/>
    </xf>
    <xf numFmtId="0" fontId="2" fillId="18" borderId="10" xfId="0" applyFont="1" applyFill="1" applyBorder="1" applyAlignment="1">
      <alignment horizontal="center" vertical="top" wrapText="1"/>
    </xf>
    <xf numFmtId="0" fontId="17" fillId="14" borderId="14" xfId="0" applyFont="1" applyFill="1" applyBorder="1" applyAlignment="1">
      <alignment horizontal="center" vertical="center" wrapText="1"/>
    </xf>
    <xf numFmtId="0" fontId="17" fillId="14" borderId="2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 fillId="18" borderId="6"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 fillId="18" borderId="28" xfId="0" applyFont="1"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5" xfId="0" applyFont="1" applyFill="1" applyBorder="1" applyAlignment="1">
      <alignment horizontal="center" vertical="center" wrapText="1"/>
    </xf>
    <xf numFmtId="0" fontId="5" fillId="18" borderId="6" xfId="0" applyFont="1" applyFill="1" applyBorder="1" applyAlignment="1">
      <alignment horizontal="justify" vertical="center" wrapText="1"/>
    </xf>
    <xf numFmtId="0" fontId="2" fillId="3" borderId="2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0" xfId="0" applyFill="1" applyBorder="1" applyAlignment="1">
      <alignment horizontal="center" vertical="center" wrapText="1"/>
    </xf>
    <xf numFmtId="0" fontId="2" fillId="3" borderId="12"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9" fontId="2" fillId="4" borderId="21" xfId="0" applyNumberFormat="1" applyFont="1" applyFill="1" applyBorder="1" applyAlignment="1">
      <alignment horizontal="center" vertical="center" wrapText="1"/>
    </xf>
    <xf numFmtId="9" fontId="2" fillId="4" borderId="10" xfId="0" applyNumberFormat="1" applyFont="1" applyFill="1" applyBorder="1" applyAlignment="1">
      <alignment horizontal="center" vertical="center" wrapText="1"/>
    </xf>
    <xf numFmtId="0" fontId="0" fillId="18" borderId="6" xfId="0" applyFill="1" applyBorder="1" applyAlignment="1">
      <alignment horizontal="center" vertical="center" wrapText="1"/>
    </xf>
    <xf numFmtId="0" fontId="0" fillId="18" borderId="1" xfId="0" applyFill="1" applyBorder="1" applyAlignment="1">
      <alignment horizontal="center" vertical="center" wrapText="1"/>
    </xf>
    <xf numFmtId="0" fontId="0" fillId="18" borderId="24" xfId="0" applyFill="1" applyBorder="1" applyAlignment="1">
      <alignment horizontal="center" vertical="center" wrapText="1"/>
    </xf>
    <xf numFmtId="0" fontId="0" fillId="18" borderId="15" xfId="0" applyFill="1" applyBorder="1" applyAlignment="1">
      <alignment horizontal="center" vertical="center" wrapText="1"/>
    </xf>
    <xf numFmtId="0" fontId="0" fillId="18" borderId="10" xfId="0" applyFill="1" applyBorder="1" applyAlignment="1">
      <alignment horizontal="center" vertical="center" wrapText="1"/>
    </xf>
    <xf numFmtId="165" fontId="0" fillId="0" borderId="6" xfId="4" applyFont="1" applyBorder="1" applyAlignment="1">
      <alignment horizontal="center" vertical="center" wrapText="1"/>
    </xf>
    <xf numFmtId="9" fontId="0" fillId="13" borderId="6" xfId="0" applyNumberFormat="1" applyFill="1" applyBorder="1" applyAlignment="1">
      <alignment horizontal="center" vertical="center" wrapText="1"/>
    </xf>
    <xf numFmtId="165" fontId="0" fillId="0" borderId="1" xfId="4" applyFont="1" applyBorder="1" applyAlignment="1">
      <alignment horizontal="center" vertical="center" wrapText="1"/>
    </xf>
    <xf numFmtId="165" fontId="0" fillId="0" borderId="21" xfId="4" applyFont="1" applyBorder="1" applyAlignment="1">
      <alignment horizontal="center" vertical="center" wrapText="1"/>
    </xf>
    <xf numFmtId="0" fontId="2" fillId="3" borderId="25"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9" xfId="0" applyFont="1" applyFill="1" applyBorder="1" applyAlignment="1">
      <alignment horizontal="center" vertical="center" wrapText="1"/>
    </xf>
    <xf numFmtId="165" fontId="0" fillId="5" borderId="1" xfId="4" applyFont="1" applyFill="1" applyBorder="1" applyAlignment="1">
      <alignment horizontal="center" vertical="center" wrapText="1"/>
    </xf>
    <xf numFmtId="165" fontId="0" fillId="5" borderId="21" xfId="4" applyFont="1" applyFill="1" applyBorder="1" applyAlignment="1">
      <alignment horizontal="center" vertical="center" wrapText="1"/>
    </xf>
    <xf numFmtId="165" fontId="0" fillId="5" borderId="10" xfId="4" applyFont="1" applyFill="1" applyBorder="1" applyAlignment="1">
      <alignment horizontal="center" vertical="center" wrapText="1"/>
    </xf>
    <xf numFmtId="0" fontId="0" fillId="18" borderId="25" xfId="0" applyFill="1" applyBorder="1" applyAlignment="1">
      <alignment horizontal="center" vertical="center" wrapText="1"/>
    </xf>
    <xf numFmtId="0" fontId="0" fillId="18" borderId="21" xfId="0" applyFill="1" applyBorder="1" applyAlignment="1">
      <alignment horizontal="center" vertical="center" wrapText="1"/>
    </xf>
    <xf numFmtId="0" fontId="5" fillId="18" borderId="22" xfId="0" applyFont="1" applyFill="1" applyBorder="1" applyAlignment="1">
      <alignment horizontal="center" vertical="center" wrapText="1"/>
    </xf>
    <xf numFmtId="0" fontId="5" fillId="18" borderId="11" xfId="0" applyFont="1" applyFill="1" applyBorder="1" applyAlignment="1">
      <alignment horizontal="center" vertical="center" wrapText="1"/>
    </xf>
    <xf numFmtId="0" fontId="2" fillId="18" borderId="22" xfId="0" applyFont="1" applyFill="1" applyBorder="1" applyAlignment="1">
      <alignment horizontal="center" vertical="center" wrapText="1"/>
    </xf>
    <xf numFmtId="0" fontId="2" fillId="18" borderId="23" xfId="0" applyFont="1" applyFill="1" applyBorder="1" applyAlignment="1">
      <alignment horizontal="center" vertical="center" wrapText="1"/>
    </xf>
    <xf numFmtId="0" fontId="2" fillId="18" borderId="11" xfId="0" applyFont="1" applyFill="1" applyBorder="1" applyAlignment="1">
      <alignment horizontal="center" vertical="center" wrapText="1"/>
    </xf>
    <xf numFmtId="0" fontId="5" fillId="18" borderId="23" xfId="0" applyFont="1" applyFill="1" applyBorder="1" applyAlignment="1">
      <alignment horizontal="center" vertical="center" wrapText="1"/>
    </xf>
    <xf numFmtId="0" fontId="5" fillId="18" borderId="22" xfId="0" applyFont="1" applyFill="1" applyBorder="1" applyAlignment="1">
      <alignment horizontal="center" vertical="center"/>
    </xf>
    <xf numFmtId="0" fontId="5" fillId="18" borderId="11" xfId="0" applyFont="1" applyFill="1" applyBorder="1" applyAlignment="1">
      <alignment horizontal="center" vertical="center"/>
    </xf>
    <xf numFmtId="0" fontId="2" fillId="18" borderId="5" xfId="0" applyFont="1" applyFill="1" applyBorder="1" applyAlignment="1">
      <alignment horizontal="center" vertical="center"/>
    </xf>
    <xf numFmtId="0" fontId="2" fillId="18" borderId="12" xfId="0" applyFont="1" applyFill="1" applyBorder="1" applyAlignment="1">
      <alignment horizontal="center" vertical="center"/>
    </xf>
    <xf numFmtId="165" fontId="0" fillId="0" borderId="26" xfId="4" applyFont="1" applyBorder="1" applyAlignment="1">
      <alignment horizontal="center" vertical="center" wrapText="1"/>
    </xf>
    <xf numFmtId="0" fontId="5" fillId="15" borderId="6" xfId="0" applyFont="1" applyFill="1" applyBorder="1" applyAlignment="1">
      <alignment horizontal="justify" vertical="top" wrapText="1"/>
    </xf>
    <xf numFmtId="0" fontId="5" fillId="15" borderId="8" xfId="0" applyFont="1" applyFill="1" applyBorder="1" applyAlignment="1">
      <alignment horizontal="justify" vertical="top" wrapText="1"/>
    </xf>
    <xf numFmtId="0" fontId="2" fillId="18" borderId="8" xfId="0" applyFont="1" applyFill="1" applyBorder="1" applyAlignment="1">
      <alignment horizontal="justify" vertical="center" wrapText="1"/>
    </xf>
    <xf numFmtId="0" fontId="5" fillId="15" borderId="5" xfId="0" applyFont="1" applyFill="1" applyBorder="1" applyAlignment="1">
      <alignment horizontal="left" vertical="center" wrapText="1"/>
    </xf>
    <xf numFmtId="0" fontId="5" fillId="15" borderId="7" xfId="0" applyFont="1" applyFill="1" applyBorder="1" applyAlignment="1">
      <alignment horizontal="left" vertical="center" wrapText="1"/>
    </xf>
    <xf numFmtId="0" fontId="2" fillId="18" borderId="6" xfId="0" applyFont="1" applyFill="1" applyBorder="1" applyAlignment="1">
      <alignment horizontal="justify" vertical="top" wrapText="1"/>
    </xf>
    <xf numFmtId="0" fontId="2" fillId="18" borderId="7"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8" borderId="28" xfId="0" applyFont="1" applyFill="1" applyBorder="1" applyAlignment="1">
      <alignment horizontal="center" vertical="center" wrapText="1"/>
    </xf>
    <xf numFmtId="0" fontId="5" fillId="18" borderId="39"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13" fillId="0" borderId="6" xfId="0" applyFont="1" applyFill="1" applyBorder="1" applyAlignment="1">
      <alignment horizontal="center" vertical="center" wrapText="1"/>
    </xf>
    <xf numFmtId="1" fontId="13" fillId="0" borderId="6" xfId="0" applyNumberFormat="1" applyFont="1" applyFill="1" applyBorder="1" applyAlignment="1" applyProtection="1">
      <alignment horizontal="center" vertical="center" wrapText="1"/>
      <protection locked="0"/>
    </xf>
    <xf numFmtId="0" fontId="2" fillId="22" borderId="6" xfId="0"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8" borderId="6" xfId="0" applyFont="1" applyFill="1" applyBorder="1" applyAlignment="1">
      <alignment horizontal="center" vertical="center" wrapText="1"/>
    </xf>
    <xf numFmtId="43" fontId="13" fillId="0" borderId="6" xfId="2" applyNumberFormat="1" applyFont="1" applyFill="1" applyBorder="1" applyAlignment="1">
      <alignment horizontal="center" vertical="center" wrapText="1"/>
    </xf>
    <xf numFmtId="43" fontId="13" fillId="0" borderId="6" xfId="2" applyNumberFormat="1"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9" fontId="7" fillId="0" borderId="6" xfId="1" applyFont="1" applyFill="1" applyBorder="1" applyAlignment="1">
      <alignment horizontal="center" vertical="center" wrapText="1"/>
    </xf>
    <xf numFmtId="0" fontId="5" fillId="5"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8" fillId="0" borderId="28" xfId="0" applyFont="1" applyBorder="1" applyAlignment="1">
      <alignment horizontal="center" vertical="center" wrapText="1"/>
    </xf>
    <xf numFmtId="0" fontId="8" fillId="0" borderId="40" xfId="0" applyFont="1" applyBorder="1" applyAlignment="1">
      <alignment horizontal="center" vertical="center" wrapText="1"/>
    </xf>
    <xf numFmtId="0" fontId="8" fillId="5" borderId="28"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21" fillId="0" borderId="28" xfId="0" applyFont="1" applyBorder="1" applyAlignment="1">
      <alignment horizontal="center" vertical="center" wrapText="1"/>
    </xf>
    <xf numFmtId="0" fontId="21" fillId="0" borderId="40" xfId="0" applyFont="1" applyBorder="1" applyAlignment="1">
      <alignment horizontal="center" vertical="center" wrapText="1"/>
    </xf>
    <xf numFmtId="0" fontId="7" fillId="27" borderId="18" xfId="0" applyFont="1" applyFill="1" applyBorder="1" applyAlignment="1">
      <alignment horizontal="center" vertical="center" wrapText="1"/>
    </xf>
    <xf numFmtId="0" fontId="7" fillId="27" borderId="20" xfId="0" applyFont="1" applyFill="1" applyBorder="1" applyAlignment="1">
      <alignment horizontal="center" vertical="center" wrapText="1"/>
    </xf>
    <xf numFmtId="9" fontId="7" fillId="27" borderId="42" xfId="1" applyFont="1" applyFill="1" applyBorder="1" applyAlignment="1">
      <alignment horizontal="center" vertical="center" wrapText="1"/>
    </xf>
    <xf numFmtId="166" fontId="7" fillId="27" borderId="42" xfId="3" applyFont="1" applyFill="1" applyBorder="1" applyAlignment="1">
      <alignment horizontal="center" vertical="center" wrapText="1"/>
    </xf>
    <xf numFmtId="9" fontId="7" fillId="27" borderId="43" xfId="1" applyFont="1" applyFill="1" applyBorder="1" applyAlignment="1">
      <alignment horizontal="center" vertical="center" wrapText="1"/>
    </xf>
    <xf numFmtId="0" fontId="7" fillId="27" borderId="43" xfId="0" applyFont="1" applyFill="1" applyBorder="1" applyAlignment="1">
      <alignment horizontal="center" vertical="center" wrapText="1"/>
    </xf>
    <xf numFmtId="0" fontId="7" fillId="27" borderId="42" xfId="0" applyFont="1" applyFill="1" applyBorder="1" applyAlignment="1">
      <alignment horizontal="center" vertical="center" wrapText="1"/>
    </xf>
    <xf numFmtId="9" fontId="7" fillId="27" borderId="44" xfId="1" applyFont="1" applyFill="1" applyBorder="1" applyAlignment="1">
      <alignment horizontal="center" vertical="center" wrapText="1"/>
    </xf>
    <xf numFmtId="0" fontId="7" fillId="27" borderId="44" xfId="0" applyFont="1" applyFill="1" applyBorder="1" applyAlignment="1">
      <alignment horizontal="center" vertical="center" wrapText="1"/>
    </xf>
    <xf numFmtId="0" fontId="15" fillId="0" borderId="6" xfId="0" applyFont="1" applyFill="1" applyBorder="1" applyAlignment="1">
      <alignment horizontal="center" vertical="center" wrapText="1"/>
    </xf>
    <xf numFmtId="43" fontId="5" fillId="5" borderId="6" xfId="2" applyNumberFormat="1" applyFont="1" applyFill="1" applyBorder="1" applyAlignment="1">
      <alignment horizontal="center" vertical="center"/>
    </xf>
    <xf numFmtId="3" fontId="5" fillId="0" borderId="6" xfId="0" applyNumberFormat="1" applyFont="1" applyBorder="1" applyAlignment="1">
      <alignment horizontal="center" vertical="center" wrapText="1"/>
    </xf>
    <xf numFmtId="0" fontId="15" fillId="5" borderId="6" xfId="0" applyFont="1" applyFill="1" applyBorder="1" applyAlignment="1">
      <alignment horizontal="center" vertical="center" wrapText="1"/>
    </xf>
    <xf numFmtId="165" fontId="35" fillId="0" borderId="1" xfId="4" applyFont="1" applyBorder="1" applyAlignment="1">
      <alignment vertical="center" wrapText="1"/>
    </xf>
    <xf numFmtId="165" fontId="35" fillId="0" borderId="10" xfId="4" applyFont="1" applyBorder="1" applyAlignment="1">
      <alignment vertical="center" wrapText="1"/>
    </xf>
    <xf numFmtId="1" fontId="15" fillId="5" borderId="6" xfId="0" applyNumberFormat="1" applyFont="1" applyFill="1" applyBorder="1" applyAlignment="1">
      <alignment horizontal="center" vertical="center" wrapText="1"/>
    </xf>
    <xf numFmtId="171" fontId="15" fillId="0" borderId="6" xfId="0" applyNumberFormat="1" applyFont="1" applyFill="1" applyBorder="1" applyAlignment="1" applyProtection="1">
      <alignment horizontal="center" vertical="center" wrapText="1"/>
      <protection locked="0"/>
    </xf>
    <xf numFmtId="171" fontId="15" fillId="5" borderId="6" xfId="0" applyNumberFormat="1" applyFont="1" applyFill="1" applyBorder="1" applyAlignment="1" applyProtection="1">
      <alignment horizontal="center" vertical="center" wrapText="1"/>
      <protection locked="0"/>
    </xf>
    <xf numFmtId="0" fontId="15" fillId="5" borderId="1" xfId="0" applyFont="1" applyFill="1" applyBorder="1" applyAlignment="1">
      <alignment horizontal="center" vertical="center" wrapText="1"/>
    </xf>
    <xf numFmtId="171" fontId="15" fillId="5" borderId="1" xfId="0" applyNumberFormat="1" applyFont="1" applyFill="1" applyBorder="1" applyAlignment="1" applyProtection="1">
      <alignment horizontal="center" vertical="center" wrapText="1"/>
      <protection locked="0"/>
    </xf>
    <xf numFmtId="0" fontId="15" fillId="5" borderId="21" xfId="0" applyFont="1" applyFill="1" applyBorder="1" applyAlignment="1">
      <alignment horizontal="center" vertical="center" wrapText="1"/>
    </xf>
    <xf numFmtId="171" fontId="15" fillId="5" borderId="21" xfId="0" applyNumberFormat="1" applyFont="1" applyFill="1" applyBorder="1" applyAlignment="1" applyProtection="1">
      <alignment horizontal="center" vertical="center" wrapText="1"/>
      <protection locked="0"/>
    </xf>
    <xf numFmtId="0" fontId="15" fillId="5" borderId="10" xfId="0" applyFont="1" applyFill="1" applyBorder="1" applyAlignment="1">
      <alignment horizontal="center" vertical="center" wrapText="1"/>
    </xf>
    <xf numFmtId="171" fontId="15" fillId="5" borderId="10" xfId="0" applyNumberFormat="1" applyFont="1" applyFill="1" applyBorder="1" applyAlignment="1" applyProtection="1">
      <alignment horizontal="center" vertical="center" wrapText="1"/>
      <protection locked="0"/>
    </xf>
    <xf numFmtId="173" fontId="35" fillId="0" borderId="6" xfId="0" applyNumberFormat="1" applyFont="1" applyFill="1" applyBorder="1" applyAlignment="1">
      <alignment horizontal="center" vertical="center" wrapText="1"/>
    </xf>
    <xf numFmtId="173" fontId="35" fillId="0" borderId="6" xfId="0" applyNumberFormat="1" applyFont="1" applyFill="1" applyBorder="1" applyAlignment="1">
      <alignment vertical="center" wrapText="1"/>
    </xf>
    <xf numFmtId="176" fontId="5" fillId="5" borderId="6" xfId="3" applyNumberFormat="1" applyFont="1" applyFill="1" applyBorder="1" applyAlignment="1">
      <alignment horizontal="center" vertical="center" wrapText="1"/>
    </xf>
    <xf numFmtId="177" fontId="15" fillId="5" borderId="6" xfId="2" applyNumberFormat="1" applyFont="1" applyFill="1" applyBorder="1" applyAlignment="1" applyProtection="1">
      <alignment horizontal="center" vertical="center" wrapText="1"/>
      <protection locked="0"/>
    </xf>
    <xf numFmtId="178" fontId="35" fillId="0" borderId="6" xfId="3" applyNumberFormat="1" applyFont="1" applyBorder="1" applyAlignment="1">
      <alignment vertical="center" wrapText="1"/>
    </xf>
    <xf numFmtId="179" fontId="35" fillId="5" borderId="6" xfId="0" applyNumberFormat="1" applyFont="1" applyFill="1" applyBorder="1" applyAlignment="1">
      <alignment horizontal="center" vertical="center" wrapText="1"/>
    </xf>
    <xf numFmtId="173" fontId="35" fillId="0" borderId="6" xfId="0" applyNumberFormat="1" applyFont="1" applyBorder="1" applyAlignment="1">
      <alignment vertical="center" wrapText="1"/>
    </xf>
    <xf numFmtId="3" fontId="35" fillId="5" borderId="6" xfId="0" applyNumberFormat="1" applyFont="1" applyFill="1" applyBorder="1" applyAlignment="1">
      <alignment horizontal="center" vertical="center" wrapText="1"/>
    </xf>
    <xf numFmtId="0" fontId="15" fillId="27" borderId="6" xfId="0" applyFont="1" applyFill="1" applyBorder="1" applyAlignment="1">
      <alignment horizontal="center" vertical="center" wrapText="1"/>
    </xf>
    <xf numFmtId="3" fontId="2" fillId="0" borderId="6" xfId="0" applyNumberFormat="1" applyFont="1" applyBorder="1" applyAlignment="1">
      <alignment horizontal="center" vertical="center"/>
    </xf>
    <xf numFmtId="3" fontId="35" fillId="5" borderId="6" xfId="0" applyNumberFormat="1" applyFont="1" applyFill="1" applyBorder="1" applyAlignment="1">
      <alignment horizontal="right" vertical="center" wrapText="1"/>
    </xf>
    <xf numFmtId="0" fontId="35" fillId="5" borderId="6" xfId="0" applyFont="1" applyFill="1" applyBorder="1" applyAlignment="1">
      <alignment horizontal="center" vertical="center" wrapText="1"/>
    </xf>
    <xf numFmtId="173" fontId="35" fillId="5" borderId="6" xfId="0" applyNumberFormat="1" applyFont="1" applyFill="1" applyBorder="1" applyAlignment="1">
      <alignment horizontal="center" vertical="center" wrapText="1"/>
    </xf>
    <xf numFmtId="179" fontId="35" fillId="5" borderId="6" xfId="0" applyNumberFormat="1" applyFont="1" applyFill="1" applyBorder="1" applyAlignment="1">
      <alignment vertical="center" wrapText="1"/>
    </xf>
    <xf numFmtId="176" fontId="35" fillId="5" borderId="6" xfId="0" applyNumberFormat="1" applyFont="1" applyFill="1" applyBorder="1" applyAlignment="1">
      <alignment vertical="center" wrapText="1"/>
    </xf>
    <xf numFmtId="3" fontId="35" fillId="0" borderId="6" xfId="0" applyNumberFormat="1" applyFont="1" applyBorder="1" applyAlignment="1">
      <alignment vertical="center" wrapText="1"/>
    </xf>
    <xf numFmtId="180" fontId="35" fillId="0" borderId="0" xfId="0" applyNumberFormat="1" applyFont="1" applyAlignment="1">
      <alignment vertical="center" wrapText="1"/>
    </xf>
    <xf numFmtId="180" fontId="35" fillId="0" borderId="6" xfId="0" applyNumberFormat="1" applyFont="1" applyBorder="1" applyAlignment="1">
      <alignment vertical="center" wrapText="1"/>
    </xf>
    <xf numFmtId="0" fontId="15" fillId="5" borderId="10" xfId="0" applyFont="1" applyFill="1" applyBorder="1" applyAlignment="1">
      <alignment horizontal="center" vertical="center" wrapText="1"/>
    </xf>
    <xf numFmtId="173" fontId="5" fillId="0" borderId="6" xfId="0" applyNumberFormat="1" applyFont="1" applyFill="1" applyBorder="1" applyAlignment="1">
      <alignment vertical="center" wrapText="1"/>
    </xf>
  </cellXfs>
  <cellStyles count="8">
    <cellStyle name="KPT04" xfId="6" xr:uid="{00000000-0005-0000-0000-000000000000}"/>
    <cellStyle name="Millares" xfId="2" builtinId="3"/>
    <cellStyle name="Millares 2 2" xfId="5" xr:uid="{00000000-0005-0000-0000-000003000000}"/>
    <cellStyle name="Moneda" xfId="3" builtinId="4"/>
    <cellStyle name="Moneda [0]" xfId="4" builtinId="7"/>
    <cellStyle name="Normal" xfId="0" builtinId="0"/>
    <cellStyle name="Normal 2" xfId="7" xr:uid="{00000000-0005-0000-0000-000007000000}"/>
    <cellStyle name="Porcentaje" xfId="1" builtinId="5"/>
  </cellStyles>
  <dxfs count="1678">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Arial"/>
                <a:ea typeface="Arial"/>
                <a:cs typeface="Arial"/>
              </a:defRPr>
            </a:pPr>
            <a:r>
              <a:rPr lang="es-CO"/>
              <a:t>AVANCE POLÍTICA PÚBLICA EQUIDAD DE GÉNERO PARA LA MUJER 2015-2020</a:t>
            </a: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4891549337002011E-2"/>
          <c:y val="0.19601539988762834"/>
          <c:w val="0.87252173403975064"/>
          <c:h val="0.58953541358186223"/>
        </c:manualLayout>
      </c:layout>
      <c:pie3DChart>
        <c:varyColors val="1"/>
        <c:ser>
          <c:idx val="0"/>
          <c:order val="0"/>
          <c:tx>
            <c:strRef>
              <c:f>'GRAFICA 2'!$B$1</c:f>
              <c:strCache>
                <c:ptCount val="1"/>
                <c:pt idx="0">
                  <c:v>CANTIDAD</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871-4705-AD23-ADA864EE81C2}"/>
              </c:ext>
            </c:extLst>
          </c:dPt>
          <c:dPt>
            <c:idx val="1"/>
            <c:bubble3D val="0"/>
            <c:spPr>
              <a:solidFill>
                <a:srgbClr val="EEB820"/>
              </a:solidFill>
              <a:ln w="25400">
                <a:solidFill>
                  <a:schemeClr val="lt1"/>
                </a:solidFill>
              </a:ln>
              <a:effectLst/>
              <a:sp3d contourW="25400">
                <a:contourClr>
                  <a:schemeClr val="lt1"/>
                </a:contourClr>
              </a:sp3d>
            </c:spPr>
            <c:extLst>
              <c:ext xmlns:c16="http://schemas.microsoft.com/office/drawing/2014/chart" uri="{C3380CC4-5D6E-409C-BE32-E72D297353CC}">
                <c16:uniqueId val="{00000003-A871-4705-AD23-ADA864EE81C2}"/>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871-4705-AD23-ADA864EE81C2}"/>
              </c:ext>
            </c:extLst>
          </c:dPt>
          <c:dPt>
            <c:idx val="3"/>
            <c:bubble3D val="0"/>
            <c:spPr>
              <a:solidFill>
                <a:srgbClr val="92D050"/>
              </a:solidFill>
            </c:spPr>
            <c:extLst>
              <c:ext xmlns:c16="http://schemas.microsoft.com/office/drawing/2014/chart" uri="{C3380CC4-5D6E-409C-BE32-E72D297353CC}">
                <c16:uniqueId val="{00000007-A871-4705-AD23-ADA864EE81C2}"/>
              </c:ext>
            </c:extLst>
          </c:dPt>
          <c:dPt>
            <c:idx val="4"/>
            <c:bubble3D val="0"/>
            <c:spPr>
              <a:solidFill>
                <a:srgbClr val="00B050"/>
              </a:solidFill>
            </c:spPr>
            <c:extLst>
              <c:ext xmlns:c16="http://schemas.microsoft.com/office/drawing/2014/chart" uri="{C3380CC4-5D6E-409C-BE32-E72D297353CC}">
                <c16:uniqueId val="{00000009-A871-4705-AD23-ADA864EE81C2}"/>
              </c:ext>
            </c:extLst>
          </c:dPt>
          <c:dLbls>
            <c:dLbl>
              <c:idx val="0"/>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71-4705-AD23-ADA864EE81C2}"/>
                </c:ext>
              </c:extLst>
            </c:dLbl>
            <c:dLbl>
              <c:idx val="1"/>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71-4705-AD23-ADA864EE81C2}"/>
                </c:ext>
              </c:extLst>
            </c:dLbl>
            <c:dLbl>
              <c:idx val="2"/>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71-4705-AD23-ADA864EE81C2}"/>
                </c:ext>
              </c:extLst>
            </c:dLbl>
            <c:dLbl>
              <c:idx val="3"/>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71-4705-AD23-ADA864EE81C2}"/>
                </c:ext>
              </c:extLst>
            </c:dLbl>
            <c:dLbl>
              <c:idx val="4"/>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71-4705-AD23-ADA864EE81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'GRAFICA 2'!$A$2:$A$6</c:f>
              <c:strCache>
                <c:ptCount val="5"/>
                <c:pt idx="0">
                  <c:v>0-39%</c:v>
                </c:pt>
                <c:pt idx="1">
                  <c:v>40-59%</c:v>
                </c:pt>
                <c:pt idx="2">
                  <c:v>60- 69%</c:v>
                </c:pt>
                <c:pt idx="3">
                  <c:v>70-79%</c:v>
                </c:pt>
                <c:pt idx="4">
                  <c:v>80% mas</c:v>
                </c:pt>
              </c:strCache>
            </c:strRef>
          </c:cat>
          <c:val>
            <c:numRef>
              <c:f>'GRAFICA 2'!$B$2:$B$6</c:f>
              <c:numCache>
                <c:formatCode>General</c:formatCode>
                <c:ptCount val="5"/>
                <c:pt idx="0">
                  <c:v>14</c:v>
                </c:pt>
                <c:pt idx="1">
                  <c:v>13</c:v>
                </c:pt>
                <c:pt idx="2">
                  <c:v>6</c:v>
                </c:pt>
                <c:pt idx="3">
                  <c:v>3</c:v>
                </c:pt>
                <c:pt idx="4">
                  <c:v>73</c:v>
                </c:pt>
              </c:numCache>
            </c:numRef>
          </c:val>
          <c:extLst>
            <c:ext xmlns:c16="http://schemas.microsoft.com/office/drawing/2014/chart" uri="{C3380CC4-5D6E-409C-BE32-E72D297353CC}">
              <c16:uniqueId val="{0000000A-A871-4705-AD23-ADA864EE81C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24130457605842748"/>
          <c:y val="0.82898794172467571"/>
          <c:w val="0.6173919890448476"/>
          <c:h val="8.1159724599642491E-2"/>
        </c:manualLayout>
      </c:layout>
      <c:overlay val="0"/>
      <c:spPr>
        <a:noFill/>
        <a:ln w="25400">
          <a:noFill/>
        </a:ln>
      </c:spPr>
      <c:txPr>
        <a:bodyPr/>
        <a:lstStyle/>
        <a:p>
          <a:pPr>
            <a:defRPr sz="1010" b="0" i="0" u="none" strike="noStrike" baseline="0">
              <a:solidFill>
                <a:srgbClr val="333333"/>
              </a:solidFill>
              <a:latin typeface="Arial"/>
              <a:ea typeface="Arial"/>
              <a:cs typeface="Arial"/>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1</a:t>
            </a:r>
          </a:p>
        </c:rich>
      </c:tx>
      <c:overlay val="0"/>
    </c:title>
    <c:autoTitleDeleted val="0"/>
    <c:plotArea>
      <c:layout/>
      <c:pieChart>
        <c:varyColors val="1"/>
        <c:ser>
          <c:idx val="0"/>
          <c:order val="0"/>
          <c:dPt>
            <c:idx val="0"/>
            <c:bubble3D val="0"/>
            <c:spPr>
              <a:solidFill>
                <a:srgbClr val="FF0000"/>
              </a:solidFill>
            </c:spPr>
            <c:extLst>
              <c:ext xmlns:c16="http://schemas.microsoft.com/office/drawing/2014/chart" uri="{C3380CC4-5D6E-409C-BE32-E72D297353CC}">
                <c16:uniqueId val="{00000001-A61B-4EF4-ACBD-C286C2EA7191}"/>
              </c:ext>
            </c:extLst>
          </c:dPt>
          <c:dPt>
            <c:idx val="1"/>
            <c:bubble3D val="0"/>
            <c:spPr>
              <a:solidFill>
                <a:srgbClr val="FFC000"/>
              </a:solidFill>
            </c:spPr>
            <c:extLst>
              <c:ext xmlns:c16="http://schemas.microsoft.com/office/drawing/2014/chart" uri="{C3380CC4-5D6E-409C-BE32-E72D297353CC}">
                <c16:uniqueId val="{00000003-A61B-4EF4-ACBD-C286C2EA719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'2020'!$AE$3:$AF$3</c:f>
              <c:strCache>
                <c:ptCount val="2"/>
                <c:pt idx="0">
                  <c:v>CRÍTICO</c:v>
                </c:pt>
                <c:pt idx="1">
                  <c:v>MEDIO</c:v>
                </c:pt>
              </c:strCache>
            </c:strRef>
          </c:cat>
          <c:val>
            <c:numRef>
              <c:f>'2020'!$AE$4:$AF$4</c:f>
              <c:numCache>
                <c:formatCode>General</c:formatCode>
                <c:ptCount val="2"/>
                <c:pt idx="0">
                  <c:v>37</c:v>
                </c:pt>
                <c:pt idx="1">
                  <c:v>3</c:v>
                </c:pt>
              </c:numCache>
            </c:numRef>
          </c:val>
          <c:extLst>
            <c:ext xmlns:c16="http://schemas.microsoft.com/office/drawing/2014/chart" uri="{C3380CC4-5D6E-409C-BE32-E72D297353CC}">
              <c16:uniqueId val="{00000004-A61B-4EF4-ACBD-C286C2EA7191}"/>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II</a:t>
            </a:r>
          </a:p>
        </c:rich>
      </c:tx>
      <c:overlay val="0"/>
    </c:title>
    <c:autoTitleDeleted val="0"/>
    <c:plotArea>
      <c:layout/>
      <c:pieChart>
        <c:varyColors val="1"/>
        <c:ser>
          <c:idx val="0"/>
          <c:order val="0"/>
          <c:spPr>
            <a:solidFill>
              <a:srgbClr val="FF0000"/>
            </a:solidFill>
          </c:spPr>
          <c:dLbls>
            <c:dLbl>
              <c:idx val="1"/>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2218-4A7F-9B89-FD4E69C3F664}"/>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'2020'!$AC$53:$AD$53</c:f>
              <c:strCache>
                <c:ptCount val="2"/>
                <c:pt idx="0">
                  <c:v>CRÍTICO</c:v>
                </c:pt>
                <c:pt idx="1">
                  <c:v>CRÍTICO</c:v>
                </c:pt>
              </c:strCache>
            </c:strRef>
          </c:cat>
          <c:val>
            <c:numRef>
              <c:f>'2020'!$AC$54:$AD$54</c:f>
              <c:numCache>
                <c:formatCode>0%</c:formatCode>
                <c:ptCount val="2"/>
                <c:pt idx="0">
                  <c:v>0</c:v>
                </c:pt>
                <c:pt idx="1">
                  <c:v>0.15</c:v>
                </c:pt>
              </c:numCache>
            </c:numRef>
          </c:val>
          <c:extLst>
            <c:ext xmlns:c16="http://schemas.microsoft.com/office/drawing/2014/chart" uri="{C3380CC4-5D6E-409C-BE32-E72D297353CC}">
              <c16:uniqueId val="{00000001-2218-4A7F-9B89-FD4E69C3F664}"/>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III</a:t>
            </a:r>
          </a:p>
        </c:rich>
      </c:tx>
      <c:overlay val="0"/>
    </c:title>
    <c:autoTitleDeleted val="0"/>
    <c:plotArea>
      <c:layout/>
      <c:pieChart>
        <c:varyColors val="1"/>
        <c:ser>
          <c:idx val="0"/>
          <c:order val="0"/>
          <c:spPr>
            <a:solidFill>
              <a:srgbClr val="FF0000"/>
            </a:solidFill>
          </c:spPr>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'2020'!$AD$72:$AE$72</c:f>
              <c:numCache>
                <c:formatCode>General</c:formatCode>
                <c:ptCount val="2"/>
                <c:pt idx="0">
                  <c:v>17</c:v>
                </c:pt>
                <c:pt idx="1">
                  <c:v>0</c:v>
                </c:pt>
              </c:numCache>
            </c:numRef>
          </c:val>
          <c:extLst>
            <c:ext xmlns:c16="http://schemas.microsoft.com/office/drawing/2014/chart" uri="{C3380CC4-5D6E-409C-BE32-E72D297353CC}">
              <c16:uniqueId val="{00000000-A41F-4BCB-8221-2ACF58E8F57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IV</a:t>
            </a:r>
          </a:p>
        </c:rich>
      </c:tx>
      <c:overlay val="0"/>
    </c:title>
    <c:autoTitleDeleted val="0"/>
    <c:plotArea>
      <c:layout/>
      <c:pieChart>
        <c:varyColors val="1"/>
        <c:ser>
          <c:idx val="0"/>
          <c:order val="0"/>
          <c:spPr>
            <a:solidFill>
              <a:srgbClr val="FF5050"/>
            </a:solidFill>
          </c:spPr>
          <c:dPt>
            <c:idx val="2"/>
            <c:bubble3D val="0"/>
            <c:spPr>
              <a:solidFill>
                <a:srgbClr val="FF0000"/>
              </a:solidFill>
            </c:spPr>
            <c:extLst>
              <c:ext xmlns:c16="http://schemas.microsoft.com/office/drawing/2014/chart" uri="{C3380CC4-5D6E-409C-BE32-E72D297353CC}">
                <c16:uniqueId val="{00000001-DCFB-426F-A829-E257CF9A493F}"/>
              </c:ext>
            </c:extLst>
          </c:dPt>
          <c:dLbls>
            <c:dLbl>
              <c:idx val="1"/>
              <c:tx>
                <c:rich>
                  <a:bodyPr/>
                  <a:lstStyle/>
                  <a:p>
                    <a:r>
                      <a:rPr lang="en-US"/>
                      <a:t>10%</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DCFB-426F-A829-E257CF9A493F}"/>
                </c:ext>
              </c:extLst>
            </c:dLbl>
            <c:dLbl>
              <c:idx val="2"/>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DCFB-426F-A829-E257CF9A493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'2020'!$AD$102:$AF$102</c:f>
              <c:numCache>
                <c:formatCode>General</c:formatCode>
                <c:ptCount val="3"/>
                <c:pt idx="0">
                  <c:v>0</c:v>
                </c:pt>
                <c:pt idx="1">
                  <c:v>10</c:v>
                </c:pt>
                <c:pt idx="2">
                  <c:v>15</c:v>
                </c:pt>
              </c:numCache>
            </c:numRef>
          </c:val>
          <c:extLst>
            <c:ext xmlns:c16="http://schemas.microsoft.com/office/drawing/2014/chart" uri="{C3380CC4-5D6E-409C-BE32-E72D297353CC}">
              <c16:uniqueId val="{00000003-DCFB-426F-A829-E257CF9A493F}"/>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V</a:t>
            </a:r>
          </a:p>
        </c:rich>
      </c:tx>
      <c:overlay val="0"/>
    </c:title>
    <c:autoTitleDeleted val="0"/>
    <c:plotArea>
      <c:layout/>
      <c:pieChart>
        <c:varyColors val="1"/>
        <c:ser>
          <c:idx val="0"/>
          <c:order val="0"/>
          <c:spPr>
            <a:solidFill>
              <a:srgbClr val="FF0000"/>
            </a:solidFill>
          </c:spPr>
          <c:dLbls>
            <c:dLbl>
              <c:idx val="0"/>
              <c:tx>
                <c:rich>
                  <a:bodyPr/>
                  <a:lstStyle/>
                  <a:p>
                    <a:r>
                      <a:rPr lang="en-US"/>
                      <a:t>3%</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551D-43F8-9578-656E7B1AD521}"/>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'2020'!$AD$118:$AE$118</c:f>
              <c:numCache>
                <c:formatCode>General</c:formatCode>
                <c:ptCount val="2"/>
                <c:pt idx="0" formatCode="0%">
                  <c:v>0.03</c:v>
                </c:pt>
                <c:pt idx="1">
                  <c:v>0</c:v>
                </c:pt>
              </c:numCache>
            </c:numRef>
          </c:val>
          <c:extLst>
            <c:ext xmlns:c16="http://schemas.microsoft.com/office/drawing/2014/chart" uri="{C3380CC4-5D6E-409C-BE32-E72D297353CC}">
              <c16:uniqueId val="{00000001-551D-43F8-9578-656E7B1AD52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552450</xdr:colOff>
      <xdr:row>0</xdr:row>
      <xdr:rowOff>0</xdr:rowOff>
    </xdr:from>
    <xdr:to>
      <xdr:col>8</xdr:col>
      <xdr:colOff>361950</xdr:colOff>
      <xdr:row>17</xdr:row>
      <xdr:rowOff>47625</xdr:rowOff>
    </xdr:to>
    <xdr:graphicFrame macro="">
      <xdr:nvGraphicFramePr>
        <xdr:cNvPr id="2" name="Gráfico 1">
          <a:extLst>
            <a:ext uri="{FF2B5EF4-FFF2-40B4-BE49-F238E27FC236}">
              <a16:creationId xmlns:a16="http://schemas.microsoft.com/office/drawing/2014/main" id="{90D885C5-3180-42F3-A411-60A8B1E69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32</xdr:col>
      <xdr:colOff>530679</xdr:colOff>
      <xdr:row>1</xdr:row>
      <xdr:rowOff>557893</xdr:rowOff>
    </xdr:from>
    <xdr:to>
      <xdr:col>40</xdr:col>
      <xdr:colOff>149679</xdr:colOff>
      <xdr:row>4</xdr:row>
      <xdr:rowOff>1065438</xdr:rowOff>
    </xdr:to>
    <xdr:graphicFrame macro="">
      <xdr:nvGraphicFramePr>
        <xdr:cNvPr id="5" name="4 Gráfico">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761999</xdr:colOff>
      <xdr:row>52</xdr:row>
      <xdr:rowOff>381000</xdr:rowOff>
    </xdr:from>
    <xdr:to>
      <xdr:col>38</xdr:col>
      <xdr:colOff>381000</xdr:colOff>
      <xdr:row>55</xdr:row>
      <xdr:rowOff>1269546</xdr:rowOff>
    </xdr:to>
    <xdr:graphicFrame macro="">
      <xdr:nvGraphicFramePr>
        <xdr:cNvPr id="9" name="8 Gráfico">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612321</xdr:colOff>
      <xdr:row>70</xdr:row>
      <xdr:rowOff>258536</xdr:rowOff>
    </xdr:from>
    <xdr:to>
      <xdr:col>38</xdr:col>
      <xdr:colOff>707571</xdr:colOff>
      <xdr:row>72</xdr:row>
      <xdr:rowOff>153760</xdr:rowOff>
    </xdr:to>
    <xdr:graphicFrame macro="">
      <xdr:nvGraphicFramePr>
        <xdr:cNvPr id="12" name="11 Gráfico">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231322</xdr:colOff>
      <xdr:row>101</xdr:row>
      <xdr:rowOff>1074965</xdr:rowOff>
    </xdr:from>
    <xdr:to>
      <xdr:col>38</xdr:col>
      <xdr:colOff>517072</xdr:colOff>
      <xdr:row>104</xdr:row>
      <xdr:rowOff>1201510</xdr:rowOff>
    </xdr:to>
    <xdr:graphicFrame macro="">
      <xdr:nvGraphicFramePr>
        <xdr:cNvPr id="23" name="22 Gráfico">
          <a:extLst>
            <a:ext uri="{FF2B5EF4-FFF2-40B4-BE49-F238E27FC236}">
              <a16:creationId xmlns:a16="http://schemas.microsoft.com/office/drawing/2014/main" id="{00000000-0008-0000-07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1020535</xdr:colOff>
      <xdr:row>113</xdr:row>
      <xdr:rowOff>159203</xdr:rowOff>
    </xdr:from>
    <xdr:to>
      <xdr:col>34</xdr:col>
      <xdr:colOff>231321</xdr:colOff>
      <xdr:row>116</xdr:row>
      <xdr:rowOff>466725</xdr:rowOff>
    </xdr:to>
    <xdr:graphicFrame macro="">
      <xdr:nvGraphicFramePr>
        <xdr:cNvPr id="28" name="27 Gráfico">
          <a:extLst>
            <a:ext uri="{FF2B5EF4-FFF2-40B4-BE49-F238E27FC236}">
              <a16:creationId xmlns:a16="http://schemas.microsoft.com/office/drawing/2014/main" id="{00000000-0008-0000-07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20ALEX%20SALINAS/Desktop/Jefatura%20Mujer%20ABRIL/Instrumentos%20de%20planificaci&#243;n/F-PLA-06_PLAN_DE_ACCION_VIGENCIA_2021-PUBLI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2015-2025"/>
      <sheetName val="GRAFICA 2"/>
      <sheetName val="2015"/>
      <sheetName val="2016"/>
      <sheetName val="2017"/>
      <sheetName val="2018"/>
      <sheetName val="2019"/>
      <sheetName val="2020"/>
      <sheetName val="2021"/>
      <sheetName val="2022"/>
      <sheetName val="ADMINISTRATIVA"/>
      <sheetName val="PLANEACIÓN"/>
      <sheetName val="HACIENDA"/>
      <sheetName val="INFRAESTRUCTURA"/>
      <sheetName val="INTERIOR"/>
      <sheetName val="CULTURA"/>
      <sheetName val="TURISMO"/>
      <sheetName val="AGRICULTURA"/>
      <sheetName val="PRIVADA"/>
      <sheetName val="EDUCACIÓN"/>
      <sheetName val="FAMILIA"/>
      <sheetName val="TIC"/>
      <sheetName val="SALUD"/>
      <sheetName val="IDTQ"/>
      <sheetName val="INDEPORTES"/>
      <sheetName val="PROMOTORA"/>
    </sheetNames>
    <sheetDataSet>
      <sheetData sheetId="0" refreshError="1">
        <row r="60">
          <cell r="E60" t="str">
            <v>Desarrollo de acciones de fomento para la Conciliación de la vida familiar y laboral en el marco del Programa Nacional de Equidad Laboral con Enfoque Diferencial de Género.</v>
          </cell>
          <cell r="F60" t="str">
            <v xml:space="preserve">Acciones de fomento para la Conciliaciòn de la Vida Familiar y Laboral.
</v>
          </cell>
          <cell r="G60" t="str">
            <v>100% de acciones ejecutadas en el marco del Programa Nacional de Equidad Laboral con Enfoque Diferencial de Género</v>
          </cell>
          <cell r="H60" t="str">
            <v>% de ejecución= (# de acciones ejecutadas/# total de acciones en el marco del programa nacional)*100</v>
          </cell>
        </row>
        <row r="97">
          <cell r="H97" t="str">
            <v>Valor absoluto (Verificación de protocolos aplicados)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K115"/>
  <sheetViews>
    <sheetView tabSelected="1" topLeftCell="D1" zoomScaleNormal="100" workbookViewId="0">
      <selection activeCell="D2" sqref="D2:D3"/>
    </sheetView>
  </sheetViews>
  <sheetFormatPr baseColWidth="10" defaultColWidth="11.42578125" defaultRowHeight="12.75" x14ac:dyDescent="0.25"/>
  <cols>
    <col min="1" max="3" width="14.5703125" style="1" hidden="1" customWidth="1"/>
    <col min="4" max="4" width="7.7109375" style="2" customWidth="1"/>
    <col min="5" max="5" width="24.28515625" style="1" customWidth="1"/>
    <col min="6" max="6" width="12.5703125" style="1" customWidth="1"/>
    <col min="7" max="7" width="10.42578125" style="1" customWidth="1"/>
    <col min="8" max="8" width="14.5703125" style="1" customWidth="1"/>
    <col min="9" max="9" width="19.42578125" style="1" customWidth="1"/>
    <col min="10" max="11" width="14.7109375" style="1" hidden="1" customWidth="1"/>
    <col min="12" max="12" width="8.7109375" style="1" hidden="1" customWidth="1"/>
    <col min="13" max="13" width="20.7109375" style="1" hidden="1" customWidth="1"/>
    <col min="14" max="14" width="6.85546875" style="2" customWidth="1"/>
    <col min="15" max="15" width="8.42578125" style="2" customWidth="1"/>
    <col min="16" max="16" width="7" style="4" customWidth="1"/>
    <col min="17" max="18" width="12.7109375" style="2" hidden="1" customWidth="1"/>
    <col min="19" max="19" width="9.7109375" style="4" hidden="1" customWidth="1"/>
    <col min="20" max="21" width="15.7109375" style="14" hidden="1" customWidth="1"/>
    <col min="22" max="22" width="9.7109375" style="4" hidden="1" customWidth="1"/>
    <col min="23" max="23" width="30.7109375" style="3" hidden="1" customWidth="1"/>
    <col min="24" max="25" width="12.7109375" style="2" hidden="1" customWidth="1"/>
    <col min="26" max="26" width="9.7109375" style="4" hidden="1" customWidth="1"/>
    <col min="27" max="28" width="15.7109375" style="14" hidden="1" customWidth="1"/>
    <col min="29" max="29" width="9.7109375" style="4" hidden="1" customWidth="1"/>
    <col min="30" max="30" width="30.7109375" style="3" hidden="1" customWidth="1"/>
    <col min="31" max="32" width="12.7109375" style="2" hidden="1" customWidth="1"/>
    <col min="33" max="33" width="9.7109375" style="4" hidden="1" customWidth="1"/>
    <col min="34" max="35" width="15.7109375" style="14" hidden="1" customWidth="1"/>
    <col min="36" max="36" width="9.7109375" style="4" hidden="1" customWidth="1"/>
    <col min="37" max="37" width="30.7109375" style="3" hidden="1" customWidth="1"/>
    <col min="38" max="39" width="12.7109375" style="2" hidden="1" customWidth="1"/>
    <col min="40" max="40" width="9.7109375" style="4" hidden="1" customWidth="1"/>
    <col min="41" max="42" width="15.7109375" style="14" hidden="1" customWidth="1"/>
    <col min="43" max="43" width="9.7109375" style="4" hidden="1" customWidth="1"/>
    <col min="44" max="44" width="30.7109375" style="3" hidden="1" customWidth="1"/>
    <col min="45" max="46" width="12.7109375" style="2" hidden="1" customWidth="1"/>
    <col min="47" max="47" width="9.7109375" style="4" hidden="1" customWidth="1"/>
    <col min="48" max="48" width="15.7109375" style="14" hidden="1" customWidth="1"/>
    <col min="49" max="49" width="17.140625" style="14" hidden="1" customWidth="1"/>
    <col min="50" max="50" width="19.5703125" style="4" hidden="1" customWidth="1"/>
    <col min="51" max="51" width="39.5703125" style="3" hidden="1" customWidth="1"/>
    <col min="52" max="53" width="11.7109375" style="2" hidden="1" customWidth="1"/>
    <col min="54" max="54" width="15.7109375" style="3" hidden="1" customWidth="1"/>
    <col min="55" max="55" width="19" style="372" hidden="1" customWidth="1"/>
    <col min="56" max="56" width="16.85546875" style="372" hidden="1" customWidth="1"/>
    <col min="57" max="57" width="15.7109375" style="3" hidden="1" customWidth="1"/>
    <col min="58" max="58" width="46.85546875" style="3" hidden="1" customWidth="1"/>
    <col min="59" max="59" width="10.85546875" style="2" customWidth="1"/>
    <col min="60" max="60" width="11.85546875" style="2" customWidth="1"/>
    <col min="61" max="61" width="13" style="3" customWidth="1"/>
    <col min="62" max="62" width="19" style="372" bestFit="1" customWidth="1"/>
    <col min="63" max="63" width="17.85546875" style="372" bestFit="1" customWidth="1"/>
    <col min="64" max="64" width="11" style="3" customWidth="1"/>
    <col min="65" max="65" width="56.140625" style="3" customWidth="1"/>
    <col min="66" max="16384" width="11.42578125" style="1"/>
  </cols>
  <sheetData>
    <row r="1" spans="1:115" s="749" customFormat="1" ht="12.75" customHeight="1" thickBot="1" x14ac:dyDescent="0.3">
      <c r="A1" s="749" t="s">
        <v>698</v>
      </c>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row>
    <row r="2" spans="1:115" s="379" customFormat="1" ht="28.5" customHeight="1" thickBot="1" x14ac:dyDescent="0.3">
      <c r="A2" s="757" t="s">
        <v>0</v>
      </c>
      <c r="B2" s="757" t="s">
        <v>1</v>
      </c>
      <c r="C2" s="757" t="s">
        <v>2</v>
      </c>
      <c r="D2" s="757" t="s">
        <v>12</v>
      </c>
      <c r="E2" s="757" t="s">
        <v>3</v>
      </c>
      <c r="F2" s="757" t="s">
        <v>4</v>
      </c>
      <c r="G2" s="757" t="s">
        <v>5</v>
      </c>
      <c r="H2" s="757" t="s">
        <v>6</v>
      </c>
      <c r="I2" s="757" t="s">
        <v>7</v>
      </c>
      <c r="J2" s="757" t="s">
        <v>769</v>
      </c>
      <c r="K2" s="757"/>
      <c r="L2" s="757"/>
      <c r="M2" s="757"/>
      <c r="N2" s="759" t="s">
        <v>283</v>
      </c>
      <c r="O2" s="759"/>
      <c r="P2" s="758" t="s">
        <v>281</v>
      </c>
      <c r="Q2" s="729" t="s">
        <v>279</v>
      </c>
      <c r="R2" s="729"/>
      <c r="S2" s="730" t="s">
        <v>281</v>
      </c>
      <c r="T2" s="729" t="s">
        <v>280</v>
      </c>
      <c r="U2" s="729"/>
      <c r="V2" s="730" t="s">
        <v>281</v>
      </c>
      <c r="W2" s="729" t="s">
        <v>282</v>
      </c>
      <c r="X2" s="729" t="s">
        <v>686</v>
      </c>
      <c r="Y2" s="729"/>
      <c r="Z2" s="730" t="s">
        <v>281</v>
      </c>
      <c r="AA2" s="729" t="s">
        <v>687</v>
      </c>
      <c r="AB2" s="729"/>
      <c r="AC2" s="730" t="s">
        <v>281</v>
      </c>
      <c r="AD2" s="729" t="s">
        <v>688</v>
      </c>
      <c r="AE2" s="729" t="s">
        <v>689</v>
      </c>
      <c r="AF2" s="729"/>
      <c r="AG2" s="730" t="s">
        <v>281</v>
      </c>
      <c r="AH2" s="729" t="s">
        <v>690</v>
      </c>
      <c r="AI2" s="729"/>
      <c r="AJ2" s="730" t="s">
        <v>281</v>
      </c>
      <c r="AK2" s="729" t="s">
        <v>691</v>
      </c>
      <c r="AL2" s="729" t="s">
        <v>697</v>
      </c>
      <c r="AM2" s="729"/>
      <c r="AN2" s="730" t="s">
        <v>281</v>
      </c>
      <c r="AO2" s="729" t="s">
        <v>692</v>
      </c>
      <c r="AP2" s="729"/>
      <c r="AQ2" s="730" t="s">
        <v>281</v>
      </c>
      <c r="AR2" s="729" t="s">
        <v>693</v>
      </c>
      <c r="AS2" s="729" t="s">
        <v>694</v>
      </c>
      <c r="AT2" s="729"/>
      <c r="AU2" s="730" t="s">
        <v>281</v>
      </c>
      <c r="AV2" s="729" t="s">
        <v>695</v>
      </c>
      <c r="AW2" s="729"/>
      <c r="AX2" s="730" t="s">
        <v>281</v>
      </c>
      <c r="AY2" s="729" t="s">
        <v>696</v>
      </c>
      <c r="AZ2" s="729" t="s">
        <v>1393</v>
      </c>
      <c r="BA2" s="729"/>
      <c r="BB2" s="730" t="s">
        <v>281</v>
      </c>
      <c r="BC2" s="790" t="s">
        <v>1394</v>
      </c>
      <c r="BD2" s="790"/>
      <c r="BE2" s="730" t="s">
        <v>281</v>
      </c>
      <c r="BF2" s="788" t="s">
        <v>1395</v>
      </c>
      <c r="BG2" s="1036" t="s">
        <v>2233</v>
      </c>
      <c r="BH2" s="1037"/>
      <c r="BI2" s="1038" t="s">
        <v>2234</v>
      </c>
      <c r="BJ2" s="1039" t="s">
        <v>1465</v>
      </c>
      <c r="BK2" s="1039"/>
      <c r="BL2" s="1040" t="s">
        <v>281</v>
      </c>
      <c r="BM2" s="1041" t="s">
        <v>2232</v>
      </c>
    </row>
    <row r="3" spans="1:115" s="379" customFormat="1" ht="48" thickBot="1" x14ac:dyDescent="0.3">
      <c r="A3" s="757"/>
      <c r="B3" s="757"/>
      <c r="C3" s="757"/>
      <c r="D3" s="757"/>
      <c r="E3" s="757"/>
      <c r="F3" s="757"/>
      <c r="G3" s="757"/>
      <c r="H3" s="757"/>
      <c r="I3" s="757"/>
      <c r="J3" s="380" t="s">
        <v>8</v>
      </c>
      <c r="K3" s="380" t="s">
        <v>9</v>
      </c>
      <c r="L3" s="380" t="s">
        <v>10</v>
      </c>
      <c r="M3" s="380" t="s">
        <v>11</v>
      </c>
      <c r="N3" s="381" t="s">
        <v>277</v>
      </c>
      <c r="O3" s="381" t="s">
        <v>699</v>
      </c>
      <c r="P3" s="758"/>
      <c r="Q3" s="382" t="s">
        <v>277</v>
      </c>
      <c r="R3" s="382" t="s">
        <v>278</v>
      </c>
      <c r="S3" s="730"/>
      <c r="T3" s="382" t="s">
        <v>277</v>
      </c>
      <c r="U3" s="382" t="s">
        <v>278</v>
      </c>
      <c r="V3" s="730"/>
      <c r="W3" s="729"/>
      <c r="X3" s="382" t="s">
        <v>277</v>
      </c>
      <c r="Y3" s="382" t="s">
        <v>278</v>
      </c>
      <c r="Z3" s="730"/>
      <c r="AA3" s="382" t="s">
        <v>277</v>
      </c>
      <c r="AB3" s="382" t="s">
        <v>278</v>
      </c>
      <c r="AC3" s="730"/>
      <c r="AD3" s="729"/>
      <c r="AE3" s="382" t="s">
        <v>277</v>
      </c>
      <c r="AF3" s="382" t="s">
        <v>278</v>
      </c>
      <c r="AG3" s="730"/>
      <c r="AH3" s="382" t="s">
        <v>277</v>
      </c>
      <c r="AI3" s="382" t="s">
        <v>278</v>
      </c>
      <c r="AJ3" s="730"/>
      <c r="AK3" s="729"/>
      <c r="AL3" s="382" t="s">
        <v>277</v>
      </c>
      <c r="AM3" s="382" t="s">
        <v>278</v>
      </c>
      <c r="AN3" s="730"/>
      <c r="AO3" s="382" t="s">
        <v>277</v>
      </c>
      <c r="AP3" s="382" t="s">
        <v>278</v>
      </c>
      <c r="AQ3" s="730"/>
      <c r="AR3" s="729"/>
      <c r="AS3" s="382" t="s">
        <v>277</v>
      </c>
      <c r="AT3" s="382" t="s">
        <v>278</v>
      </c>
      <c r="AU3" s="730"/>
      <c r="AV3" s="382" t="s">
        <v>277</v>
      </c>
      <c r="AW3" s="382" t="s">
        <v>278</v>
      </c>
      <c r="AX3" s="730"/>
      <c r="AY3" s="729"/>
      <c r="AZ3" s="382" t="s">
        <v>277</v>
      </c>
      <c r="BA3" s="382" t="s">
        <v>278</v>
      </c>
      <c r="BB3" s="730"/>
      <c r="BC3" s="383" t="s">
        <v>277</v>
      </c>
      <c r="BD3" s="383" t="s">
        <v>278</v>
      </c>
      <c r="BE3" s="730"/>
      <c r="BF3" s="789"/>
      <c r="BG3" s="1042" t="s">
        <v>277</v>
      </c>
      <c r="BH3" s="1042" t="s">
        <v>278</v>
      </c>
      <c r="BI3" s="1038"/>
      <c r="BJ3" s="1039" t="s">
        <v>277</v>
      </c>
      <c r="BK3" s="1039" t="s">
        <v>278</v>
      </c>
      <c r="BL3" s="1043"/>
      <c r="BM3" s="1044"/>
    </row>
    <row r="4" spans="1:115" ht="100.5" customHeight="1" x14ac:dyDescent="0.25">
      <c r="A4" s="742" t="s">
        <v>13</v>
      </c>
      <c r="B4" s="745" t="s">
        <v>14</v>
      </c>
      <c r="C4" s="761" t="s">
        <v>15</v>
      </c>
      <c r="D4" s="656">
        <v>1</v>
      </c>
      <c r="E4" s="373" t="s">
        <v>16</v>
      </c>
      <c r="F4" s="373" t="s">
        <v>17</v>
      </c>
      <c r="G4" s="373" t="s">
        <v>18</v>
      </c>
      <c r="H4" s="373" t="s">
        <v>19</v>
      </c>
      <c r="I4" s="352" t="s">
        <v>20</v>
      </c>
      <c r="J4" s="47" t="s">
        <v>205</v>
      </c>
      <c r="K4" s="48" t="s">
        <v>206</v>
      </c>
      <c r="L4" s="48" t="s">
        <v>96</v>
      </c>
      <c r="M4" s="359" t="s">
        <v>751</v>
      </c>
      <c r="N4" s="426">
        <v>1</v>
      </c>
      <c r="O4" s="353">
        <v>1</v>
      </c>
      <c r="P4" s="357">
        <v>1</v>
      </c>
      <c r="Q4" s="47" t="str">
        <f>'2015'!O4</f>
        <v>ND</v>
      </c>
      <c r="R4" s="48">
        <f>'2015'!P4</f>
        <v>0</v>
      </c>
      <c r="S4" s="49">
        <f>'2015'!Q4</f>
        <v>0</v>
      </c>
      <c r="T4" s="50" t="str">
        <f>'2015'!R4</f>
        <v>ND</v>
      </c>
      <c r="U4" s="50" t="str">
        <f>'2015'!S4</f>
        <v>ND</v>
      </c>
      <c r="V4" s="49" t="str">
        <f>'2015'!T4</f>
        <v>ND</v>
      </c>
      <c r="W4" s="51" t="str">
        <f>'2015'!U4</f>
        <v>ND</v>
      </c>
      <c r="X4" s="47">
        <f>'2016'!N4</f>
        <v>0.09</v>
      </c>
      <c r="Y4" s="117">
        <f>'2016'!O4</f>
        <v>0.09</v>
      </c>
      <c r="Z4" s="49">
        <f>'2016'!P4</f>
        <v>1</v>
      </c>
      <c r="AA4" s="50">
        <f>'2016'!Q4</f>
        <v>10000000</v>
      </c>
      <c r="AB4" s="114">
        <f>'2016'!R4</f>
        <v>10000000</v>
      </c>
      <c r="AC4" s="49">
        <f>'2016'!S4</f>
        <v>1</v>
      </c>
      <c r="AD4" s="51" t="str">
        <f>'2016'!T4</f>
        <v xml:space="preserve">Se beneficiaron a  cuatrocientas  (400) mujeres rurales campesinas, personas en condición de vulnerabilidad y con enfoque diferencial en formación para el trabajo y el desarrollo humano.  </v>
      </c>
      <c r="AE4" s="47">
        <f>'2017'!N4</f>
        <v>0.09</v>
      </c>
      <c r="AF4" s="48">
        <f>'2017'!O4</f>
        <v>0.09</v>
      </c>
      <c r="AG4" s="49">
        <f>'2017'!P4</f>
        <v>1</v>
      </c>
      <c r="AH4" s="50" t="str">
        <f>'2017'!Q4</f>
        <v>NA</v>
      </c>
      <c r="AI4" s="50" t="str">
        <f>'2017'!R4</f>
        <v xml:space="preserve">890,000,000 (2 milloones por usuario) </v>
      </c>
      <c r="AJ4" s="49">
        <f>'2017'!S4</f>
        <v>0</v>
      </c>
      <c r="AK4" s="51" t="str">
        <f>'2017'!T4</f>
        <v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v>
      </c>
      <c r="AL4" s="47">
        <f>'2018'!N4</f>
        <v>3</v>
      </c>
      <c r="AM4" s="48">
        <f>'2018'!O4</f>
        <v>1</v>
      </c>
      <c r="AN4" s="49">
        <f>'2018'!P4</f>
        <v>0.33333333333333331</v>
      </c>
      <c r="AO4" s="50">
        <f>'2018'!Q4</f>
        <v>115160000</v>
      </c>
      <c r="AP4" s="50">
        <f>'2018'!R4</f>
        <v>57660000</v>
      </c>
      <c r="AQ4" s="351">
        <f>'2018'!S4</f>
        <v>0.50069468565474118</v>
      </c>
      <c r="AR4" s="51" t="str">
        <f>'2018'!AB4</f>
        <v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v>
      </c>
      <c r="AS4" s="47">
        <f>'2019'!N4</f>
        <v>1</v>
      </c>
      <c r="AT4" s="48">
        <f>'2019'!O4</f>
        <v>1</v>
      </c>
      <c r="AU4" s="49">
        <f>'2019'!P4</f>
        <v>0.7</v>
      </c>
      <c r="AV4" s="50">
        <f>'2019'!Q4</f>
        <v>72966200</v>
      </c>
      <c r="AW4" s="50" t="e">
        <f>'2019'!R4</f>
        <v>#REF!</v>
      </c>
      <c r="AX4" s="49" t="e">
        <f>'2019'!#REF!</f>
        <v>#REF!</v>
      </c>
      <c r="AY4" s="359" t="str">
        <f>'2019'!S4</f>
        <v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v>
      </c>
      <c r="AZ4" s="360">
        <f>'2020'!N4</f>
        <v>1</v>
      </c>
      <c r="BA4" s="360">
        <f>'2020'!O4</f>
        <v>1</v>
      </c>
      <c r="BB4" s="351">
        <f>'2020'!P4</f>
        <v>1</v>
      </c>
      <c r="BC4" s="369">
        <f>'2020'!Q4</f>
        <v>0</v>
      </c>
      <c r="BD4" s="369">
        <f>'2020'!R4</f>
        <v>0</v>
      </c>
      <c r="BE4" s="351">
        <f>'2020'!S4</f>
        <v>0</v>
      </c>
      <c r="BF4" s="373" t="s">
        <v>1413</v>
      </c>
      <c r="BG4" s="1045">
        <v>3</v>
      </c>
      <c r="BH4" s="1045">
        <v>1</v>
      </c>
      <c r="BI4" s="461">
        <v>0.33329999999999999</v>
      </c>
      <c r="BJ4" s="667"/>
      <c r="BK4" s="668"/>
      <c r="BL4" s="461">
        <v>0.33</v>
      </c>
      <c r="BM4" s="666" t="s">
        <v>2241</v>
      </c>
    </row>
    <row r="5" spans="1:115" ht="148.5" customHeight="1" x14ac:dyDescent="0.25">
      <c r="A5" s="763"/>
      <c r="B5" s="751"/>
      <c r="C5" s="762"/>
      <c r="D5" s="195">
        <v>2</v>
      </c>
      <c r="E5" s="12" t="s">
        <v>21</v>
      </c>
      <c r="F5" s="12" t="s">
        <v>22</v>
      </c>
      <c r="G5" s="12" t="s">
        <v>23</v>
      </c>
      <c r="H5" s="12" t="s">
        <v>24</v>
      </c>
      <c r="I5" s="32" t="s">
        <v>25</v>
      </c>
      <c r="J5" s="43" t="s">
        <v>208</v>
      </c>
      <c r="K5" s="12" t="s">
        <v>209</v>
      </c>
      <c r="L5" s="13">
        <v>52</v>
      </c>
      <c r="M5" s="361" t="s">
        <v>210</v>
      </c>
      <c r="N5" s="427">
        <v>1</v>
      </c>
      <c r="O5" s="353">
        <v>1</v>
      </c>
      <c r="P5" s="357">
        <v>1</v>
      </c>
      <c r="Q5" s="47" t="str">
        <f>'2015'!O5</f>
        <v>10% de las convocatorias por año para programas  y proyectos productivos</v>
      </c>
      <c r="R5" s="113">
        <f>'2015'!P5</f>
        <v>0.1</v>
      </c>
      <c r="S5" s="471">
        <f>'2015'!Q5</f>
        <v>1</v>
      </c>
      <c r="T5" s="50">
        <f>'2015'!R5</f>
        <v>30999978</v>
      </c>
      <c r="U5" s="50">
        <f>'2015'!S5</f>
        <v>30999978</v>
      </c>
      <c r="V5" s="49">
        <f>'2015'!T5</f>
        <v>1</v>
      </c>
      <c r="W5" s="51" t="str">
        <f>'2015'!U5</f>
        <v>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v>
      </c>
      <c r="X5" s="112">
        <f>'2016'!N5</f>
        <v>3</v>
      </c>
      <c r="Y5" s="111">
        <f>'2016'!O5</f>
        <v>3</v>
      </c>
      <c r="Z5" s="113">
        <f>'2016'!P5</f>
        <v>1</v>
      </c>
      <c r="AA5" s="114">
        <f>'2016'!Q5</f>
        <v>106783334</v>
      </c>
      <c r="AB5" s="114">
        <f>'2016'!R5</f>
        <v>106783334</v>
      </c>
      <c r="AC5" s="113">
        <f>'2016'!S5</f>
        <v>1</v>
      </c>
      <c r="AD5" s="115" t="str">
        <f>'2016'!T5</f>
        <v>Se  apoyo 15   mujeres cafeteras del Municipio de Pijao, proyecto productivo "paisaje, mujer y café"para la comercialización de café especial  segun 1 convenio 071/2016 Gobernacion del Quindío, Alcaldia de Pijao, Fundación Smurfit Kappa, (SENA capacitación)</v>
      </c>
      <c r="AE5" s="112">
        <f>'2017'!N5</f>
        <v>3</v>
      </c>
      <c r="AF5" s="111">
        <f>'2017'!O5</f>
        <v>3</v>
      </c>
      <c r="AG5" s="113">
        <f>'2017'!P5</f>
        <v>1</v>
      </c>
      <c r="AH5" s="114">
        <f>'2017'!Q5</f>
        <v>245080000</v>
      </c>
      <c r="AI5" s="114">
        <f>'2017'!R5</f>
        <v>117720000</v>
      </c>
      <c r="AJ5" s="113">
        <f>'2017'!S5</f>
        <v>0.48033295250530439</v>
      </c>
      <c r="AK5" s="115" t="str">
        <f>'2017'!T5</f>
        <v>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v>
      </c>
      <c r="AL5" s="112">
        <f>'2018'!N5</f>
        <v>2</v>
      </c>
      <c r="AM5" s="349">
        <f>'2018'!O5</f>
        <v>0.5</v>
      </c>
      <c r="AN5" s="113">
        <f>'2018'!P5</f>
        <v>0.25</v>
      </c>
      <c r="AO5" s="114">
        <f>'2018'!Q5</f>
        <v>28000000</v>
      </c>
      <c r="AP5" s="114">
        <f>'2018'!R5</f>
        <v>23020000</v>
      </c>
      <c r="AQ5" s="351">
        <f>'2018'!S5</f>
        <v>0.82214285714285718</v>
      </c>
      <c r="AR5" s="115" t="str">
        <f>'2018'!AB5</f>
        <v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v>
      </c>
      <c r="AS5" s="112">
        <f>'2019'!N5</f>
        <v>0</v>
      </c>
      <c r="AT5" s="111">
        <f>'2019'!O5</f>
        <v>0</v>
      </c>
      <c r="AU5" s="113">
        <f>'2019'!P5</f>
        <v>0.7</v>
      </c>
      <c r="AV5" s="114">
        <f>'2019'!Q5</f>
        <v>0</v>
      </c>
      <c r="AW5" s="114">
        <f>'2019'!R5</f>
        <v>0</v>
      </c>
      <c r="AX5" s="113" t="e">
        <f>'2019'!#REF!</f>
        <v>#REF!</v>
      </c>
      <c r="AY5" s="359" t="str">
        <f>'2019'!S5</f>
        <v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v>
      </c>
      <c r="AZ5" s="360">
        <f>'2020'!N5</f>
        <v>2</v>
      </c>
      <c r="BA5" s="360">
        <f>'2020'!O5</f>
        <v>1</v>
      </c>
      <c r="BB5" s="351">
        <f>'2020'!P5</f>
        <v>0.5</v>
      </c>
      <c r="BC5" s="369">
        <f>'2020'!Q5</f>
        <v>0</v>
      </c>
      <c r="BD5" s="369">
        <f>'2020'!R5</f>
        <v>0</v>
      </c>
      <c r="BE5" s="351">
        <f>'2020'!S5</f>
        <v>4.0000000000000002E-4</v>
      </c>
      <c r="BF5" s="365" t="s">
        <v>1398</v>
      </c>
      <c r="BG5" s="1045">
        <v>4</v>
      </c>
      <c r="BH5" s="157">
        <v>4</v>
      </c>
      <c r="BI5" s="471">
        <v>1</v>
      </c>
      <c r="BJ5" s="1046">
        <v>20000000</v>
      </c>
      <c r="BK5" s="1047">
        <v>17596632</v>
      </c>
      <c r="BL5" s="471">
        <v>0.7</v>
      </c>
      <c r="BM5" s="664" t="s">
        <v>2242</v>
      </c>
    </row>
    <row r="6" spans="1:115" ht="85.5" customHeight="1" x14ac:dyDescent="0.25">
      <c r="A6" s="763"/>
      <c r="B6" s="751"/>
      <c r="C6" s="762"/>
      <c r="D6" s="195">
        <v>3</v>
      </c>
      <c r="E6" s="12" t="s">
        <v>26</v>
      </c>
      <c r="F6" s="12" t="s">
        <v>27</v>
      </c>
      <c r="G6" s="12" t="s">
        <v>28</v>
      </c>
      <c r="H6" s="12" t="s">
        <v>29</v>
      </c>
      <c r="I6" s="32" t="s">
        <v>30</v>
      </c>
      <c r="J6" s="43" t="s">
        <v>211</v>
      </c>
      <c r="K6" s="12" t="s">
        <v>212</v>
      </c>
      <c r="L6" s="13">
        <v>45</v>
      </c>
      <c r="M6" s="361" t="s">
        <v>213</v>
      </c>
      <c r="N6" s="428">
        <v>10</v>
      </c>
      <c r="O6" s="48">
        <v>10</v>
      </c>
      <c r="P6" s="661">
        <f>O6/N6</f>
        <v>1</v>
      </c>
      <c r="Q6" s="47">
        <f>'2015'!O6</f>
        <v>1</v>
      </c>
      <c r="R6" s="48">
        <f>'2015'!P6</f>
        <v>0</v>
      </c>
      <c r="S6" s="49">
        <f>'2015'!Q6</f>
        <v>0</v>
      </c>
      <c r="T6" s="50">
        <f>'2015'!R6</f>
        <v>0</v>
      </c>
      <c r="U6" s="50">
        <f>'2015'!S6</f>
        <v>0</v>
      </c>
      <c r="V6" s="49">
        <f>'2015'!T6</f>
        <v>0</v>
      </c>
      <c r="W6" s="51" t="str">
        <f>'2015'!U6</f>
        <v>ND</v>
      </c>
      <c r="X6" s="112">
        <f>'2016'!N6</f>
        <v>1</v>
      </c>
      <c r="Y6" s="111">
        <f>'2016'!O6</f>
        <v>1</v>
      </c>
      <c r="Z6" s="113">
        <f>'2016'!P6</f>
        <v>1</v>
      </c>
      <c r="AA6" s="114">
        <f>'2016'!Q6</f>
        <v>106577500</v>
      </c>
      <c r="AB6" s="114">
        <f>'2016'!R6</f>
        <v>106577500</v>
      </c>
      <c r="AC6" s="113">
        <f>'2016'!S6</f>
        <v>1</v>
      </c>
      <c r="AD6" s="115" t="str">
        <f>'2016'!T6</f>
        <v>Se apoyo 5 sectores productivos del departamento  en ruedas de negocios.</v>
      </c>
      <c r="AE6" s="112">
        <f>'2017'!N6</f>
        <v>1</v>
      </c>
      <c r="AF6" s="111">
        <f>'2017'!O6</f>
        <v>1</v>
      </c>
      <c r="AG6" s="113">
        <f>'2017'!P6</f>
        <v>1</v>
      </c>
      <c r="AH6" s="114">
        <f>'2017'!Q6</f>
        <v>69920000</v>
      </c>
      <c r="AI6" s="114">
        <f>'2017'!R6</f>
        <v>24640000</v>
      </c>
      <c r="AJ6" s="113">
        <f>'2017'!S6</f>
        <v>0.35240274599542332</v>
      </c>
      <c r="AK6" s="115" t="str">
        <f>'2017'!T6</f>
        <v>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v>
      </c>
      <c r="AL6" s="112">
        <f>'2018'!N6</f>
        <v>3</v>
      </c>
      <c r="AM6" s="111">
        <f>'2018'!O6</f>
        <v>1</v>
      </c>
      <c r="AN6" s="113">
        <f>'2018'!P6</f>
        <v>0.33333333333333331</v>
      </c>
      <c r="AO6" s="114">
        <f>'2018'!Q6</f>
        <v>115160000</v>
      </c>
      <c r="AP6" s="114">
        <f>'2018'!R6</f>
        <v>57660000</v>
      </c>
      <c r="AQ6" s="351">
        <f>'2018'!S6</f>
        <v>0.50069468565474118</v>
      </c>
      <c r="AR6" s="115" t="str">
        <f>'2018'!AB6</f>
        <v>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v>
      </c>
      <c r="AS6" s="112">
        <f>'2019'!N6</f>
        <v>1</v>
      </c>
      <c r="AT6" s="111">
        <f>'2019'!O6</f>
        <v>1</v>
      </c>
      <c r="AU6" s="113">
        <f>'2019'!P6</f>
        <v>0.7</v>
      </c>
      <c r="AV6" s="114">
        <f>'2019'!Q6</f>
        <v>46456000</v>
      </c>
      <c r="AW6" s="114">
        <f>'2019'!R6</f>
        <v>40284000</v>
      </c>
      <c r="AX6" s="113" t="e">
        <f>'2019'!#REF!</f>
        <v>#REF!</v>
      </c>
      <c r="AY6" s="359" t="str">
        <f>'2019'!S6</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AZ6" s="360">
        <f>'2020'!N6</f>
        <v>3</v>
      </c>
      <c r="BA6" s="360">
        <f>'2020'!O6</f>
        <v>1</v>
      </c>
      <c r="BB6" s="351">
        <f>'2020'!P6</f>
        <v>0.33333333333333331</v>
      </c>
      <c r="BC6" s="369">
        <f>'2020'!Q6</f>
        <v>0</v>
      </c>
      <c r="BD6" s="369">
        <f>'2020'!R6</f>
        <v>0</v>
      </c>
      <c r="BE6" s="351">
        <f>'2020'!S6</f>
        <v>0</v>
      </c>
      <c r="BF6" s="365" t="s">
        <v>1401</v>
      </c>
      <c r="BG6" s="1048">
        <v>1</v>
      </c>
      <c r="BH6" s="1048">
        <v>1</v>
      </c>
      <c r="BI6" s="471">
        <v>1</v>
      </c>
      <c r="BJ6" s="724">
        <v>0</v>
      </c>
      <c r="BK6" s="670">
        <v>0</v>
      </c>
      <c r="BL6" s="471">
        <v>0</v>
      </c>
      <c r="BM6" s="664" t="s">
        <v>2244</v>
      </c>
    </row>
    <row r="7" spans="1:115" ht="60" customHeight="1" x14ac:dyDescent="0.25">
      <c r="A7" s="763"/>
      <c r="B7" s="751"/>
      <c r="C7" s="762"/>
      <c r="D7" s="195">
        <v>4</v>
      </c>
      <c r="E7" s="12" t="s">
        <v>31</v>
      </c>
      <c r="F7" s="205" t="s">
        <v>32</v>
      </c>
      <c r="G7" s="12" t="s">
        <v>33</v>
      </c>
      <c r="H7" s="12" t="s">
        <v>34</v>
      </c>
      <c r="I7" s="32" t="s">
        <v>35</v>
      </c>
      <c r="J7" s="43" t="s">
        <v>96</v>
      </c>
      <c r="K7" s="13" t="s">
        <v>96</v>
      </c>
      <c r="L7" s="13" t="s">
        <v>96</v>
      </c>
      <c r="M7" s="417" t="s">
        <v>96</v>
      </c>
      <c r="N7" s="428">
        <v>10</v>
      </c>
      <c r="O7" s="349">
        <v>8</v>
      </c>
      <c r="P7" s="677">
        <v>0.8</v>
      </c>
      <c r="Q7" s="47">
        <f>'2015'!O7</f>
        <v>0</v>
      </c>
      <c r="R7" s="48">
        <f>'2015'!P7</f>
        <v>0</v>
      </c>
      <c r="S7" s="49">
        <f>'2015'!Q7</f>
        <v>0</v>
      </c>
      <c r="T7" s="50">
        <f>'2015'!R7</f>
        <v>0</v>
      </c>
      <c r="U7" s="50">
        <f>'2015'!S7</f>
        <v>0</v>
      </c>
      <c r="V7" s="49">
        <f>'2015'!T7</f>
        <v>0</v>
      </c>
      <c r="W7" s="51" t="str">
        <f>'2015'!U7</f>
        <v>ND</v>
      </c>
      <c r="X7" s="112">
        <f>'2016'!N7</f>
        <v>1</v>
      </c>
      <c r="Y7" s="111">
        <f>'2016'!O7</f>
        <v>0</v>
      </c>
      <c r="Z7" s="113">
        <f>'2016'!P7</f>
        <v>0</v>
      </c>
      <c r="AA7" s="114">
        <f>'2016'!Q7</f>
        <v>0</v>
      </c>
      <c r="AB7" s="114">
        <f>'2016'!R7</f>
        <v>0</v>
      </c>
      <c r="AC7" s="113">
        <f>'2016'!S7</f>
        <v>0</v>
      </c>
      <c r="AD7" s="115" t="str">
        <f>'2016'!T7</f>
        <v>a la fecha  el seminario dirigido a empresas de mujeres para que participen en las licitaciones de compras públicas, esta pendiente de realizar.</v>
      </c>
      <c r="AE7" s="112">
        <f>'2017'!N7</f>
        <v>1</v>
      </c>
      <c r="AF7" s="111">
        <f>'2017'!O7</f>
        <v>1</v>
      </c>
      <c r="AG7" s="113">
        <f>'2017'!P7</f>
        <v>1</v>
      </c>
      <c r="AH7" s="114" t="str">
        <f>'2017'!Q7</f>
        <v>PENDIENTE</v>
      </c>
      <c r="AI7" s="114" t="str">
        <f>'2017'!R7</f>
        <v>PENDIENTE</v>
      </c>
      <c r="AJ7" s="113">
        <f>'2017'!S7</f>
        <v>0</v>
      </c>
      <c r="AK7" s="115" t="str">
        <f>'2017'!T7</f>
        <v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v>
      </c>
      <c r="AL7" s="112">
        <f>'2018'!N7</f>
        <v>1</v>
      </c>
      <c r="AM7" s="111">
        <f>'2018'!O7</f>
        <v>1</v>
      </c>
      <c r="AN7" s="113">
        <f>'2018'!P7</f>
        <v>1</v>
      </c>
      <c r="AO7" s="114" t="str">
        <f>'2018'!Q7</f>
        <v>-</v>
      </c>
      <c r="AP7" s="114" t="str">
        <f>'2018'!R7</f>
        <v>-</v>
      </c>
      <c r="AQ7" s="351" t="e">
        <f>'2018'!S7</f>
        <v>#VALUE!</v>
      </c>
      <c r="AR7" s="115" t="str">
        <f>'2018'!AB7</f>
        <v>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v>
      </c>
      <c r="AS7" s="112">
        <f>'2019'!N7</f>
        <v>1</v>
      </c>
      <c r="AT7" s="111">
        <f>'2019'!O7</f>
        <v>1</v>
      </c>
      <c r="AU7" s="113">
        <f>'2019'!P7</f>
        <v>0.7</v>
      </c>
      <c r="AV7" s="114">
        <f>'2019'!Q7</f>
        <v>0</v>
      </c>
      <c r="AW7" s="114" t="e">
        <f>'2019'!R7</f>
        <v>#REF!</v>
      </c>
      <c r="AX7" s="113" t="e">
        <f>'2019'!#REF!</f>
        <v>#REF!</v>
      </c>
      <c r="AY7" s="359" t="str">
        <f>'2019'!S7</f>
        <v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v>
      </c>
      <c r="AZ7" s="360">
        <f>'2020'!N7</f>
        <v>1</v>
      </c>
      <c r="BA7" s="360">
        <f>'2020'!O7</f>
        <v>0</v>
      </c>
      <c r="BB7" s="351">
        <f>'2020'!P7</f>
        <v>0</v>
      </c>
      <c r="BC7" s="369" t="str">
        <f>'2020'!Q7</f>
        <v>-</v>
      </c>
      <c r="BD7" s="369" t="str">
        <f>'2020'!R7</f>
        <v>-</v>
      </c>
      <c r="BE7" s="351">
        <f>'2020'!S7</f>
        <v>0</v>
      </c>
      <c r="BF7" s="365" t="s">
        <v>1402</v>
      </c>
      <c r="BG7" s="724">
        <v>1</v>
      </c>
      <c r="BH7" s="724">
        <v>0</v>
      </c>
      <c r="BI7" s="471">
        <v>0</v>
      </c>
      <c r="BJ7" s="724" t="s">
        <v>1079</v>
      </c>
      <c r="BK7" s="670" t="s">
        <v>1079</v>
      </c>
      <c r="BL7" s="471">
        <v>0</v>
      </c>
      <c r="BM7" s="664" t="s">
        <v>2245</v>
      </c>
    </row>
    <row r="8" spans="1:115" ht="60" customHeight="1" x14ac:dyDescent="0.25">
      <c r="A8" s="763"/>
      <c r="B8" s="751"/>
      <c r="C8" s="762"/>
      <c r="D8" s="195">
        <v>5</v>
      </c>
      <c r="E8" s="12" t="s">
        <v>36</v>
      </c>
      <c r="F8" s="12" t="s">
        <v>37</v>
      </c>
      <c r="G8" s="12" t="s">
        <v>38</v>
      </c>
      <c r="H8" s="12" t="s">
        <v>39</v>
      </c>
      <c r="I8" s="32" t="s">
        <v>40</v>
      </c>
      <c r="J8" s="43" t="s">
        <v>211</v>
      </c>
      <c r="K8" s="12" t="s">
        <v>214</v>
      </c>
      <c r="L8" s="13">
        <v>45</v>
      </c>
      <c r="M8" s="361" t="s">
        <v>213</v>
      </c>
      <c r="N8" s="428">
        <v>5</v>
      </c>
      <c r="O8" s="349">
        <v>10</v>
      </c>
      <c r="P8" s="357">
        <v>1</v>
      </c>
      <c r="Q8" s="47">
        <f>'2015'!O8</f>
        <v>1</v>
      </c>
      <c r="R8" s="48">
        <f>'2015'!P8</f>
        <v>0.7</v>
      </c>
      <c r="S8" s="49">
        <f>'2015'!Q8</f>
        <v>0.7</v>
      </c>
      <c r="T8" s="50">
        <f>'2015'!R8</f>
        <v>0</v>
      </c>
      <c r="U8" s="50">
        <f>'2015'!S8</f>
        <v>0</v>
      </c>
      <c r="V8" s="49">
        <f>'2015'!T8</f>
        <v>0</v>
      </c>
      <c r="W8" s="51" t="str">
        <f>'2015'!U8</f>
        <v>ND</v>
      </c>
      <c r="X8" s="112">
        <f>'2016'!N8</f>
        <v>1</v>
      </c>
      <c r="Y8" s="111">
        <f>'2016'!O8</f>
        <v>2</v>
      </c>
      <c r="Z8" s="113">
        <f>'2016'!P8</f>
        <v>2</v>
      </c>
      <c r="AA8" s="114">
        <f>'2016'!Q8</f>
        <v>0</v>
      </c>
      <c r="AB8" s="114">
        <f>'2016'!R8</f>
        <v>0</v>
      </c>
      <c r="AC8" s="113">
        <f>'2016'!S8</f>
        <v>0</v>
      </c>
      <c r="AD8" s="115" t="str">
        <f>'2016'!T8</f>
        <v>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v>
      </c>
      <c r="AE8" s="112">
        <f>'2017'!N8</f>
        <v>1</v>
      </c>
      <c r="AF8" s="111">
        <f>'2017'!O8</f>
        <v>1</v>
      </c>
      <c r="AG8" s="113">
        <f>'2017'!P8</f>
        <v>1</v>
      </c>
      <c r="AH8" s="114">
        <f>'2017'!Q8</f>
        <v>69920000</v>
      </c>
      <c r="AI8" s="114">
        <f>'2017'!R8</f>
        <v>24640000</v>
      </c>
      <c r="AJ8" s="113">
        <f>'2017'!S8</f>
        <v>0.35240274599542332</v>
      </c>
      <c r="AK8" s="115" t="str">
        <f>'2017'!T8</f>
        <v>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v>
      </c>
      <c r="AL8" s="112">
        <f>'2018'!N8</f>
        <v>3</v>
      </c>
      <c r="AM8" s="111">
        <f>'2018'!O8</f>
        <v>1</v>
      </c>
      <c r="AN8" s="113">
        <f>'2018'!P8</f>
        <v>0.33333333333333331</v>
      </c>
      <c r="AO8" s="114">
        <f>'2018'!Q8</f>
        <v>115160000</v>
      </c>
      <c r="AP8" s="114">
        <f>'2018'!R8</f>
        <v>57660000</v>
      </c>
      <c r="AQ8" s="351">
        <f>'2018'!S8</f>
        <v>0.50069468565474118</v>
      </c>
      <c r="AR8" s="115" t="str">
        <f>'2018'!AB8</f>
        <v>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v>
      </c>
      <c r="AS8" s="112">
        <f>'2019'!N8</f>
        <v>1</v>
      </c>
      <c r="AT8" s="111">
        <f>'2019'!O8</f>
        <v>1</v>
      </c>
      <c r="AU8" s="113">
        <f>'2019'!P8</f>
        <v>0.7</v>
      </c>
      <c r="AV8" s="114">
        <f>'2019'!Q8</f>
        <v>98500000</v>
      </c>
      <c r="AW8" s="114">
        <f>'2019'!R8</f>
        <v>13768000</v>
      </c>
      <c r="AX8" s="113" t="e">
        <f>'2019'!#REF!</f>
        <v>#REF!</v>
      </c>
      <c r="AY8" s="359" t="str">
        <f>'2019'!S8</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AZ8" s="360">
        <f>'2020'!N8</f>
        <v>3</v>
      </c>
      <c r="BA8" s="360">
        <f>'2020'!O8</f>
        <v>1</v>
      </c>
      <c r="BB8" s="351">
        <f>'2020'!P8</f>
        <v>0.33333333333333331</v>
      </c>
      <c r="BC8" s="369">
        <f>'2020'!Q8</f>
        <v>0</v>
      </c>
      <c r="BD8" s="369">
        <f>'2020'!R8</f>
        <v>0</v>
      </c>
      <c r="BE8" s="351">
        <f>'2020'!S8</f>
        <v>0</v>
      </c>
      <c r="BF8" s="27" t="s">
        <v>1403</v>
      </c>
      <c r="BG8" s="1048">
        <v>1</v>
      </c>
      <c r="BH8" s="1048">
        <v>2</v>
      </c>
      <c r="BI8" s="471">
        <v>1</v>
      </c>
      <c r="BJ8" s="724">
        <v>0</v>
      </c>
      <c r="BK8" s="670">
        <v>0</v>
      </c>
      <c r="BL8" s="471">
        <v>0</v>
      </c>
      <c r="BM8" s="27" t="s">
        <v>2247</v>
      </c>
    </row>
    <row r="9" spans="1:115" ht="60" customHeight="1" x14ac:dyDescent="0.25">
      <c r="A9" s="763"/>
      <c r="B9" s="751"/>
      <c r="C9" s="762"/>
      <c r="D9" s="195">
        <v>6</v>
      </c>
      <c r="E9" s="12" t="s">
        <v>41</v>
      </c>
      <c r="F9" s="12" t="s">
        <v>42</v>
      </c>
      <c r="G9" s="12" t="s">
        <v>43</v>
      </c>
      <c r="H9" s="13" t="s">
        <v>44</v>
      </c>
      <c r="I9" s="53" t="s">
        <v>45</v>
      </c>
      <c r="J9" s="52" t="s">
        <v>215</v>
      </c>
      <c r="K9" s="12" t="s">
        <v>216</v>
      </c>
      <c r="L9" s="10">
        <v>197</v>
      </c>
      <c r="M9" s="361" t="s">
        <v>217</v>
      </c>
      <c r="N9" s="427">
        <v>0.8</v>
      </c>
      <c r="O9" s="681">
        <v>1</v>
      </c>
      <c r="P9" s="357">
        <v>1</v>
      </c>
      <c r="Q9" s="47">
        <f>'2015'!O9</f>
        <v>0.15</v>
      </c>
      <c r="R9" s="48">
        <f>'2015'!P9</f>
        <v>0.15</v>
      </c>
      <c r="S9" s="471">
        <f>'2015'!Q9</f>
        <v>1</v>
      </c>
      <c r="T9" s="50">
        <f>'2015'!R9</f>
        <v>368750000</v>
      </c>
      <c r="U9" s="50">
        <f>'2015'!S9</f>
        <v>368386660</v>
      </c>
      <c r="V9" s="49">
        <f>'2015'!T9</f>
        <v>0.99901467118644072</v>
      </c>
      <c r="W9" s="51" t="str">
        <f>'2015'!U9</f>
        <v>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v>
      </c>
      <c r="X9" s="112">
        <f>'2016'!N9</f>
        <v>0.08</v>
      </c>
      <c r="Y9" s="111">
        <f>'2016'!O9</f>
        <v>0</v>
      </c>
      <c r="Z9" s="113">
        <f>'2016'!P9</f>
        <v>0</v>
      </c>
      <c r="AA9" s="114">
        <f>'2016'!Q9</f>
        <v>0</v>
      </c>
      <c r="AB9" s="114">
        <f>'2016'!R9</f>
        <v>0</v>
      </c>
      <c r="AC9" s="113">
        <f>'2016'!S9</f>
        <v>0</v>
      </c>
      <c r="AD9" s="115" t="str">
        <f>'2016'!T9</f>
        <v xml:space="preserve">Se solicalizaron todas las ofertas en los diferentes eventos de mujeres. </v>
      </c>
      <c r="AE9" s="112">
        <f>'2017'!N9</f>
        <v>0.08</v>
      </c>
      <c r="AF9" s="111">
        <f>'2017'!O9</f>
        <v>7.4999999999999997E-2</v>
      </c>
      <c r="AG9" s="113">
        <f>'2017'!P9</f>
        <v>0.9375</v>
      </c>
      <c r="AH9" s="114">
        <f>'2017'!Q9</f>
        <v>82000000</v>
      </c>
      <c r="AI9" s="114">
        <f>'2017'!R9</f>
        <v>6570000</v>
      </c>
      <c r="AJ9" s="113">
        <f>'2017'!S9</f>
        <v>8.0121951219512197E-2</v>
      </c>
      <c r="AK9" s="115" t="str">
        <f>'2017'!T9</f>
        <v xml:space="preserve">desde la secretaria de equidad de genero y mujer se solicalizaron todas las ofertas en los diferentes eventos de mujeres. </v>
      </c>
      <c r="AL9" s="112">
        <f>'2018'!N9</f>
        <v>400</v>
      </c>
      <c r="AM9" s="111">
        <f>'2018'!O9</f>
        <v>119</v>
      </c>
      <c r="AN9" s="113">
        <f>'2018'!P9</f>
        <v>0.29749999999999999</v>
      </c>
      <c r="AO9" s="114">
        <f>'2018'!Q9</f>
        <v>28000000</v>
      </c>
      <c r="AP9" s="114">
        <f>'2018'!R9</f>
        <v>23280000</v>
      </c>
      <c r="AQ9" s="351">
        <f>'2018'!S9</f>
        <v>0.83142857142857141</v>
      </c>
      <c r="AR9" s="115" t="str">
        <f>'2018'!AB9</f>
        <v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9" s="112">
        <f>'2019'!N9</f>
        <v>1</v>
      </c>
      <c r="AT9" s="111">
        <f>'2019'!O9</f>
        <v>1</v>
      </c>
      <c r="AU9" s="113">
        <f>'2019'!P9</f>
        <v>0.7</v>
      </c>
      <c r="AV9" s="114">
        <f>'2019'!Q9</f>
        <v>45299000</v>
      </c>
      <c r="AW9" s="114">
        <f>'2019'!R9</f>
        <v>37501000</v>
      </c>
      <c r="AX9" s="113" t="e">
        <f>'2019'!#REF!</f>
        <v>#REF!</v>
      </c>
      <c r="AY9" s="359" t="str">
        <f>'2019'!S9</f>
        <v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v>
      </c>
      <c r="AZ9" s="360">
        <f>'2020'!N9</f>
        <v>400</v>
      </c>
      <c r="BA9" s="367">
        <f>'2020'!O9</f>
        <v>119</v>
      </c>
      <c r="BB9" s="351">
        <f>'2020'!P9</f>
        <v>0.29749999999999999</v>
      </c>
      <c r="BC9" s="369">
        <f>'2020'!Q9</f>
        <v>0</v>
      </c>
      <c r="BD9" s="369">
        <f>'2020'!R9</f>
        <v>0</v>
      </c>
      <c r="BE9" s="351">
        <f>'2020'!S9</f>
        <v>0</v>
      </c>
      <c r="BF9" s="365" t="s">
        <v>1404</v>
      </c>
      <c r="BG9" s="1048">
        <v>2</v>
      </c>
      <c r="BH9" s="479">
        <v>2</v>
      </c>
      <c r="BI9" s="471">
        <v>1</v>
      </c>
      <c r="BJ9" s="689">
        <v>0</v>
      </c>
      <c r="BK9" s="690">
        <v>0</v>
      </c>
      <c r="BL9" s="471">
        <v>0</v>
      </c>
      <c r="BM9" s="664" t="s">
        <v>2248</v>
      </c>
    </row>
    <row r="10" spans="1:115" ht="89.25" customHeight="1" x14ac:dyDescent="0.25">
      <c r="A10" s="763"/>
      <c r="B10" s="751"/>
      <c r="C10" s="762"/>
      <c r="D10" s="195">
        <v>7</v>
      </c>
      <c r="E10" s="12" t="s">
        <v>46</v>
      </c>
      <c r="F10" s="12" t="s">
        <v>47</v>
      </c>
      <c r="G10" s="12" t="s">
        <v>48</v>
      </c>
      <c r="H10" s="12" t="s">
        <v>19</v>
      </c>
      <c r="I10" s="32" t="s">
        <v>49</v>
      </c>
      <c r="J10" s="43" t="s">
        <v>96</v>
      </c>
      <c r="K10" s="13" t="s">
        <v>96</v>
      </c>
      <c r="L10" s="13" t="s">
        <v>96</v>
      </c>
      <c r="M10" s="417" t="s">
        <v>96</v>
      </c>
      <c r="N10" s="427">
        <v>1</v>
      </c>
      <c r="O10" s="678">
        <v>1</v>
      </c>
      <c r="P10" s="357">
        <v>1</v>
      </c>
      <c r="Q10" s="47">
        <f>'2015'!O10</f>
        <v>0.5</v>
      </c>
      <c r="R10" s="48">
        <f>'2015'!P10</f>
        <v>0.3</v>
      </c>
      <c r="S10" s="49">
        <f>'2015'!Q10</f>
        <v>0.6</v>
      </c>
      <c r="T10" s="50">
        <f>'2015'!R10</f>
        <v>0</v>
      </c>
      <c r="U10" s="50">
        <f>'2015'!S10</f>
        <v>0</v>
      </c>
      <c r="V10" s="49">
        <f>'2015'!T10</f>
        <v>0</v>
      </c>
      <c r="W10" s="51" t="str">
        <f>'2015'!U10</f>
        <v>ND</v>
      </c>
      <c r="X10" s="112">
        <f>'2016'!N10</f>
        <v>0.1</v>
      </c>
      <c r="Y10" s="111">
        <f>'2016'!O10</f>
        <v>0.1</v>
      </c>
      <c r="Z10" s="113">
        <f>'2016'!P10</f>
        <v>1</v>
      </c>
      <c r="AA10" s="114">
        <f>'2016'!Q10</f>
        <v>0</v>
      </c>
      <c r="AB10" s="114">
        <f>'2016'!R10</f>
        <v>0</v>
      </c>
      <c r="AC10" s="113">
        <f>'2016'!S10</f>
        <v>0</v>
      </c>
      <c r="AD10" s="115" t="str">
        <f>'2016'!T10</f>
        <v xml:space="preserve">Este programa esta en cabeza del SENA: 1. Mujeres capacitadas en  formacion complementaria en tics , diferentes poblaciones 2,059 Mujeres.    2. Muejeres capacitadas en formacion tecnica 35 Muejres .    3. Mujeres capacitadas en formacion tecnologica 6 Mujeres. </v>
      </c>
      <c r="AE10" s="112">
        <f>'2017'!N10</f>
        <v>0.1</v>
      </c>
      <c r="AF10" s="111">
        <f>'2017'!O10</f>
        <v>0.08</v>
      </c>
      <c r="AG10" s="113">
        <f>'2017'!P10</f>
        <v>0.79999999999999993</v>
      </c>
      <c r="AH10" s="114" t="str">
        <f>'2017'!Q10</f>
        <v>PENDIENTE</v>
      </c>
      <c r="AI10" s="114" t="str">
        <f>'2017'!R10</f>
        <v>PENDIENTE</v>
      </c>
      <c r="AJ10" s="113">
        <f>'2017'!S10</f>
        <v>0</v>
      </c>
      <c r="AK10" s="115" t="str">
        <f>'2017'!T10</f>
        <v>Este programa es ejecutado por el SENA, quien ha capacitado a mujeres de distintas poblacion en formacion complementaria en tics, en formacion tecnica  y en  tecnologica. Donde todas las mujeres fortalecen la capacidad de desarrollo competitivo desde las tics.</v>
      </c>
      <c r="AL10" s="112">
        <f>'2018'!N10</f>
        <v>1</v>
      </c>
      <c r="AM10" s="111">
        <f>'2018'!O10</f>
        <v>1</v>
      </c>
      <c r="AN10" s="113">
        <f>'2018'!P10</f>
        <v>1</v>
      </c>
      <c r="AO10" s="114" t="str">
        <f>'2018'!Q10</f>
        <v>-</v>
      </c>
      <c r="AP10" s="114" t="str">
        <f>'2018'!R10</f>
        <v>-</v>
      </c>
      <c r="AQ10" s="351" t="e">
        <f>'2018'!S10</f>
        <v>#VALUE!</v>
      </c>
      <c r="AR10" s="115" t="str">
        <f>'2018'!AB10</f>
        <v>El SENA, mediante el centro de desarrollo empresarial, ofrece asistencia en el desarrollo empresarial, el emprendimiento y el empresarismo, en pro de sensibilizar, asesorar y y gestionar acciones con los emprendedores del departamento.</v>
      </c>
      <c r="AS10" s="112">
        <f>'2019'!N10</f>
        <v>1</v>
      </c>
      <c r="AT10" s="111">
        <f>'2019'!O10</f>
        <v>1</v>
      </c>
      <c r="AU10" s="113">
        <f>'2019'!P10</f>
        <v>0.7</v>
      </c>
      <c r="AV10" s="114">
        <f>'2019'!Q10</f>
        <v>0</v>
      </c>
      <c r="AW10" s="114" t="e">
        <f>'2019'!R10</f>
        <v>#REF!</v>
      </c>
      <c r="AX10" s="113" t="e">
        <f>'2019'!#REF!</f>
        <v>#REF!</v>
      </c>
      <c r="AY10" s="359" t="str">
        <f>'2019'!S10</f>
        <v>El Servicio Nacional de Aprendizaje SENA reporta que en cuanto a la capacitación de mujeres emprendedoras en terminos de fortalecimiento  TIC, ha logrado formar aproximadamente 5127 mujeres en relacion al uso de herramientas TIC.</v>
      </c>
      <c r="AZ10" s="360">
        <f>'2020'!N10</f>
        <v>1</v>
      </c>
      <c r="BA10" s="360">
        <f>'2020'!O10</f>
        <v>1</v>
      </c>
      <c r="BB10" s="351">
        <f>'2020'!P10</f>
        <v>1</v>
      </c>
      <c r="BC10" s="369" t="str">
        <f>'2020'!Q10</f>
        <v>-</v>
      </c>
      <c r="BD10" s="369" t="str">
        <f>'2020'!R10</f>
        <v>-</v>
      </c>
      <c r="BE10" s="351">
        <f>'2020'!S10</f>
        <v>0.5</v>
      </c>
      <c r="BF10" s="365" t="s">
        <v>1013</v>
      </c>
      <c r="BG10" s="724">
        <v>4</v>
      </c>
      <c r="BH10" s="724">
        <v>4</v>
      </c>
      <c r="BI10" s="481">
        <v>1</v>
      </c>
      <c r="BJ10" s="670">
        <v>46160000</v>
      </c>
      <c r="BK10" s="670">
        <v>8655000</v>
      </c>
      <c r="BL10" s="481">
        <v>1.7000000000000001E-2</v>
      </c>
      <c r="BM10" s="664" t="s">
        <v>2243</v>
      </c>
    </row>
    <row r="11" spans="1:115" ht="69.75" customHeight="1" x14ac:dyDescent="0.25">
      <c r="A11" s="763"/>
      <c r="B11" s="751"/>
      <c r="C11" s="762" t="s">
        <v>50</v>
      </c>
      <c r="D11" s="195">
        <v>8</v>
      </c>
      <c r="E11" s="12" t="s">
        <v>51</v>
      </c>
      <c r="F11" s="12" t="s">
        <v>52</v>
      </c>
      <c r="G11" s="12" t="s">
        <v>53</v>
      </c>
      <c r="H11" s="12" t="s">
        <v>54</v>
      </c>
      <c r="I11" s="32" t="s">
        <v>55</v>
      </c>
      <c r="J11" s="7" t="s">
        <v>211</v>
      </c>
      <c r="K11" s="12" t="s">
        <v>218</v>
      </c>
      <c r="L11" s="13">
        <v>33</v>
      </c>
      <c r="M11" s="361" t="s">
        <v>219</v>
      </c>
      <c r="N11" s="427">
        <v>1</v>
      </c>
      <c r="O11" s="685">
        <v>1</v>
      </c>
      <c r="P11" s="357">
        <v>1</v>
      </c>
      <c r="Q11" s="47">
        <f>'2015'!O11</f>
        <v>0.08</v>
      </c>
      <c r="R11" s="48">
        <f>'2015'!P11</f>
        <v>0.08</v>
      </c>
      <c r="S11" s="481">
        <f>'2015'!Q11</f>
        <v>1</v>
      </c>
      <c r="T11" s="50">
        <f>'2015'!R11</f>
        <v>7987995</v>
      </c>
      <c r="U11" s="50">
        <f>'2015'!S11</f>
        <v>7987995</v>
      </c>
      <c r="V11" s="49">
        <f>'2015'!T11</f>
        <v>1</v>
      </c>
      <c r="W11" s="51" t="str">
        <f>'2015'!U11</f>
        <v>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v>
      </c>
      <c r="X11" s="112">
        <f>'2016'!N11</f>
        <v>10</v>
      </c>
      <c r="Y11" s="111">
        <f>'2016'!O11</f>
        <v>10</v>
      </c>
      <c r="Z11" s="113">
        <f>'2016'!P11</f>
        <v>1</v>
      </c>
      <c r="AA11" s="114">
        <f>'2016'!Q11</f>
        <v>0</v>
      </c>
      <c r="AB11" s="114">
        <f>'2016'!R11</f>
        <v>0</v>
      </c>
      <c r="AC11" s="113">
        <f>'2016'!S11</f>
        <v>0</v>
      </c>
      <c r="AD11" s="115" t="str">
        <f>'2016'!T11</f>
        <v>Se  apoyo 15   mujeres cafeteras del Municipio de Pijao, proyecto productivo "paisaje, mujer y café"para la comercialización de café especial  segun 1 convenio 071/2016 Gobernacion del Quindío, Alcaldia de Pijao, Fundación Smurfit Kappa, (SENA capacitación)</v>
      </c>
      <c r="AE11" s="112">
        <f>'2017'!N11</f>
        <v>10</v>
      </c>
      <c r="AF11" s="111">
        <f>'2017'!O11</f>
        <v>8</v>
      </c>
      <c r="AG11" s="113">
        <f>'2017'!P11</f>
        <v>0.8</v>
      </c>
      <c r="AH11" s="114">
        <f>'2017'!Q11</f>
        <v>28600000</v>
      </c>
      <c r="AI11" s="114">
        <f>'2017'!R11</f>
        <v>25860000</v>
      </c>
      <c r="AJ11" s="113">
        <f>'2017'!S11</f>
        <v>0.90419580419580414</v>
      </c>
      <c r="AK11" s="115" t="str">
        <f>'2017'!T11</f>
        <v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v>
      </c>
      <c r="AL11" s="112">
        <f>'2018'!N11</f>
        <v>400</v>
      </c>
      <c r="AM11" s="111">
        <f>'2018'!O11</f>
        <v>119</v>
      </c>
      <c r="AN11" s="113">
        <f>'2018'!P11</f>
        <v>0.29749999999999999</v>
      </c>
      <c r="AO11" s="114">
        <f>'2018'!Q11</f>
        <v>28000000</v>
      </c>
      <c r="AP11" s="114">
        <f>'2018'!R11</f>
        <v>23280000</v>
      </c>
      <c r="AQ11" s="351">
        <f>'2018'!S11</f>
        <v>0.83142857142857141</v>
      </c>
      <c r="AR11" s="115" t="str">
        <f>'2018'!AB11</f>
        <v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11" s="112">
        <f>'2019'!N11</f>
        <v>1</v>
      </c>
      <c r="AT11" s="111">
        <f>'2019'!O11</f>
        <v>1</v>
      </c>
      <c r="AU11" s="113">
        <f>'2019'!P11</f>
        <v>0.7</v>
      </c>
      <c r="AV11" s="114">
        <f>'2019'!Q11</f>
        <v>30000000</v>
      </c>
      <c r="AW11" s="114">
        <f>'2019'!R11</f>
        <v>2000000</v>
      </c>
      <c r="AX11" s="113" t="e">
        <f>'2019'!#REF!</f>
        <v>#REF!</v>
      </c>
      <c r="AY11" s="359" t="str">
        <f>'2019'!S11</f>
        <v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v>
      </c>
      <c r="AZ11" s="360">
        <f>'2020'!N11</f>
        <v>400</v>
      </c>
      <c r="BA11" s="367">
        <f>'2020'!O11</f>
        <v>119</v>
      </c>
      <c r="BB11" s="351">
        <f>'2020'!P11</f>
        <v>0.29749999999999999</v>
      </c>
      <c r="BC11" s="369">
        <f>'2020'!Q11</f>
        <v>0</v>
      </c>
      <c r="BD11" s="369">
        <f>'2020'!R11</f>
        <v>0</v>
      </c>
      <c r="BE11" s="351">
        <f>'2020'!S11</f>
        <v>0</v>
      </c>
      <c r="BF11" s="365" t="s">
        <v>1403</v>
      </c>
      <c r="BG11" s="1048">
        <v>4</v>
      </c>
      <c r="BH11" s="479">
        <v>5</v>
      </c>
      <c r="BI11" s="481">
        <v>1</v>
      </c>
      <c r="BJ11" s="1049">
        <v>226000000</v>
      </c>
      <c r="BK11" s="1049">
        <v>8655000</v>
      </c>
      <c r="BL11" s="481">
        <v>0.17</v>
      </c>
      <c r="BM11" s="664" t="s">
        <v>2250</v>
      </c>
    </row>
    <row r="12" spans="1:115" ht="69.75" customHeight="1" x14ac:dyDescent="0.25">
      <c r="A12" s="763"/>
      <c r="B12" s="751"/>
      <c r="C12" s="762"/>
      <c r="D12" s="195">
        <v>9</v>
      </c>
      <c r="E12" s="12" t="s">
        <v>56</v>
      </c>
      <c r="F12" s="12" t="s">
        <v>57</v>
      </c>
      <c r="G12" s="12" t="s">
        <v>58</v>
      </c>
      <c r="H12" s="12" t="s">
        <v>59</v>
      </c>
      <c r="I12" s="32" t="s">
        <v>55</v>
      </c>
      <c r="J12" s="43" t="s">
        <v>211</v>
      </c>
      <c r="K12" s="13" t="s">
        <v>214</v>
      </c>
      <c r="L12" s="13">
        <v>28</v>
      </c>
      <c r="M12" s="361" t="s">
        <v>220</v>
      </c>
      <c r="N12" s="427">
        <v>0.9</v>
      </c>
      <c r="O12" s="685">
        <v>1</v>
      </c>
      <c r="P12" s="357">
        <v>1</v>
      </c>
      <c r="Q12" s="47">
        <f>'2015'!O12</f>
        <v>0.1</v>
      </c>
      <c r="R12" s="48">
        <f>'2015'!P12</f>
        <v>0.1</v>
      </c>
      <c r="S12" s="481">
        <f>'2015'!Q12</f>
        <v>1</v>
      </c>
      <c r="T12" s="50">
        <f>'2015'!R12</f>
        <v>137400000</v>
      </c>
      <c r="U12" s="50">
        <f>'2015'!S12</f>
        <v>137400000</v>
      </c>
      <c r="V12" s="49">
        <f>'2015'!T12</f>
        <v>1</v>
      </c>
      <c r="W12" s="51" t="str">
        <f>'2015'!U12</f>
        <v>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v>
      </c>
      <c r="X12" s="112">
        <f>'2016'!N12</f>
        <v>0.09</v>
      </c>
      <c r="Y12" s="111">
        <f>'2016'!O12</f>
        <v>0.09</v>
      </c>
      <c r="Z12" s="113">
        <f>'2016'!P12</f>
        <v>1</v>
      </c>
      <c r="AA12" s="114">
        <f>'2016'!Q12</f>
        <v>270000000</v>
      </c>
      <c r="AB12" s="114">
        <f>'2016'!R12</f>
        <v>270000000</v>
      </c>
      <c r="AC12" s="113">
        <f>'2016'!S12</f>
        <v>1</v>
      </c>
      <c r="AD12" s="115" t="str">
        <f>'2016'!T12</f>
        <v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v>
      </c>
      <c r="AE12" s="112">
        <f>'2017'!N12</f>
        <v>0.09</v>
      </c>
      <c r="AF12" s="111">
        <f>'2017'!O12</f>
        <v>0.09</v>
      </c>
      <c r="AG12" s="113">
        <f>'2017'!P12</f>
        <v>1</v>
      </c>
      <c r="AH12" s="114" t="str">
        <f>'2017'!Q12</f>
        <v>PENDIENTE</v>
      </c>
      <c r="AI12" s="114" t="str">
        <f>'2017'!R12</f>
        <v>PENDIENTE</v>
      </c>
      <c r="AJ12" s="113">
        <f>'2017'!S12</f>
        <v>0</v>
      </c>
      <c r="AK12" s="115" t="str">
        <f>'2017'!T12</f>
        <v>Se han realizado capacitaciones a 300 jovenes y mujeres rurales campesinas,  en temas de asociatividad, emprendimiento, comercializacion en  los  municipios GÉNOVA-FILANDIA-MONTENEGRO-FILANDIA-BUENAVIST A-CIRCASIA-CALARCÁ</v>
      </c>
      <c r="AL12" s="112">
        <f>'2018'!N12</f>
        <v>2</v>
      </c>
      <c r="AM12" s="111">
        <f>'2018'!O12</f>
        <v>0</v>
      </c>
      <c r="AN12" s="113">
        <f>'2018'!P12</f>
        <v>0</v>
      </c>
      <c r="AO12" s="114">
        <f>'2018'!Q12</f>
        <v>21000000</v>
      </c>
      <c r="AP12" s="114">
        <f>'2018'!R12</f>
        <v>0</v>
      </c>
      <c r="AQ12" s="351">
        <f>'2018'!S12</f>
        <v>0</v>
      </c>
      <c r="AR12" s="115" t="str">
        <f>'2018'!AB12</f>
        <v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2" s="112">
        <f>'2019'!N12</f>
        <v>12</v>
      </c>
      <c r="AT12" s="111">
        <f>'2019'!O12</f>
        <v>12</v>
      </c>
      <c r="AU12" s="113">
        <f>'2019'!P12</f>
        <v>0.75</v>
      </c>
      <c r="AV12" s="114">
        <f>'2019'!Q12</f>
        <v>33258000</v>
      </c>
      <c r="AW12" s="114" t="e">
        <f>'2019'!R12</f>
        <v>#REF!</v>
      </c>
      <c r="AX12" s="113" t="e">
        <f>'2019'!#REF!</f>
        <v>#REF!</v>
      </c>
      <c r="AY12" s="359" t="str">
        <f>'2019'!S12</f>
        <v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v>
      </c>
      <c r="AZ12" s="360">
        <f>'2020'!N12</f>
        <v>2</v>
      </c>
      <c r="BA12" s="367">
        <f>'2020'!O12</f>
        <v>0</v>
      </c>
      <c r="BB12" s="351">
        <f>'2020'!P12</f>
        <v>0</v>
      </c>
      <c r="BC12" s="369">
        <f>'2020'!Q12</f>
        <v>0</v>
      </c>
      <c r="BD12" s="369">
        <f>'2020'!R12</f>
        <v>0</v>
      </c>
      <c r="BE12" s="351">
        <f>'2020'!S12</f>
        <v>0</v>
      </c>
      <c r="BF12" s="364" t="s">
        <v>1398</v>
      </c>
      <c r="BG12" s="1048">
        <v>4</v>
      </c>
      <c r="BH12" s="479">
        <v>16</v>
      </c>
      <c r="BI12" s="481">
        <v>1</v>
      </c>
      <c r="BJ12" s="1050">
        <v>123000000</v>
      </c>
      <c r="BK12" s="695"/>
      <c r="BL12" s="481">
        <v>0</v>
      </c>
      <c r="BM12" s="665" t="s">
        <v>2252</v>
      </c>
    </row>
    <row r="13" spans="1:115" ht="60" customHeight="1" x14ac:dyDescent="0.25">
      <c r="A13" s="763"/>
      <c r="B13" s="751"/>
      <c r="C13" s="762"/>
      <c r="D13" s="195">
        <v>10</v>
      </c>
      <c r="E13" s="12" t="s">
        <v>60</v>
      </c>
      <c r="F13" s="12" t="s">
        <v>61</v>
      </c>
      <c r="G13" s="12" t="s">
        <v>62</v>
      </c>
      <c r="H13" s="12" t="s">
        <v>63</v>
      </c>
      <c r="I13" s="32" t="s">
        <v>55</v>
      </c>
      <c r="J13" s="43" t="s">
        <v>221</v>
      </c>
      <c r="K13" s="13" t="s">
        <v>222</v>
      </c>
      <c r="L13" s="13">
        <v>122</v>
      </c>
      <c r="M13" s="361" t="s">
        <v>223</v>
      </c>
      <c r="N13" s="427">
        <v>0.9</v>
      </c>
      <c r="O13" s="685">
        <v>1</v>
      </c>
      <c r="P13" s="357">
        <v>1</v>
      </c>
      <c r="Q13" s="47">
        <f>'2015'!O13</f>
        <v>0.1</v>
      </c>
      <c r="R13" s="48">
        <f>'2015'!P13</f>
        <v>0.1</v>
      </c>
      <c r="S13" s="481">
        <f>'2015'!Q13</f>
        <v>1</v>
      </c>
      <c r="T13" s="50">
        <f>'2015'!R13</f>
        <v>137400000</v>
      </c>
      <c r="U13" s="50">
        <f>'2015'!S13</f>
        <v>137400000</v>
      </c>
      <c r="V13" s="49">
        <f>'2015'!T13</f>
        <v>1</v>
      </c>
      <c r="W13" s="51" t="str">
        <f>'2015'!U13</f>
        <v>Desde el 80%de los encadenamientos productivos, con iniciativa femenina, mencionada anteriormente, se da cumplimiento a esta meta</v>
      </c>
      <c r="X13" s="112">
        <f>'2016'!N13</f>
        <v>0.09</v>
      </c>
      <c r="Y13" s="111">
        <f>'2016'!O13</f>
        <v>0.09</v>
      </c>
      <c r="Z13" s="113">
        <f>'2016'!P13</f>
        <v>1</v>
      </c>
      <c r="AA13" s="114">
        <f>'2016'!Q13</f>
        <v>4894167</v>
      </c>
      <c r="AB13" s="114">
        <f>'2016'!R13</f>
        <v>4894167</v>
      </c>
      <c r="AC13" s="113">
        <f>'2016'!S13</f>
        <v>1</v>
      </c>
      <c r="AD13" s="115" t="str">
        <f>'2016'!T13</f>
        <v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v>
      </c>
      <c r="AE13" s="112">
        <f>'2017'!N13</f>
        <v>0.09</v>
      </c>
      <c r="AF13" s="111">
        <f>'2017'!O13</f>
        <v>0.09</v>
      </c>
      <c r="AG13" s="113">
        <f>'2017'!P13</f>
        <v>1</v>
      </c>
      <c r="AH13" s="114">
        <f>'2017'!Q13</f>
        <v>3090000</v>
      </c>
      <c r="AI13" s="114">
        <f>'2017'!R13</f>
        <v>3090000</v>
      </c>
      <c r="AJ13" s="113">
        <f>'2017'!S13</f>
        <v>1</v>
      </c>
      <c r="AK13" s="115" t="str">
        <f>'2017'!T13</f>
        <v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v>
      </c>
      <c r="AL13" s="112">
        <f>'2018'!N13</f>
        <v>1</v>
      </c>
      <c r="AM13" s="111">
        <f>'2018'!O13</f>
        <v>0.5</v>
      </c>
      <c r="AN13" s="113">
        <f>'2018'!P13</f>
        <v>0.5</v>
      </c>
      <c r="AO13" s="114">
        <f>'2018'!Q13</f>
        <v>96174667</v>
      </c>
      <c r="AP13" s="114">
        <f>'2018'!R13</f>
        <v>25800000</v>
      </c>
      <c r="AQ13" s="351">
        <f>'2018'!S13</f>
        <v>0.26826191142413836</v>
      </c>
      <c r="AR13" s="115" t="str">
        <f>'2018'!AB13</f>
        <v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v>
      </c>
      <c r="AS13" s="112">
        <f>'2019'!N13</f>
        <v>12</v>
      </c>
      <c r="AT13" s="111">
        <f>'2019'!O13</f>
        <v>12</v>
      </c>
      <c r="AU13" s="113">
        <f>'2019'!P13</f>
        <v>0.7</v>
      </c>
      <c r="AV13" s="114">
        <f>'2019'!Q13</f>
        <v>0</v>
      </c>
      <c r="AW13" s="114" t="e">
        <f>'2019'!R13</f>
        <v>#REF!</v>
      </c>
      <c r="AX13" s="113" t="e">
        <f>'2019'!#REF!</f>
        <v>#REF!</v>
      </c>
      <c r="AY13" s="359" t="str">
        <f>'2019'!S13</f>
        <v>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v>
      </c>
      <c r="AZ13" s="360">
        <f>'2020'!N13</f>
        <v>1</v>
      </c>
      <c r="BA13" s="360">
        <f>'2020'!O13</f>
        <v>0.5</v>
      </c>
      <c r="BB13" s="351">
        <f>'2020'!P13</f>
        <v>0.5</v>
      </c>
      <c r="BC13" s="369">
        <f>'2020'!Q13</f>
        <v>0</v>
      </c>
      <c r="BD13" s="369">
        <f>'2020'!R13</f>
        <v>0</v>
      </c>
      <c r="BE13" s="351">
        <f>'2020'!S13</f>
        <v>0.01</v>
      </c>
      <c r="BF13" s="27" t="s">
        <v>1399</v>
      </c>
      <c r="BG13" s="724">
        <v>2</v>
      </c>
      <c r="BH13" s="724">
        <v>4</v>
      </c>
      <c r="BI13" s="481">
        <v>1</v>
      </c>
      <c r="BJ13" s="691">
        <v>130000000</v>
      </c>
      <c r="BK13" s="670">
        <v>0</v>
      </c>
      <c r="BL13" s="481">
        <v>0</v>
      </c>
      <c r="BM13" s="27" t="s">
        <v>2253</v>
      </c>
    </row>
    <row r="14" spans="1:115" ht="60" customHeight="1" x14ac:dyDescent="0.25">
      <c r="A14" s="763"/>
      <c r="B14" s="751"/>
      <c r="C14" s="762" t="s">
        <v>50</v>
      </c>
      <c r="D14" s="195">
        <v>11</v>
      </c>
      <c r="E14" s="12" t="s">
        <v>64</v>
      </c>
      <c r="F14" s="12" t="s">
        <v>65</v>
      </c>
      <c r="G14" s="12" t="s">
        <v>66</v>
      </c>
      <c r="H14" s="12" t="s">
        <v>67</v>
      </c>
      <c r="I14" s="32" t="s">
        <v>289</v>
      </c>
      <c r="J14" s="43" t="s">
        <v>224</v>
      </c>
      <c r="K14" s="13" t="s">
        <v>290</v>
      </c>
      <c r="L14" s="13" t="s">
        <v>225</v>
      </c>
      <c r="M14" s="361" t="s">
        <v>226</v>
      </c>
      <c r="N14" s="427">
        <v>0.95</v>
      </c>
      <c r="O14" s="685">
        <v>1</v>
      </c>
      <c r="P14" s="357">
        <v>1</v>
      </c>
      <c r="Q14" s="47">
        <f>'2015'!O14</f>
        <v>0.2</v>
      </c>
      <c r="R14" s="48">
        <f>'2015'!P14</f>
        <v>0.2</v>
      </c>
      <c r="S14" s="481">
        <f>'2015'!Q14</f>
        <v>1</v>
      </c>
      <c r="T14" s="50">
        <f>'2015'!R14</f>
        <v>137400000</v>
      </c>
      <c r="U14" s="50">
        <f>'2015'!S14</f>
        <v>8000000</v>
      </c>
      <c r="V14" s="49">
        <f>'2015'!T14</f>
        <v>5.8224163027656477E-2</v>
      </c>
      <c r="W14" s="51" t="str">
        <f>'2015'!U14</f>
        <v>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v>
      </c>
      <c r="X14" s="112">
        <f>'2016'!N14</f>
        <v>9.5000000000000001E-2</v>
      </c>
      <c r="Y14" s="111">
        <f>'2016'!O14</f>
        <v>9.5000000000000001E-2</v>
      </c>
      <c r="Z14" s="113">
        <f>'2016'!P14</f>
        <v>1</v>
      </c>
      <c r="AA14" s="114">
        <f>'2016'!Q14</f>
        <v>10000000</v>
      </c>
      <c r="AB14" s="114">
        <f>'2016'!R14</f>
        <v>10000000</v>
      </c>
      <c r="AC14" s="113">
        <f>'2016'!S14</f>
        <v>1</v>
      </c>
      <c r="AD14" s="115" t="str">
        <f>'2016'!T14</f>
        <v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v>
      </c>
      <c r="AE14" s="112">
        <f>'2017'!N14</f>
        <v>9.5000000000000001E-2</v>
      </c>
      <c r="AF14" s="111">
        <f>'2017'!O14</f>
        <v>9.5000000000000001E-2</v>
      </c>
      <c r="AG14" s="113">
        <f>'2017'!P14</f>
        <v>1</v>
      </c>
      <c r="AH14" s="114">
        <f>'2017'!Q14</f>
        <v>18000000</v>
      </c>
      <c r="AI14" s="114">
        <f>'2017'!R14</f>
        <v>0</v>
      </c>
      <c r="AJ14" s="113">
        <f>'2017'!S14</f>
        <v>0</v>
      </c>
      <c r="AK14" s="115" t="str">
        <f>'2017'!T14</f>
        <v>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v>
      </c>
      <c r="AL14" s="112">
        <f>'2018'!N14</f>
        <v>600</v>
      </c>
      <c r="AM14" s="111">
        <f>'2018'!O14</f>
        <v>139</v>
      </c>
      <c r="AN14" s="113">
        <f>'2018'!P14</f>
        <v>0.23166666666666666</v>
      </c>
      <c r="AO14" s="114">
        <f>'2018'!Q14</f>
        <v>28000000</v>
      </c>
      <c r="AP14" s="114">
        <f>'2018'!R14</f>
        <v>26620000</v>
      </c>
      <c r="AQ14" s="351">
        <f>'2018'!S14</f>
        <v>0.95071428571428573</v>
      </c>
      <c r="AR14" s="115" t="str">
        <f>'2018'!AB14</f>
        <v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4" s="112">
        <f>'2019'!N14</f>
        <v>13</v>
      </c>
      <c r="AT14" s="111">
        <f>'2019'!O14</f>
        <v>13</v>
      </c>
      <c r="AU14" s="113">
        <f>'2019'!P14</f>
        <v>0.7</v>
      </c>
      <c r="AV14" s="114">
        <f>'2019'!Q14</f>
        <v>30000000</v>
      </c>
      <c r="AW14" s="114" t="e">
        <f>'2019'!R14</f>
        <v>#REF!</v>
      </c>
      <c r="AX14" s="113" t="e">
        <f>'2019'!#REF!</f>
        <v>#REF!</v>
      </c>
      <c r="AY14" s="359" t="str">
        <f>'2019'!S14</f>
        <v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v>
      </c>
      <c r="AZ14" s="360">
        <f>'2020'!N14</f>
        <v>600</v>
      </c>
      <c r="BA14" s="367">
        <f>'2020'!O14</f>
        <v>139</v>
      </c>
      <c r="BB14" s="351">
        <f>'2020'!P14</f>
        <v>0.23166666666666666</v>
      </c>
      <c r="BC14" s="369">
        <f>'2020'!Q14</f>
        <v>0</v>
      </c>
      <c r="BD14" s="369">
        <f>'2020'!R14</f>
        <v>0</v>
      </c>
      <c r="BE14" s="351">
        <f>'2020'!S14</f>
        <v>0</v>
      </c>
      <c r="BF14" s="365" t="s">
        <v>1403</v>
      </c>
      <c r="BG14" s="1048">
        <v>465</v>
      </c>
      <c r="BH14" s="479">
        <v>655</v>
      </c>
      <c r="BI14" s="481">
        <v>1</v>
      </c>
      <c r="BJ14" s="689">
        <v>0</v>
      </c>
      <c r="BK14" s="690">
        <v>0</v>
      </c>
      <c r="BL14" s="481">
        <v>0</v>
      </c>
      <c r="BM14" s="664" t="s">
        <v>2254</v>
      </c>
    </row>
    <row r="15" spans="1:115" ht="60" customHeight="1" x14ac:dyDescent="0.25">
      <c r="A15" s="763"/>
      <c r="B15" s="751"/>
      <c r="C15" s="762"/>
      <c r="D15" s="195">
        <v>12</v>
      </c>
      <c r="E15" s="12" t="s">
        <v>69</v>
      </c>
      <c r="F15" s="12" t="s">
        <v>70</v>
      </c>
      <c r="G15" s="12" t="s">
        <v>71</v>
      </c>
      <c r="H15" s="12" t="s">
        <v>72</v>
      </c>
      <c r="I15" s="32" t="s">
        <v>285</v>
      </c>
      <c r="J15" s="7" t="s">
        <v>211</v>
      </c>
      <c r="K15" s="9" t="s">
        <v>212</v>
      </c>
      <c r="L15" s="13">
        <v>46</v>
      </c>
      <c r="M15" s="361" t="s">
        <v>227</v>
      </c>
      <c r="N15" s="427">
        <v>0.5</v>
      </c>
      <c r="O15" s="685">
        <v>1</v>
      </c>
      <c r="P15" s="357">
        <v>1</v>
      </c>
      <c r="Q15" s="47">
        <f>'2015'!O15</f>
        <v>0.05</v>
      </c>
      <c r="R15" s="48">
        <f>'2015'!P15</f>
        <v>0.05</v>
      </c>
      <c r="S15" s="481">
        <f>'2015'!Q15</f>
        <v>1</v>
      </c>
      <c r="T15" s="50">
        <f>'2015'!R15</f>
        <v>46926660</v>
      </c>
      <c r="U15" s="50">
        <f>'2015'!S15</f>
        <v>46926660</v>
      </c>
      <c r="V15" s="49">
        <f>'2015'!T15</f>
        <v>1</v>
      </c>
      <c r="W15" s="51" t="str">
        <f>'2015'!U15</f>
        <v>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v>
      </c>
      <c r="X15" s="112">
        <f>'2016'!N15</f>
        <v>0.05</v>
      </c>
      <c r="Y15" s="111">
        <f>'2016'!O15</f>
        <v>0.05</v>
      </c>
      <c r="Z15" s="113">
        <f>'2016'!P15</f>
        <v>1</v>
      </c>
      <c r="AA15" s="114">
        <f>'2016'!Q15</f>
        <v>60000000</v>
      </c>
      <c r="AB15" s="114">
        <f>'2016'!R15</f>
        <v>60000000</v>
      </c>
      <c r="AC15" s="113">
        <f>'2016'!S15</f>
        <v>1</v>
      </c>
      <c r="AD15" s="115" t="str">
        <f>'2016'!T15</f>
        <v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v>
      </c>
      <c r="AE15" s="112">
        <f>'2017'!N15</f>
        <v>0.05</v>
      </c>
      <c r="AF15" s="111">
        <f>'2017'!O15</f>
        <v>0.05</v>
      </c>
      <c r="AG15" s="113">
        <f>'2017'!P15</f>
        <v>1</v>
      </c>
      <c r="AH15" s="114">
        <f>'2017'!Q15</f>
        <v>215000000</v>
      </c>
      <c r="AI15" s="114">
        <f>'2017'!R15</f>
        <v>215000000</v>
      </c>
      <c r="AJ15" s="113">
        <f>'2017'!S15</f>
        <v>1</v>
      </c>
      <c r="AK15" s="115" t="str">
        <f>'2017'!T15</f>
        <v>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v>
      </c>
      <c r="AL15" s="112">
        <f>'2018'!N15</f>
        <v>1</v>
      </c>
      <c r="AM15" s="111">
        <f>'2018'!O15</f>
        <v>0.25</v>
      </c>
      <c r="AN15" s="113">
        <f>'2018'!P15</f>
        <v>0.25</v>
      </c>
      <c r="AO15" s="114">
        <f>'2018'!Q15</f>
        <v>100000000</v>
      </c>
      <c r="AP15" s="114">
        <f>'2018'!R15</f>
        <v>100000000</v>
      </c>
      <c r="AQ15" s="351">
        <f>'2018'!S15</f>
        <v>1</v>
      </c>
      <c r="AR15" s="115" t="str">
        <f>'2018'!AB15</f>
        <v>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v>
      </c>
      <c r="AS15" s="112">
        <f>'2019'!N15</f>
        <v>12</v>
      </c>
      <c r="AT15" s="111">
        <f>'2019'!O15</f>
        <v>12</v>
      </c>
      <c r="AU15" s="113">
        <f>'2019'!P15</f>
        <v>0.8</v>
      </c>
      <c r="AV15" s="114">
        <f>'2019'!Q15</f>
        <v>150000000</v>
      </c>
      <c r="AW15" s="114">
        <f>'2019'!R15</f>
        <v>150000000</v>
      </c>
      <c r="AX15" s="113" t="e">
        <f>'2019'!#REF!</f>
        <v>#REF!</v>
      </c>
      <c r="AY15" s="359" t="str">
        <f>'2019'!S15</f>
        <v>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v>
      </c>
      <c r="AZ15" s="360">
        <f>'2020'!N15</f>
        <v>1</v>
      </c>
      <c r="BA15" s="360">
        <f>'2020'!O15</f>
        <v>0.25</v>
      </c>
      <c r="BB15" s="351">
        <f>'2020'!P15</f>
        <v>0.25</v>
      </c>
      <c r="BC15" s="369">
        <f>'2020'!Q15</f>
        <v>0</v>
      </c>
      <c r="BD15" s="369">
        <f>'2020'!R15</f>
        <v>0</v>
      </c>
      <c r="BE15" s="351">
        <f>'2020'!S15</f>
        <v>2.3999999999999998E-3</v>
      </c>
      <c r="BF15" s="364" t="s">
        <v>1398</v>
      </c>
      <c r="BG15" s="724">
        <v>80</v>
      </c>
      <c r="BH15" s="724">
        <v>154</v>
      </c>
      <c r="BI15" s="481">
        <v>1</v>
      </c>
      <c r="BJ15" s="692">
        <v>130000000</v>
      </c>
      <c r="BK15" s="693">
        <v>0</v>
      </c>
      <c r="BL15" s="481">
        <v>0</v>
      </c>
      <c r="BM15" s="665" t="s">
        <v>2255</v>
      </c>
    </row>
    <row r="16" spans="1:115" ht="60" customHeight="1" x14ac:dyDescent="0.25">
      <c r="A16" s="763"/>
      <c r="B16" s="751"/>
      <c r="C16" s="762"/>
      <c r="D16" s="195">
        <v>13</v>
      </c>
      <c r="E16" s="12" t="s">
        <v>287</v>
      </c>
      <c r="F16" s="12" t="s">
        <v>288</v>
      </c>
      <c r="G16" s="12" t="s">
        <v>73</v>
      </c>
      <c r="H16" s="12" t="s">
        <v>74</v>
      </c>
      <c r="I16" s="32" t="s">
        <v>286</v>
      </c>
      <c r="J16" s="43" t="s">
        <v>228</v>
      </c>
      <c r="K16" s="27" t="s">
        <v>229</v>
      </c>
      <c r="L16" s="13" t="s">
        <v>230</v>
      </c>
      <c r="M16" s="419" t="s">
        <v>231</v>
      </c>
      <c r="N16" s="427">
        <v>0.5</v>
      </c>
      <c r="O16" s="685">
        <v>1</v>
      </c>
      <c r="P16" s="357">
        <v>1</v>
      </c>
      <c r="Q16" s="47">
        <f>'2015'!O16</f>
        <v>0.05</v>
      </c>
      <c r="R16" s="48">
        <f>'2015'!P16</f>
        <v>0.05</v>
      </c>
      <c r="S16" s="481">
        <f>'2015'!Q16</f>
        <v>1</v>
      </c>
      <c r="T16" s="50">
        <f>'2015'!R16</f>
        <v>46926660</v>
      </c>
      <c r="U16" s="50">
        <f>'2015'!S16</f>
        <v>46926660</v>
      </c>
      <c r="V16" s="49">
        <f>'2015'!T16</f>
        <v>1</v>
      </c>
      <c r="W16" s="51" t="str">
        <f>'2015'!U16</f>
        <v>Se brindó fortalecimiento en el área productiva de la asociación café mujer en córdoba, en el manejo agronómico del cultivo, beneficio húmedo, beneficio seco  empacado y comercialización</v>
      </c>
      <c r="X16" s="112">
        <f>'2016'!N16</f>
        <v>0.05</v>
      </c>
      <c r="Y16" s="111">
        <f>'2016'!O16</f>
        <v>0.05</v>
      </c>
      <c r="Z16" s="113">
        <f>'2016'!P16</f>
        <v>1</v>
      </c>
      <c r="AA16" s="114">
        <f>'2016'!Q16</f>
        <v>0</v>
      </c>
      <c r="AB16" s="114">
        <f>'2016'!R16</f>
        <v>0</v>
      </c>
      <c r="AC16" s="113">
        <f>'2016'!S16</f>
        <v>0</v>
      </c>
      <c r="AD16" s="115" t="str">
        <f>'2016'!T16</f>
        <v xml:space="preserve">se convocaron a apoyaron en la formulacion a diferentes organizaciones de mujeres del departamento. </v>
      </c>
      <c r="AE16" s="112">
        <f>'2017'!N16</f>
        <v>0.05</v>
      </c>
      <c r="AF16" s="111">
        <f>'2017'!O16</f>
        <v>0.04</v>
      </c>
      <c r="AG16" s="113">
        <f>'2017'!P16</f>
        <v>0.79999999999999993</v>
      </c>
      <c r="AH16" s="114" t="str">
        <f>'2017'!Q16</f>
        <v>7000000
82000000</v>
      </c>
      <c r="AI16" s="114" t="str">
        <f>'2017'!R16</f>
        <v>0
6570000</v>
      </c>
      <c r="AJ16" s="113">
        <f>'2017'!S16</f>
        <v>0</v>
      </c>
      <c r="AK16" s="115" t="str">
        <f>'2017'!T16</f>
        <v>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v>
      </c>
      <c r="AL16" s="112">
        <f>'2018'!N16</f>
        <v>70</v>
      </c>
      <c r="AM16" s="111">
        <f>'2018'!O16</f>
        <v>70</v>
      </c>
      <c r="AN16" s="113">
        <f>'2018'!P16</f>
        <v>1</v>
      </c>
      <c r="AO16" s="114">
        <f>'2018'!Q16</f>
        <v>7000000</v>
      </c>
      <c r="AP16" s="114">
        <f>'2018'!R16</f>
        <v>5950000</v>
      </c>
      <c r="AQ16" s="351">
        <f>'2018'!S16</f>
        <v>0.85</v>
      </c>
      <c r="AR16" s="115" t="str">
        <f>'2018'!AB16</f>
        <v>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v>
      </c>
      <c r="AS16" s="112">
        <f>'2019'!N16</f>
        <v>12</v>
      </c>
      <c r="AT16" s="111">
        <f>'2019'!O16</f>
        <v>12</v>
      </c>
      <c r="AU16" s="113">
        <f>'2019'!P16</f>
        <v>0.7</v>
      </c>
      <c r="AV16" s="114">
        <f>'2019'!Q16</f>
        <v>11000000</v>
      </c>
      <c r="AW16" s="114" t="e">
        <f>'2019'!R16</f>
        <v>#REF!</v>
      </c>
      <c r="AX16" s="113" t="e">
        <f>'2019'!#REF!</f>
        <v>#REF!</v>
      </c>
      <c r="AY16" s="359" t="str">
        <f>'2019'!S16</f>
        <v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v>
      </c>
      <c r="AZ16" s="360">
        <f>'2020'!N16</f>
        <v>70</v>
      </c>
      <c r="BA16" s="367">
        <f>'2020'!O16</f>
        <v>70</v>
      </c>
      <c r="BB16" s="351">
        <f>'2020'!P16</f>
        <v>1</v>
      </c>
      <c r="BC16" s="369">
        <f>'2020'!Q16</f>
        <v>0</v>
      </c>
      <c r="BD16" s="369">
        <f>'2020'!R16</f>
        <v>0</v>
      </c>
      <c r="BE16" s="351">
        <f>'2020'!S16</f>
        <v>4.6500000000000007E-2</v>
      </c>
      <c r="BF16" s="364" t="s">
        <v>1400</v>
      </c>
      <c r="BG16" s="1051">
        <v>465</v>
      </c>
      <c r="BH16" s="479">
        <v>25</v>
      </c>
      <c r="BI16" s="481">
        <v>0.05</v>
      </c>
      <c r="BJ16" s="692">
        <v>130000000</v>
      </c>
      <c r="BK16" s="695">
        <v>0</v>
      </c>
      <c r="BL16" s="481">
        <v>0</v>
      </c>
      <c r="BM16" s="665" t="s">
        <v>2256</v>
      </c>
    </row>
    <row r="17" spans="1:65" ht="60" customHeight="1" x14ac:dyDescent="0.25">
      <c r="A17" s="763"/>
      <c r="B17" s="751"/>
      <c r="C17" s="762"/>
      <c r="D17" s="195">
        <v>14</v>
      </c>
      <c r="E17" s="12" t="s">
        <v>75</v>
      </c>
      <c r="F17" s="12" t="s">
        <v>76</v>
      </c>
      <c r="G17" s="12" t="s">
        <v>77</v>
      </c>
      <c r="H17" s="12" t="s">
        <v>78</v>
      </c>
      <c r="I17" s="32" t="s">
        <v>68</v>
      </c>
      <c r="J17" s="43" t="s">
        <v>211</v>
      </c>
      <c r="K17" s="13" t="s">
        <v>218</v>
      </c>
      <c r="L17" s="13">
        <v>32</v>
      </c>
      <c r="M17" s="361" t="s">
        <v>232</v>
      </c>
      <c r="N17" s="683">
        <v>0.8</v>
      </c>
      <c r="O17" s="685">
        <v>0.39</v>
      </c>
      <c r="P17" s="662">
        <v>0.48</v>
      </c>
      <c r="Q17" s="47">
        <f>'2015'!O17</f>
        <v>0.1</v>
      </c>
      <c r="R17" s="48">
        <f>'2015'!P17</f>
        <v>0.1</v>
      </c>
      <c r="S17" s="481">
        <f>'2015'!Q17</f>
        <v>1</v>
      </c>
      <c r="T17" s="50">
        <f>'2015'!R17</f>
        <v>174500000</v>
      </c>
      <c r="U17" s="50">
        <f>'2015'!S17</f>
        <v>47689970</v>
      </c>
      <c r="V17" s="49">
        <f>'2015'!T17</f>
        <v>0.27329495702005729</v>
      </c>
      <c r="W17" s="51" t="str">
        <f>'2015'!U17</f>
        <v>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v>
      </c>
      <c r="X17" s="112">
        <f>'2016'!N17</f>
        <v>0.08</v>
      </c>
      <c r="Y17" s="111">
        <f>'2016'!O17</f>
        <v>0</v>
      </c>
      <c r="Z17" s="113">
        <f>'2016'!P17</f>
        <v>0</v>
      </c>
      <c r="AA17" s="114">
        <f>'2016'!Q17</f>
        <v>0</v>
      </c>
      <c r="AB17" s="114">
        <f>'2016'!R17</f>
        <v>0</v>
      </c>
      <c r="AC17" s="113">
        <f>'2016'!S17</f>
        <v>0</v>
      </c>
      <c r="AD17" s="115" t="str">
        <f>'2016'!T17</f>
        <v>No se apoyaron  mujeres  victimas en cofinanciamiento maximo para sus proyectos</v>
      </c>
      <c r="AE17" s="112">
        <f>'2017'!N17</f>
        <v>0.08</v>
      </c>
      <c r="AF17" s="111">
        <f>'2017'!O17</f>
        <v>0.08</v>
      </c>
      <c r="AG17" s="113">
        <f>'2017'!P17</f>
        <v>1</v>
      </c>
      <c r="AH17" s="114">
        <f>'2017'!Q17</f>
        <v>186900000</v>
      </c>
      <c r="AI17" s="114">
        <f>'2017'!R17</f>
        <v>59710000</v>
      </c>
      <c r="AJ17" s="113">
        <f>'2017'!S17</f>
        <v>0.3194756554307116</v>
      </c>
      <c r="AK17" s="115" t="str">
        <f>'2017'!T17</f>
        <v xml:space="preserve">Secretaria de agricultura ha apoyado a 3 organizaciones de mujeres con esta condicion, con el acompañamiento tecnico, compra de insumos y registros invima. </v>
      </c>
      <c r="AL17" s="112">
        <f>'2018'!N17</f>
        <v>30</v>
      </c>
      <c r="AM17" s="111">
        <f>'2018'!O17</f>
        <v>15</v>
      </c>
      <c r="AN17" s="113">
        <f>'2018'!P17</f>
        <v>0.5</v>
      </c>
      <c r="AO17" s="114">
        <f>'2018'!Q17</f>
        <v>140000000</v>
      </c>
      <c r="AP17" s="114">
        <f>'2018'!R17</f>
        <v>66320000</v>
      </c>
      <c r="AQ17" s="351">
        <f>'2018'!S17</f>
        <v>0.4737142857142857</v>
      </c>
      <c r="AR17" s="115" t="str">
        <f>'2018'!AB17</f>
        <v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v>
      </c>
      <c r="AS17" s="112">
        <f>'2019'!N17</f>
        <v>9</v>
      </c>
      <c r="AT17" s="111">
        <f>'2019'!O17</f>
        <v>9</v>
      </c>
      <c r="AU17" s="113">
        <f>'2019'!P17</f>
        <v>0.6</v>
      </c>
      <c r="AV17" s="114">
        <f>'2019'!Q17</f>
        <v>250412588</v>
      </c>
      <c r="AW17" s="114">
        <f>'2019'!R17</f>
        <v>25400000</v>
      </c>
      <c r="AX17" s="113" t="e">
        <f>'2019'!#REF!</f>
        <v>#REF!</v>
      </c>
      <c r="AY17" s="359" t="str">
        <f>'2019'!S17</f>
        <v>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v>
      </c>
      <c r="AZ17" s="360">
        <f>'2020'!N17</f>
        <v>30</v>
      </c>
      <c r="BA17" s="367">
        <f>'2020'!O17</f>
        <v>15</v>
      </c>
      <c r="BB17" s="351">
        <f>'2020'!P17</f>
        <v>0.5</v>
      </c>
      <c r="BC17" s="369">
        <f>'2020'!Q17</f>
        <v>0</v>
      </c>
      <c r="BD17" s="369">
        <f>'2020'!R17</f>
        <v>0</v>
      </c>
      <c r="BE17" s="351">
        <f>'2020'!S17</f>
        <v>0</v>
      </c>
      <c r="BF17" s="365" t="s">
        <v>1403</v>
      </c>
      <c r="BG17" s="1048">
        <v>0</v>
      </c>
      <c r="BH17" s="479">
        <v>0</v>
      </c>
      <c r="BI17" s="481">
        <v>0</v>
      </c>
      <c r="BJ17" s="692">
        <v>130000000</v>
      </c>
      <c r="BK17" s="690">
        <v>0</v>
      </c>
      <c r="BL17" s="481">
        <v>0</v>
      </c>
      <c r="BM17" s="664"/>
    </row>
    <row r="18" spans="1:65" ht="60" customHeight="1" x14ac:dyDescent="0.25">
      <c r="A18" s="763"/>
      <c r="B18" s="751"/>
      <c r="C18" s="762" t="s">
        <v>79</v>
      </c>
      <c r="D18" s="195">
        <v>15</v>
      </c>
      <c r="E18" s="12" t="s">
        <v>80</v>
      </c>
      <c r="F18" s="12" t="s">
        <v>81</v>
      </c>
      <c r="G18" s="12" t="s">
        <v>82</v>
      </c>
      <c r="H18" s="12" t="s">
        <v>83</v>
      </c>
      <c r="I18" s="32" t="s">
        <v>84</v>
      </c>
      <c r="J18" s="763" t="s">
        <v>233</v>
      </c>
      <c r="K18" s="751" t="s">
        <v>234</v>
      </c>
      <c r="L18" s="764">
        <v>197</v>
      </c>
      <c r="M18" s="760" t="s">
        <v>217</v>
      </c>
      <c r="N18" s="427">
        <v>1</v>
      </c>
      <c r="O18" s="685">
        <v>1</v>
      </c>
      <c r="P18" s="357">
        <v>1</v>
      </c>
      <c r="Q18" s="47">
        <f>'2015'!O18</f>
        <v>0</v>
      </c>
      <c r="R18" s="48">
        <f>'2015'!P18</f>
        <v>0</v>
      </c>
      <c r="S18" s="49">
        <f>'2015'!Q18</f>
        <v>0</v>
      </c>
      <c r="T18" s="50">
        <f>'2015'!R18</f>
        <v>0</v>
      </c>
      <c r="U18" s="50">
        <f>'2015'!S18</f>
        <v>0</v>
      </c>
      <c r="V18" s="49">
        <f>'2015'!T18</f>
        <v>0</v>
      </c>
      <c r="W18" s="51" t="str">
        <f>'2015'!U18</f>
        <v>ND</v>
      </c>
      <c r="X18" s="112">
        <f>'2016'!N18</f>
        <v>0.1</v>
      </c>
      <c r="Y18" s="111">
        <f>'2016'!O18</f>
        <v>0.05</v>
      </c>
      <c r="Z18" s="113">
        <f>'2016'!P18</f>
        <v>0.5</v>
      </c>
      <c r="AA18" s="114">
        <f>'2016'!Q18</f>
        <v>0</v>
      </c>
      <c r="AB18" s="114">
        <f>'2016'!R18</f>
        <v>0</v>
      </c>
      <c r="AC18" s="113">
        <f>'2016'!S18</f>
        <v>0</v>
      </c>
      <c r="AD18" s="115" t="str">
        <f>'2016'!T18</f>
        <v xml:space="preserve">Este programa esta en cabeza del SENA: 1. Mujeres capacitadas en  formacion complementaria en tics , diferentes poblaciones 2,059 Mujeres.    2. Muejeres capacitadas en formacion tecnica 35 Muejres .    3. Mujeres capacitadas en formacion tecnologica 6 Mujeres. </v>
      </c>
      <c r="AE18" s="112">
        <f>'2017'!N18</f>
        <v>0.1</v>
      </c>
      <c r="AF18" s="111">
        <f>'2017'!O18</f>
        <v>0.08</v>
      </c>
      <c r="AG18" s="113">
        <f>'2017'!P18</f>
        <v>0.79999999999999993</v>
      </c>
      <c r="AH18" s="114">
        <f>'2017'!Q18</f>
        <v>82000000</v>
      </c>
      <c r="AI18" s="114">
        <f>'2017'!R18</f>
        <v>6570000</v>
      </c>
      <c r="AJ18" s="113">
        <f>'2017'!S18</f>
        <v>8.0121951219512197E-2</v>
      </c>
      <c r="AK18" s="115" t="str">
        <f>'2017'!T18</f>
        <v>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v>
      </c>
      <c r="AL18" s="112">
        <f>'2018'!N18</f>
        <v>1</v>
      </c>
      <c r="AM18" s="111">
        <f>'2018'!O18</f>
        <v>0.2</v>
      </c>
      <c r="AN18" s="113">
        <f>'2018'!P18</f>
        <v>0.2</v>
      </c>
      <c r="AO18" s="114">
        <f>'2018'!Q18</f>
        <v>69300000</v>
      </c>
      <c r="AP18" s="114">
        <f>'2018'!R18</f>
        <v>59520000</v>
      </c>
      <c r="AQ18" s="351">
        <f>'2018'!S18</f>
        <v>0.8588744588744589</v>
      </c>
      <c r="AR18" s="115" t="str">
        <f>'2018'!AB18</f>
        <v>A la fecha el ministerio de trabajo no ha reportado información. Frente a este punto se cuenta con la evidencia del envío de solicitud de información que de manera reiterada se ha realizado, al igual que a la Cámara de Comercio</v>
      </c>
      <c r="AS18" s="112">
        <f>'2019'!N18</f>
        <v>1</v>
      </c>
      <c r="AT18" s="111">
        <f>'2019'!O18</f>
        <v>1</v>
      </c>
      <c r="AU18" s="113">
        <f>'2019'!P18</f>
        <v>0.7</v>
      </c>
      <c r="AV18" s="114">
        <f>'2019'!Q18</f>
        <v>45299000</v>
      </c>
      <c r="AW18" s="114">
        <f>'2019'!R18</f>
        <v>37501000</v>
      </c>
      <c r="AX18" s="113" t="e">
        <f>'2019'!#REF!</f>
        <v>#REF!</v>
      </c>
      <c r="AY18" s="359" t="str">
        <f>'2019'!S18</f>
        <v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v>
      </c>
      <c r="AZ18" s="360">
        <f>'2020'!N18</f>
        <v>1</v>
      </c>
      <c r="BA18" s="360">
        <f>'2020'!O18</f>
        <v>0.2</v>
      </c>
      <c r="BB18" s="351">
        <f>'2020'!P18</f>
        <v>0.2</v>
      </c>
      <c r="BC18" s="369">
        <f>'2020'!Q18</f>
        <v>0</v>
      </c>
      <c r="BD18" s="369">
        <f>'2020'!R18</f>
        <v>0</v>
      </c>
      <c r="BE18" s="351">
        <f>'2020'!S18</f>
        <v>0</v>
      </c>
      <c r="BF18" s="743" t="s">
        <v>1405</v>
      </c>
      <c r="BG18" s="1048">
        <v>3</v>
      </c>
      <c r="BH18" s="728">
        <v>1</v>
      </c>
      <c r="BI18" s="481">
        <v>0.33329999999999999</v>
      </c>
      <c r="BJ18" s="724">
        <v>0</v>
      </c>
      <c r="BK18" s="696">
        <v>1923000</v>
      </c>
      <c r="BL18" s="481">
        <v>1</v>
      </c>
      <c r="BM18" s="27" t="s">
        <v>1576</v>
      </c>
    </row>
    <row r="19" spans="1:65" ht="60" customHeight="1" x14ac:dyDescent="0.25">
      <c r="A19" s="763"/>
      <c r="B19" s="751"/>
      <c r="C19" s="762"/>
      <c r="D19" s="195">
        <v>16</v>
      </c>
      <c r="E19" s="12" t="s">
        <v>85</v>
      </c>
      <c r="F19" s="12" t="s">
        <v>86</v>
      </c>
      <c r="G19" s="12" t="s">
        <v>291</v>
      </c>
      <c r="H19" s="12" t="s">
        <v>87</v>
      </c>
      <c r="I19" s="82" t="s">
        <v>88</v>
      </c>
      <c r="J19" s="763"/>
      <c r="K19" s="751"/>
      <c r="L19" s="764"/>
      <c r="M19" s="760"/>
      <c r="N19" s="428">
        <v>2</v>
      </c>
      <c r="O19" s="349">
        <v>2</v>
      </c>
      <c r="P19" s="357">
        <f>O19/N19</f>
        <v>1</v>
      </c>
      <c r="Q19" s="47" t="str">
        <f>'2015'!O19</f>
        <v>Proposicion de la implementacion del programa equipares del ministerio del trabajo desde el consejo departamental de mujeres "Lina María Ramirez Alarcón"</v>
      </c>
      <c r="R19" s="48">
        <f>'2015'!P19</f>
        <v>0</v>
      </c>
      <c r="S19" s="49">
        <f>'2015'!Q19</f>
        <v>0</v>
      </c>
      <c r="T19" s="50">
        <f>'2015'!R19</f>
        <v>0</v>
      </c>
      <c r="U19" s="50">
        <f>'2015'!S19</f>
        <v>0</v>
      </c>
      <c r="V19" s="49">
        <f>'2015'!T19</f>
        <v>0</v>
      </c>
      <c r="W19" s="51" t="str">
        <f>'2015'!U19</f>
        <v>No ha sido posible la socializacion con el Ministerio de Trabajo territorial Quindio.</v>
      </c>
      <c r="X19" s="112">
        <f>'2016'!N19</f>
        <v>2</v>
      </c>
      <c r="Y19" s="111">
        <f>'2016'!O19</f>
        <v>1</v>
      </c>
      <c r="Z19" s="113">
        <f>'2016'!P19</f>
        <v>0.5</v>
      </c>
      <c r="AA19" s="114">
        <f>'2016'!Q19</f>
        <v>0</v>
      </c>
      <c r="AB19" s="114">
        <f>'2016'!R19</f>
        <v>0</v>
      </c>
      <c r="AC19" s="113">
        <f>'2016'!S19</f>
        <v>0</v>
      </c>
      <c r="AD19" s="115" t="str">
        <f>'2016'!T19</f>
        <v>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v>
      </c>
      <c r="AE19" s="112">
        <f>'2017'!N19</f>
        <v>2E-3</v>
      </c>
      <c r="AF19" s="111">
        <f>'2017'!O19</f>
        <v>6.9999999999999999E-4</v>
      </c>
      <c r="AG19" s="113">
        <f>'2017'!P19</f>
        <v>0.35</v>
      </c>
      <c r="AH19" s="114">
        <f>'2017'!Q19</f>
        <v>0</v>
      </c>
      <c r="AI19" s="114">
        <f>'2017'!R19</f>
        <v>0</v>
      </c>
      <c r="AJ19" s="113">
        <f>'2017'!S19</f>
        <v>0</v>
      </c>
      <c r="AK19" s="115" t="str">
        <f>'2017'!T19</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19" s="112">
        <f>'2018'!N19</f>
        <v>0</v>
      </c>
      <c r="AM19" s="111">
        <f>'2018'!O19</f>
        <v>0</v>
      </c>
      <c r="AN19" s="113">
        <f>'2018'!P19</f>
        <v>0</v>
      </c>
      <c r="AO19" s="114">
        <f>'2018'!Q19</f>
        <v>0</v>
      </c>
      <c r="AP19" s="114">
        <f>'2018'!R19</f>
        <v>0</v>
      </c>
      <c r="AQ19" s="351">
        <f>'2018'!S19</f>
        <v>0</v>
      </c>
      <c r="AR19" s="115">
        <f>'2018'!AB19</f>
        <v>0</v>
      </c>
      <c r="AS19" s="112">
        <f>'2019'!N19</f>
        <v>1</v>
      </c>
      <c r="AT19" s="111">
        <f>'2019'!O19</f>
        <v>1</v>
      </c>
      <c r="AU19" s="113">
        <f>'2019'!P19</f>
        <v>0.7</v>
      </c>
      <c r="AV19" s="114">
        <f>'2019'!Q19</f>
        <v>0</v>
      </c>
      <c r="AW19" s="114">
        <f>'2019'!R19</f>
        <v>0</v>
      </c>
      <c r="AX19" s="113" t="e">
        <f>'2019'!#REF!</f>
        <v>#REF!</v>
      </c>
      <c r="AY19" s="359" t="str">
        <f>'2019'!S19</f>
        <v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v>
      </c>
      <c r="AZ19" s="360">
        <f>'2020'!N19</f>
        <v>0</v>
      </c>
      <c r="BA19" s="360">
        <f>'2020'!O19</f>
        <v>0</v>
      </c>
      <c r="BB19" s="351">
        <f>'2020'!P19</f>
        <v>0</v>
      </c>
      <c r="BC19" s="369">
        <f>'2020'!Q19</f>
        <v>0</v>
      </c>
      <c r="BD19" s="369">
        <f>'2020'!R19</f>
        <v>0</v>
      </c>
      <c r="BE19" s="351">
        <f>'2020'!S19</f>
        <v>0</v>
      </c>
      <c r="BF19" s="744"/>
      <c r="BG19" s="1048">
        <v>1</v>
      </c>
      <c r="BH19" s="728">
        <v>1</v>
      </c>
      <c r="BI19" s="481">
        <v>1</v>
      </c>
      <c r="BJ19" s="724"/>
      <c r="BK19" s="694"/>
      <c r="BL19" s="481">
        <v>0</v>
      </c>
      <c r="BM19" s="27" t="s">
        <v>2257</v>
      </c>
    </row>
    <row r="20" spans="1:65" ht="60" customHeight="1" x14ac:dyDescent="0.25">
      <c r="A20" s="763"/>
      <c r="B20" s="751"/>
      <c r="C20" s="762"/>
      <c r="D20" s="195">
        <v>17</v>
      </c>
      <c r="E20" s="12" t="s">
        <v>89</v>
      </c>
      <c r="F20" s="12" t="s">
        <v>90</v>
      </c>
      <c r="G20" s="12" t="s">
        <v>91</v>
      </c>
      <c r="H20" s="12" t="s">
        <v>87</v>
      </c>
      <c r="I20" s="82" t="s">
        <v>92</v>
      </c>
      <c r="J20" s="763"/>
      <c r="K20" s="751"/>
      <c r="L20" s="764"/>
      <c r="M20" s="760"/>
      <c r="N20" s="428">
        <v>1</v>
      </c>
      <c r="O20" s="349">
        <v>1</v>
      </c>
      <c r="P20" s="357">
        <v>1</v>
      </c>
      <c r="Q20" s="47">
        <f>'2015'!O20</f>
        <v>0</v>
      </c>
      <c r="R20" s="48">
        <f>'2015'!P20</f>
        <v>0</v>
      </c>
      <c r="S20" s="49">
        <f>'2015'!Q20</f>
        <v>0</v>
      </c>
      <c r="T20" s="50">
        <f>'2015'!R20</f>
        <v>0</v>
      </c>
      <c r="U20" s="50">
        <f>'2015'!S20</f>
        <v>0</v>
      </c>
      <c r="V20" s="49">
        <f>'2015'!T20</f>
        <v>0</v>
      </c>
      <c r="W20" s="51" t="str">
        <f>'2015'!U20</f>
        <v>ND</v>
      </c>
      <c r="X20" s="112">
        <f>'2016'!N20</f>
        <v>1</v>
      </c>
      <c r="Y20" s="111">
        <f>'2016'!O20</f>
        <v>0.5</v>
      </c>
      <c r="Z20" s="113">
        <f>'2016'!P20</f>
        <v>0.5</v>
      </c>
      <c r="AA20" s="114">
        <f>'2016'!Q20</f>
        <v>0</v>
      </c>
      <c r="AB20" s="114">
        <f>'2016'!R20</f>
        <v>0</v>
      </c>
      <c r="AC20" s="113">
        <f>'2016'!S20</f>
        <v>0</v>
      </c>
      <c r="AD20" s="115" t="str">
        <f>'2016'!T20</f>
        <v>se establecio dialogos con el ministerio de trabajo para promover  estrategias de acompañamiento en empresas privadas y públicas, que cierren las brechas de género en cuanto al acceso al pleno empleo y condiciones de igualdad salarial.</v>
      </c>
      <c r="AE20" s="112">
        <f>'2017'!N20</f>
        <v>1E-3</v>
      </c>
      <c r="AF20" s="111">
        <f>'2017'!O20</f>
        <v>2.9999999999999997E-4</v>
      </c>
      <c r="AG20" s="113">
        <f>'2017'!P20</f>
        <v>0.3</v>
      </c>
      <c r="AH20" s="114">
        <f>'2017'!Q20</f>
        <v>0</v>
      </c>
      <c r="AI20" s="114">
        <f>'2017'!R20</f>
        <v>0</v>
      </c>
      <c r="AJ20" s="113">
        <f>'2017'!S20</f>
        <v>0</v>
      </c>
      <c r="AK20" s="115" t="str">
        <f>'2017'!T20</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20" s="112">
        <f>'2018'!N20</f>
        <v>0</v>
      </c>
      <c r="AM20" s="111">
        <f>'2018'!O20</f>
        <v>0</v>
      </c>
      <c r="AN20" s="113">
        <f>'2018'!P20</f>
        <v>0</v>
      </c>
      <c r="AO20" s="114">
        <f>'2018'!Q20</f>
        <v>0</v>
      </c>
      <c r="AP20" s="114">
        <f>'2018'!R20</f>
        <v>0</v>
      </c>
      <c r="AQ20" s="351">
        <f>'2018'!S20</f>
        <v>0</v>
      </c>
      <c r="AR20" s="115">
        <f>'2018'!AB20</f>
        <v>0</v>
      </c>
      <c r="AS20" s="112">
        <f>'2019'!N20</f>
        <v>1</v>
      </c>
      <c r="AT20" s="111">
        <f>'2019'!O20</f>
        <v>1</v>
      </c>
      <c r="AU20" s="113">
        <f>'2019'!P20</f>
        <v>0.7</v>
      </c>
      <c r="AV20" s="114">
        <f>'2019'!Q20</f>
        <v>0</v>
      </c>
      <c r="AW20" s="114">
        <f>'2019'!R20</f>
        <v>0</v>
      </c>
      <c r="AX20" s="113" t="e">
        <f>'2019'!#REF!</f>
        <v>#REF!</v>
      </c>
      <c r="AY20" s="359" t="str">
        <f>'2019'!S20</f>
        <v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v>
      </c>
      <c r="AZ20" s="360">
        <f>'2020'!N20</f>
        <v>0</v>
      </c>
      <c r="BA20" s="360">
        <f>'2020'!O20</f>
        <v>0</v>
      </c>
      <c r="BB20" s="351">
        <f>'2020'!P20</f>
        <v>0</v>
      </c>
      <c r="BC20" s="369">
        <f>'2020'!Q20</f>
        <v>0</v>
      </c>
      <c r="BD20" s="369">
        <f>'2020'!R20</f>
        <v>0</v>
      </c>
      <c r="BE20" s="351">
        <f>'2020'!S20</f>
        <v>0</v>
      </c>
      <c r="BF20" s="745"/>
      <c r="BG20" s="1048">
        <v>1</v>
      </c>
      <c r="BH20" s="728">
        <v>1</v>
      </c>
      <c r="BI20" s="508">
        <v>1</v>
      </c>
      <c r="BJ20" s="724"/>
      <c r="BK20" s="694"/>
      <c r="BL20" s="508">
        <v>0</v>
      </c>
      <c r="BM20" s="27" t="s">
        <v>2258</v>
      </c>
    </row>
    <row r="21" spans="1:65" ht="60" customHeight="1" x14ac:dyDescent="0.25">
      <c r="A21" s="763"/>
      <c r="B21" s="751"/>
      <c r="C21" s="762"/>
      <c r="D21" s="195">
        <v>18</v>
      </c>
      <c r="E21" s="12" t="s">
        <v>93</v>
      </c>
      <c r="F21" s="12" t="s">
        <v>94</v>
      </c>
      <c r="G21" s="12" t="s">
        <v>95</v>
      </c>
      <c r="H21" s="13" t="s">
        <v>96</v>
      </c>
      <c r="I21" s="82" t="s">
        <v>97</v>
      </c>
      <c r="J21" s="43" t="s">
        <v>96</v>
      </c>
      <c r="K21" s="13" t="s">
        <v>96</v>
      </c>
      <c r="L21" s="13" t="s">
        <v>96</v>
      </c>
      <c r="M21" s="417" t="s">
        <v>96</v>
      </c>
      <c r="N21" s="427">
        <v>0.9</v>
      </c>
      <c r="O21" s="685">
        <v>1</v>
      </c>
      <c r="P21" s="357">
        <v>1</v>
      </c>
      <c r="Q21" s="47">
        <f>'2015'!O21</f>
        <v>0.5</v>
      </c>
      <c r="R21" s="48">
        <f>'2015'!P21</f>
        <v>0.5</v>
      </c>
      <c r="S21" s="481">
        <f>'2015'!Q21</f>
        <v>1</v>
      </c>
      <c r="T21" s="50">
        <f>'2015'!R21</f>
        <v>23650000</v>
      </c>
      <c r="U21" s="50">
        <f>'2015'!S21</f>
        <v>16666666</v>
      </c>
      <c r="V21" s="49">
        <f>'2015'!T21</f>
        <v>0.70472160676532769</v>
      </c>
      <c r="W21" s="51" t="str">
        <f>'2015'!U21</f>
        <v>Desde la secretaria de turismo se hanGenerado capacidades laborales en las familias del programa RED UNIDOS.</v>
      </c>
      <c r="X21" s="112">
        <f>'2016'!N21</f>
        <v>0.09</v>
      </c>
      <c r="Y21" s="111">
        <f>'2016'!O21</f>
        <v>0.09</v>
      </c>
      <c r="Z21" s="113">
        <f>'2016'!P21</f>
        <v>1</v>
      </c>
      <c r="AA21" s="114">
        <f>'2016'!Q21</f>
        <v>0</v>
      </c>
      <c r="AB21" s="114">
        <f>'2016'!R21</f>
        <v>0</v>
      </c>
      <c r="AC21" s="113">
        <f>'2016'!S21</f>
        <v>0</v>
      </c>
      <c r="AD21" s="115" t="str">
        <f>'2016'!T21</f>
        <v xml:space="preserve">Se ha Incentivado las capacidades laborales de las mujeres cabeza de familia viculadas  al programa RED UNIDOS a traves de los diferentes instituciones y dependencias de la gobernacion. </v>
      </c>
      <c r="AE21" s="112">
        <f>'2017'!N21</f>
        <v>0.09</v>
      </c>
      <c r="AF21" s="111">
        <f>'2017'!O21</f>
        <v>0.09</v>
      </c>
      <c r="AG21" s="113">
        <f>'2017'!P21</f>
        <v>1</v>
      </c>
      <c r="AH21" s="114" t="str">
        <f>'2017'!Q21</f>
        <v>PENDIENTE</v>
      </c>
      <c r="AI21" s="114" t="str">
        <f>'2017'!R21</f>
        <v>PENDIENTE</v>
      </c>
      <c r="AJ21" s="113">
        <f>'2017'!S21</f>
        <v>0</v>
      </c>
      <c r="AK21" s="115" t="str">
        <f>'2017'!T21</f>
        <v>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v>
      </c>
      <c r="AL21" s="112">
        <f>'2018'!N21</f>
        <v>600</v>
      </c>
      <c r="AM21" s="111">
        <f>'2018'!O21</f>
        <v>139</v>
      </c>
      <c r="AN21" s="113">
        <f>'2018'!P21</f>
        <v>0.23166666666666666</v>
      </c>
      <c r="AO21" s="114">
        <f>'2018'!Q21</f>
        <v>28000000</v>
      </c>
      <c r="AP21" s="114">
        <f>'2018'!R21</f>
        <v>26620000</v>
      </c>
      <c r="AQ21" s="351">
        <f>'2018'!S21</f>
        <v>0.95071428571428573</v>
      </c>
      <c r="AR21" s="115" t="str">
        <f>'2018'!AB21</f>
        <v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v>
      </c>
      <c r="AS21" s="112">
        <f>'2019'!N21</f>
        <v>0</v>
      </c>
      <c r="AT21" s="111">
        <f>'2019'!O21</f>
        <v>0</v>
      </c>
      <c r="AU21" s="113">
        <f>'2019'!P21</f>
        <v>0</v>
      </c>
      <c r="AV21" s="114">
        <f>'2019'!Q21</f>
        <v>0</v>
      </c>
      <c r="AW21" s="114" t="e">
        <f>'2019'!R21</f>
        <v>#REF!</v>
      </c>
      <c r="AX21" s="113" t="e">
        <f>'2019'!#REF!</f>
        <v>#REF!</v>
      </c>
      <c r="AY21" s="359" t="str">
        <f>'2019'!S21</f>
        <v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v>
      </c>
      <c r="AZ21" s="360">
        <f>'2020'!N21</f>
        <v>600</v>
      </c>
      <c r="BA21" s="367">
        <f>'2020'!O21</f>
        <v>139</v>
      </c>
      <c r="BB21" s="351">
        <f>'2020'!P21</f>
        <v>0.23166666666666666</v>
      </c>
      <c r="BC21" s="369">
        <f>'2020'!Q21</f>
        <v>0</v>
      </c>
      <c r="BD21" s="369">
        <f>'2020'!R21</f>
        <v>0</v>
      </c>
      <c r="BE21" s="351">
        <f>'2020'!S21</f>
        <v>0</v>
      </c>
      <c r="BF21" s="365" t="s">
        <v>1413</v>
      </c>
      <c r="BG21" s="1048">
        <v>0</v>
      </c>
      <c r="BH21" s="479">
        <v>0</v>
      </c>
      <c r="BI21" s="481">
        <v>0</v>
      </c>
      <c r="BJ21" s="689">
        <v>0</v>
      </c>
      <c r="BK21" s="690">
        <v>0</v>
      </c>
      <c r="BL21" s="481">
        <v>0</v>
      </c>
      <c r="BM21" s="665"/>
    </row>
    <row r="22" spans="1:65" ht="205.5" customHeight="1" x14ac:dyDescent="0.25">
      <c r="A22" s="763"/>
      <c r="B22" s="751"/>
      <c r="C22" s="762"/>
      <c r="D22" s="713">
        <v>19</v>
      </c>
      <c r="E22" s="708" t="s">
        <v>98</v>
      </c>
      <c r="F22" s="708" t="s">
        <v>99</v>
      </c>
      <c r="G22" s="708" t="s">
        <v>100</v>
      </c>
      <c r="H22" s="708" t="s">
        <v>101</v>
      </c>
      <c r="I22" s="82" t="s">
        <v>102</v>
      </c>
      <c r="J22" s="705" t="s">
        <v>233</v>
      </c>
      <c r="K22" s="699" t="s">
        <v>234</v>
      </c>
      <c r="L22" s="709">
        <v>192</v>
      </c>
      <c r="M22" s="707" t="s">
        <v>235</v>
      </c>
      <c r="N22" s="706">
        <v>1</v>
      </c>
      <c r="O22" s="703">
        <v>0</v>
      </c>
      <c r="P22" s="356">
        <v>0</v>
      </c>
      <c r="Q22" s="702" t="str">
        <f>'2015'!O22</f>
        <v>Implementacion del plan de acompañamiento al ciudadano migrante (el que sale y el que retorna)</v>
      </c>
      <c r="R22" s="703">
        <f>'2015'!P22</f>
        <v>0.8</v>
      </c>
      <c r="S22" s="471">
        <f>'2015'!Q22</f>
        <v>0.8</v>
      </c>
      <c r="T22" s="700">
        <f>'2015'!R22</f>
        <v>5363333</v>
      </c>
      <c r="U22" s="700">
        <f>'2015'!S22</f>
        <v>5209430.07</v>
      </c>
      <c r="V22" s="701">
        <f>'2015'!T22</f>
        <v>0.97130461039804916</v>
      </c>
      <c r="W22" s="704" t="str">
        <f>'2015'!U22</f>
        <v>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v>
      </c>
      <c r="X22" s="702">
        <f>'2016'!N22</f>
        <v>0.1</v>
      </c>
      <c r="Y22" s="703">
        <f>'2016'!O22</f>
        <v>0.1</v>
      </c>
      <c r="Z22" s="701">
        <f>'2016'!P22</f>
        <v>1</v>
      </c>
      <c r="AA22" s="700">
        <f>'2016'!Q22</f>
        <v>30756666</v>
      </c>
      <c r="AB22" s="700">
        <f>'2016'!R22</f>
        <v>30756666</v>
      </c>
      <c r="AC22" s="701">
        <f>'2016'!S22</f>
        <v>1</v>
      </c>
      <c r="AD22" s="704" t="str">
        <f>'2016'!T22</f>
        <v xml:space="preserve">se Implemento   un  programa  departamental para la atención y acompañamiento a la población migrante,   y de repatriación .  </v>
      </c>
      <c r="AE22" s="702">
        <f>'2017'!N22</f>
        <v>0.1</v>
      </c>
      <c r="AF22" s="703">
        <f>'2017'!O22</f>
        <v>0.1</v>
      </c>
      <c r="AG22" s="701">
        <f>'2017'!P22</f>
        <v>1</v>
      </c>
      <c r="AH22" s="700">
        <f>'2017'!Q22</f>
        <v>82000000</v>
      </c>
      <c r="AI22" s="700">
        <f>'2017'!R22</f>
        <v>6570000</v>
      </c>
      <c r="AJ22" s="701">
        <f>'2017'!S22</f>
        <v>8.0121951219512197E-2</v>
      </c>
      <c r="AK22" s="704" t="str">
        <f>'2017'!T22</f>
        <v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v>
      </c>
      <c r="AL22" s="702">
        <f>'2018'!N22</f>
        <v>1</v>
      </c>
      <c r="AM22" s="703">
        <f>'2018'!O22</f>
        <v>0.25</v>
      </c>
      <c r="AN22" s="701">
        <f>'2018'!P22</f>
        <v>0.25</v>
      </c>
      <c r="AO22" s="700">
        <f>'2018'!Q22</f>
        <v>80000000</v>
      </c>
      <c r="AP22" s="700">
        <f>'2018'!R22</f>
        <v>20280000</v>
      </c>
      <c r="AQ22" s="701">
        <f>'2018'!S22</f>
        <v>0.2535</v>
      </c>
      <c r="AR22" s="704" t="str">
        <f>'2018'!AB22</f>
        <v>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v>
      </c>
      <c r="AS22" s="702">
        <f>'2019'!N22</f>
        <v>1</v>
      </c>
      <c r="AT22" s="703">
        <f>'2019'!O22</f>
        <v>1</v>
      </c>
      <c r="AU22" s="701">
        <f>'2019'!P22</f>
        <v>0.7</v>
      </c>
      <c r="AV22" s="700">
        <f>'2019'!Q22</f>
        <v>44500000</v>
      </c>
      <c r="AW22" s="700">
        <f>'2019'!R22</f>
        <v>5596000</v>
      </c>
      <c r="AX22" s="701" t="e">
        <f>'2019'!#REF!</f>
        <v>#REF!</v>
      </c>
      <c r="AY22" s="359" t="str">
        <f>'2019'!S22</f>
        <v>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v>
      </c>
      <c r="AZ22" s="711">
        <f>'2020'!N22</f>
        <v>1</v>
      </c>
      <c r="BA22" s="711">
        <f>'2020'!O22</f>
        <v>0.25</v>
      </c>
      <c r="BB22" s="701">
        <f>'2020'!P22</f>
        <v>0.25</v>
      </c>
      <c r="BC22" s="369">
        <f>'2020'!Q22</f>
        <v>0</v>
      </c>
      <c r="BD22" s="369">
        <f>'2020'!R22</f>
        <v>0</v>
      </c>
      <c r="BE22" s="701">
        <f>'2020'!S22</f>
        <v>0</v>
      </c>
      <c r="BF22" s="708" t="s">
        <v>1413</v>
      </c>
      <c r="BG22" s="1045">
        <v>0</v>
      </c>
      <c r="BH22" s="1052">
        <v>0</v>
      </c>
      <c r="BI22" s="471">
        <v>0</v>
      </c>
      <c r="BJ22" s="715">
        <v>0</v>
      </c>
      <c r="BK22" s="715">
        <v>0</v>
      </c>
      <c r="BL22" s="471">
        <v>0</v>
      </c>
      <c r="BM22" s="708"/>
    </row>
    <row r="23" spans="1:65" ht="150.75" customHeight="1" x14ac:dyDescent="0.25">
      <c r="A23" s="763"/>
      <c r="B23" s="751"/>
      <c r="C23" s="762"/>
      <c r="D23" s="195">
        <v>20</v>
      </c>
      <c r="E23" s="12" t="s">
        <v>103</v>
      </c>
      <c r="F23" s="12" t="s">
        <v>104</v>
      </c>
      <c r="G23" s="12" t="s">
        <v>105</v>
      </c>
      <c r="H23" s="12" t="s">
        <v>106</v>
      </c>
      <c r="I23" s="32" t="s">
        <v>107</v>
      </c>
      <c r="J23" s="43" t="s">
        <v>96</v>
      </c>
      <c r="K23" s="13" t="s">
        <v>96</v>
      </c>
      <c r="L23" s="13" t="s">
        <v>96</v>
      </c>
      <c r="M23" s="417" t="s">
        <v>96</v>
      </c>
      <c r="N23" s="718">
        <v>1</v>
      </c>
      <c r="O23" s="716">
        <v>0</v>
      </c>
      <c r="P23" s="356">
        <v>0</v>
      </c>
      <c r="Q23" s="47">
        <v>0</v>
      </c>
      <c r="R23" s="48">
        <f>'2015'!P23</f>
        <v>0</v>
      </c>
      <c r="S23" s="481">
        <f>'2015'!Q23</f>
        <v>0</v>
      </c>
      <c r="T23" s="50">
        <f>'2015'!R23</f>
        <v>0</v>
      </c>
      <c r="U23" s="50">
        <f>'2015'!S23</f>
        <v>0</v>
      </c>
      <c r="V23" s="49">
        <f>'2015'!T23</f>
        <v>0</v>
      </c>
      <c r="W23" s="51" t="str">
        <f>'2015'!U23</f>
        <v>ND</v>
      </c>
      <c r="X23" s="112">
        <f>'2016'!N23</f>
        <v>0.1</v>
      </c>
      <c r="Y23" s="111">
        <f>'2016'!O23</f>
        <v>0</v>
      </c>
      <c r="Z23" s="113">
        <f>'2016'!P23</f>
        <v>0</v>
      </c>
      <c r="AA23" s="114">
        <f>'2016'!Q23</f>
        <v>0</v>
      </c>
      <c r="AB23" s="114">
        <f>'2016'!R23</f>
        <v>0</v>
      </c>
      <c r="AC23" s="113">
        <f>'2016'!S23</f>
        <v>0</v>
      </c>
      <c r="AD23" s="115" t="str">
        <f>'2016'!T23</f>
        <v xml:space="preserve">No reporta informacion </v>
      </c>
      <c r="AE23" s="112">
        <f>'2017'!N23</f>
        <v>0.1</v>
      </c>
      <c r="AF23" s="111">
        <f>'2017'!O23</f>
        <v>0</v>
      </c>
      <c r="AG23" s="113">
        <f>'2017'!P23</f>
        <v>0</v>
      </c>
      <c r="AH23" s="114" t="str">
        <f>'2017'!Q23</f>
        <v>PENDIENTE</v>
      </c>
      <c r="AI23" s="114" t="str">
        <f>'2017'!R23</f>
        <v>PENDIENTE</v>
      </c>
      <c r="AJ23" s="113">
        <f>'2017'!S23</f>
        <v>0</v>
      </c>
      <c r="AK23" s="115">
        <f>'2017'!T23</f>
        <v>0</v>
      </c>
      <c r="AL23" s="112">
        <f>'2018'!N23</f>
        <v>1</v>
      </c>
      <c r="AM23" s="111">
        <f>'2018'!O23</f>
        <v>0</v>
      </c>
      <c r="AN23" s="113">
        <f>'2018'!P23</f>
        <v>0</v>
      </c>
      <c r="AO23" s="114" t="str">
        <f>'2018'!Q23</f>
        <v>-</v>
      </c>
      <c r="AP23" s="114" t="str">
        <f>'2018'!R23</f>
        <v>-</v>
      </c>
      <c r="AQ23" s="351" t="e">
        <f>'2018'!S23</f>
        <v>#VALUE!</v>
      </c>
      <c r="AR23" s="115" t="str">
        <f>'2018'!AB23</f>
        <v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v>
      </c>
      <c r="AS23" s="112">
        <f>'2019'!N23</f>
        <v>0</v>
      </c>
      <c r="AT23" s="111">
        <f>'2019'!O23</f>
        <v>0</v>
      </c>
      <c r="AU23" s="113">
        <f>'2019'!P23</f>
        <v>0.7</v>
      </c>
      <c r="AV23" s="114">
        <f>'2019'!Q23</f>
        <v>0</v>
      </c>
      <c r="AW23" s="114" t="e">
        <f>'2019'!R23</f>
        <v>#REF!</v>
      </c>
      <c r="AX23" s="113" t="e">
        <f>'2019'!#REF!</f>
        <v>#REF!</v>
      </c>
      <c r="AY23" s="359"/>
      <c r="AZ23" s="360">
        <f>'2020'!N23</f>
        <v>1</v>
      </c>
      <c r="BA23" s="360">
        <f>'2020'!O23</f>
        <v>0</v>
      </c>
      <c r="BB23" s="351">
        <f>'2020'!P23</f>
        <v>0</v>
      </c>
      <c r="BC23" s="369" t="str">
        <f>'2020'!Q23</f>
        <v>-</v>
      </c>
      <c r="BD23" s="369" t="str">
        <f>'2020'!R23</f>
        <v>-</v>
      </c>
      <c r="BE23" s="351">
        <f>'2020'!S23</f>
        <v>0</v>
      </c>
      <c r="BF23" s="365" t="s">
        <v>1413</v>
      </c>
      <c r="BG23" s="724">
        <v>1</v>
      </c>
      <c r="BH23" s="724">
        <v>0</v>
      </c>
      <c r="BI23" s="517">
        <v>0</v>
      </c>
      <c r="BJ23" s="669">
        <v>7692000</v>
      </c>
      <c r="BK23" s="696">
        <v>3846000</v>
      </c>
      <c r="BL23" s="481">
        <v>0.42</v>
      </c>
      <c r="BM23" s="664" t="s">
        <v>2259</v>
      </c>
    </row>
    <row r="24" spans="1:65" ht="60" customHeight="1" x14ac:dyDescent="0.25">
      <c r="A24" s="763"/>
      <c r="B24" s="768" t="s">
        <v>108</v>
      </c>
      <c r="C24" s="762" t="s">
        <v>109</v>
      </c>
      <c r="D24" s="195">
        <v>21</v>
      </c>
      <c r="E24" s="5" t="s">
        <v>110</v>
      </c>
      <c r="F24" s="12" t="s">
        <v>111</v>
      </c>
      <c r="G24" s="12" t="s">
        <v>112</v>
      </c>
      <c r="H24" s="12" t="s">
        <v>113</v>
      </c>
      <c r="I24" s="32" t="s">
        <v>114</v>
      </c>
      <c r="J24" s="43" t="s">
        <v>236</v>
      </c>
      <c r="K24" s="13" t="s">
        <v>237</v>
      </c>
      <c r="L24" s="13">
        <v>65</v>
      </c>
      <c r="M24" s="361" t="s">
        <v>238</v>
      </c>
      <c r="N24" s="427">
        <v>0.5</v>
      </c>
      <c r="O24" s="685">
        <v>1</v>
      </c>
      <c r="P24" s="357">
        <v>1</v>
      </c>
      <c r="Q24" s="47">
        <f>'2015'!O24</f>
        <v>0</v>
      </c>
      <c r="R24" s="48">
        <f>'2015'!P24</f>
        <v>0</v>
      </c>
      <c r="S24" s="481">
        <f>'2015'!Q24</f>
        <v>0</v>
      </c>
      <c r="T24" s="50">
        <f>'2015'!R24</f>
        <v>0</v>
      </c>
      <c r="U24" s="50">
        <f>'2015'!S24</f>
        <v>0</v>
      </c>
      <c r="V24" s="49">
        <f>'2015'!T24</f>
        <v>0</v>
      </c>
      <c r="W24" s="51" t="str">
        <f>'2015'!U24</f>
        <v>ND</v>
      </c>
      <c r="X24" s="112">
        <f>'2016'!N24</f>
        <v>0.05</v>
      </c>
      <c r="Y24" s="111">
        <f>'2016'!O24</f>
        <v>0.05</v>
      </c>
      <c r="Z24" s="113">
        <f>'2016'!P24</f>
        <v>1</v>
      </c>
      <c r="AA24" s="114">
        <f>'2016'!Q24</f>
        <v>40000000</v>
      </c>
      <c r="AB24" s="114">
        <f>'2016'!R24</f>
        <v>0</v>
      </c>
      <c r="AC24" s="113">
        <f>'2016'!S24</f>
        <v>0</v>
      </c>
      <c r="AD24" s="115" t="str">
        <f>'2016'!T24</f>
        <v xml:space="preserve">se viene trabajando en los comites de convivencia escolar </v>
      </c>
      <c r="AE24" s="112">
        <f>'2017'!N24</f>
        <v>0.05</v>
      </c>
      <c r="AF24" s="111">
        <f>'2017'!O24</f>
        <v>0.04</v>
      </c>
      <c r="AG24" s="113">
        <f>'2017'!P24</f>
        <v>0.79999999999999993</v>
      </c>
      <c r="AH24" s="114" t="str">
        <f>'2017'!Q24</f>
        <v>PENDIENTE</v>
      </c>
      <c r="AI24" s="114" t="str">
        <f>'2017'!R24</f>
        <v>PENDIENTE</v>
      </c>
      <c r="AJ24" s="113">
        <f>'2017'!S24</f>
        <v>0</v>
      </c>
      <c r="AK24" s="115" t="str">
        <f>'2017'!T24</f>
        <v>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v>
      </c>
      <c r="AL24" s="112">
        <f>'2018'!N24</f>
        <v>4500</v>
      </c>
      <c r="AM24" s="111">
        <f>'2018'!O24</f>
        <v>3707</v>
      </c>
      <c r="AN24" s="113">
        <f>'2018'!P24</f>
        <v>0.82377777777777783</v>
      </c>
      <c r="AO24" s="114">
        <f>'2018'!Q24</f>
        <v>7200000</v>
      </c>
      <c r="AP24" s="114">
        <f>'2018'!R24</f>
        <v>0</v>
      </c>
      <c r="AQ24" s="351">
        <f>'2018'!S24</f>
        <v>0</v>
      </c>
      <c r="AR24" s="115" t="str">
        <f>'2018'!AB24</f>
        <v xml:space="preserve">Durante el primer semestre del año 2018, se han atendido  en jornada nocturna o sabatina  3.707 personas de la población adulta, distribuidas en los 11 municipios del Departamento.
</v>
      </c>
      <c r="AS24" s="112">
        <f>'2019'!N24</f>
        <v>1</v>
      </c>
      <c r="AT24" s="111">
        <f>'2019'!O24</f>
        <v>1</v>
      </c>
      <c r="AU24" s="113">
        <f>'2019'!P24</f>
        <v>0.8</v>
      </c>
      <c r="AV24" s="114">
        <f>'2019'!Q24</f>
        <v>2210457012</v>
      </c>
      <c r="AW24" s="114">
        <f>'2019'!R24</f>
        <v>199742308</v>
      </c>
      <c r="AX24" s="113" t="e">
        <f>'2019'!#REF!</f>
        <v>#REF!</v>
      </c>
      <c r="AY24" s="359" t="str">
        <f>'2019'!S24</f>
        <v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v>
      </c>
      <c r="AZ24" s="360">
        <f>'2020'!N24</f>
        <v>4500</v>
      </c>
      <c r="BA24" s="360">
        <f>'2020'!O24</f>
        <v>3707</v>
      </c>
      <c r="BB24" s="351">
        <f>'2020'!P24</f>
        <v>0.82377777777777783</v>
      </c>
      <c r="BC24" s="369">
        <f>'2020'!Q24</f>
        <v>0</v>
      </c>
      <c r="BD24" s="369">
        <f>'2020'!R24</f>
        <v>0</v>
      </c>
      <c r="BE24" s="351">
        <f>'2020'!S24</f>
        <v>0.3</v>
      </c>
      <c r="BF24" s="365" t="s">
        <v>1396</v>
      </c>
      <c r="BG24" s="1048">
        <v>1</v>
      </c>
      <c r="BH24" s="1048"/>
      <c r="BI24" s="481">
        <v>0</v>
      </c>
      <c r="BJ24" s="695"/>
      <c r="BK24" s="695"/>
      <c r="BL24" s="481">
        <v>0</v>
      </c>
      <c r="BM24" s="664"/>
    </row>
    <row r="25" spans="1:65" ht="60" customHeight="1" x14ac:dyDescent="0.25">
      <c r="A25" s="763"/>
      <c r="B25" s="768"/>
      <c r="C25" s="762"/>
      <c r="D25" s="195">
        <v>22</v>
      </c>
      <c r="E25" s="12" t="s">
        <v>115</v>
      </c>
      <c r="F25" s="12" t="s">
        <v>116</v>
      </c>
      <c r="G25" s="12" t="s">
        <v>117</v>
      </c>
      <c r="H25" s="12" t="s">
        <v>118</v>
      </c>
      <c r="I25" s="32" t="s">
        <v>119</v>
      </c>
      <c r="J25" s="57" t="s">
        <v>236</v>
      </c>
      <c r="K25" s="19" t="s">
        <v>239</v>
      </c>
      <c r="L25" s="13">
        <v>85</v>
      </c>
      <c r="M25" s="361" t="s">
        <v>240</v>
      </c>
      <c r="N25" s="427">
        <v>1</v>
      </c>
      <c r="O25" s="685">
        <v>1</v>
      </c>
      <c r="P25" s="357">
        <v>1</v>
      </c>
      <c r="Q25" s="47">
        <f>'2015'!O25</f>
        <v>0</v>
      </c>
      <c r="R25" s="48">
        <f>'2015'!P25</f>
        <v>0</v>
      </c>
      <c r="S25" s="481">
        <f>'2015'!Q25</f>
        <v>0</v>
      </c>
      <c r="T25" s="50">
        <f>'2015'!R25</f>
        <v>0</v>
      </c>
      <c r="U25" s="50">
        <f>'2015'!S25</f>
        <v>0</v>
      </c>
      <c r="V25" s="49">
        <f>'2015'!T25</f>
        <v>0</v>
      </c>
      <c r="W25" s="51" t="str">
        <f>'2015'!U25</f>
        <v>ND</v>
      </c>
      <c r="X25" s="112">
        <f>'2016'!N25</f>
        <v>0.1</v>
      </c>
      <c r="Y25" s="111">
        <f>'2016'!O25</f>
        <v>0.1</v>
      </c>
      <c r="Z25" s="113">
        <f>'2016'!P25</f>
        <v>1</v>
      </c>
      <c r="AA25" s="114">
        <f>'2016'!Q25</f>
        <v>40000000</v>
      </c>
      <c r="AB25" s="114">
        <f>'2016'!R25</f>
        <v>0</v>
      </c>
      <c r="AC25" s="113">
        <f>'2016'!S25</f>
        <v>0</v>
      </c>
      <c r="AD25" s="115" t="str">
        <f>'2016'!T25</f>
        <v xml:space="preserve">se viene trabajando en los comites de convivencia escolar </v>
      </c>
      <c r="AE25" s="112">
        <f>'2017'!N25</f>
        <v>0.1</v>
      </c>
      <c r="AF25" s="111">
        <f>'2017'!O25</f>
        <v>0.05</v>
      </c>
      <c r="AG25" s="113">
        <f>'2017'!P25</f>
        <v>0.5</v>
      </c>
      <c r="AH25" s="114" t="str">
        <f>'2017'!Q25</f>
        <v>PENDIENTE</v>
      </c>
      <c r="AI25" s="114" t="str">
        <f>'2017'!R25</f>
        <v>PENDIENTE</v>
      </c>
      <c r="AJ25" s="113">
        <f>'2017'!S25</f>
        <v>0</v>
      </c>
      <c r="AK25" s="115" t="str">
        <f>'2017'!T25</f>
        <v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v>
      </c>
      <c r="AL25" s="112">
        <f>'2018'!N25</f>
        <v>26</v>
      </c>
      <c r="AM25" s="111">
        <f>'2018'!O25</f>
        <v>54</v>
      </c>
      <c r="AN25" s="113">
        <f>'2018'!P25</f>
        <v>2.0769230769230771</v>
      </c>
      <c r="AO25" s="114">
        <f>'2018'!Q25</f>
        <v>16050000</v>
      </c>
      <c r="AP25" s="114">
        <f>'2018'!R25</f>
        <v>0</v>
      </c>
      <c r="AQ25" s="351">
        <f>'2018'!S25</f>
        <v>0</v>
      </c>
      <c r="AR25" s="115" t="str">
        <f>'2018'!AB25</f>
        <v>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v>
      </c>
      <c r="AS25" s="112">
        <f>'2019'!N25</f>
        <v>1</v>
      </c>
      <c r="AT25" s="111">
        <f>'2019'!O25</f>
        <v>1</v>
      </c>
      <c r="AU25" s="113">
        <f>'2019'!P25</f>
        <v>0.8</v>
      </c>
      <c r="AV25" s="114">
        <f>'2019'!Q25</f>
        <v>0</v>
      </c>
      <c r="AW25" s="114" t="e">
        <f>'2019'!R25</f>
        <v>#REF!</v>
      </c>
      <c r="AX25" s="113" t="e">
        <f>'2019'!#REF!</f>
        <v>#REF!</v>
      </c>
      <c r="AY25" s="359" t="str">
        <f>'2019'!S25</f>
        <v>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v>
      </c>
      <c r="AZ25" s="360">
        <f>'2020'!N25</f>
        <v>26</v>
      </c>
      <c r="BA25" s="360">
        <f>'2020'!O25</f>
        <v>54</v>
      </c>
      <c r="BB25" s="351">
        <f>'2020'!P25</f>
        <v>2.0769230769230771</v>
      </c>
      <c r="BC25" s="369">
        <f>'2020'!Q25</f>
        <v>0</v>
      </c>
      <c r="BD25" s="369">
        <f>'2020'!R25</f>
        <v>0</v>
      </c>
      <c r="BE25" s="351">
        <f>'2020'!S25</f>
        <v>0.2</v>
      </c>
      <c r="BF25" s="365" t="s">
        <v>1397</v>
      </c>
      <c r="BG25" s="1048">
        <v>2</v>
      </c>
      <c r="BH25" s="1048">
        <v>2</v>
      </c>
      <c r="BI25" s="481">
        <v>1</v>
      </c>
      <c r="BJ25" s="690">
        <v>0</v>
      </c>
      <c r="BK25" s="695"/>
      <c r="BL25" s="481">
        <v>0</v>
      </c>
      <c r="BM25" s="664" t="s">
        <v>2260</v>
      </c>
    </row>
    <row r="26" spans="1:65" ht="60" customHeight="1" x14ac:dyDescent="0.25">
      <c r="A26" s="763"/>
      <c r="B26" s="768"/>
      <c r="C26" s="762"/>
      <c r="D26" s="195">
        <v>23</v>
      </c>
      <c r="E26" s="12" t="s">
        <v>120</v>
      </c>
      <c r="F26" s="12" t="s">
        <v>121</v>
      </c>
      <c r="G26" s="12" t="s">
        <v>122</v>
      </c>
      <c r="H26" s="12" t="s">
        <v>118</v>
      </c>
      <c r="I26" s="32" t="s">
        <v>123</v>
      </c>
      <c r="J26" s="43" t="s">
        <v>96</v>
      </c>
      <c r="K26" s="13" t="s">
        <v>96</v>
      </c>
      <c r="L26" s="13" t="s">
        <v>96</v>
      </c>
      <c r="M26" s="420" t="s">
        <v>241</v>
      </c>
      <c r="N26" s="427">
        <v>1</v>
      </c>
      <c r="O26" s="685">
        <v>1</v>
      </c>
      <c r="P26" s="357">
        <v>1</v>
      </c>
      <c r="Q26" s="47">
        <f>'2015'!O26</f>
        <v>0</v>
      </c>
      <c r="R26" s="48">
        <f>'2015'!P26</f>
        <v>0</v>
      </c>
      <c r="S26" s="481">
        <f>'2015'!Q26</f>
        <v>0</v>
      </c>
      <c r="T26" s="50">
        <f>'2015'!R26</f>
        <v>0</v>
      </c>
      <c r="U26" s="50">
        <f>'2015'!S26</f>
        <v>0</v>
      </c>
      <c r="V26" s="49">
        <f>'2015'!T26</f>
        <v>0</v>
      </c>
      <c r="W26" s="51" t="str">
        <f>'2015'!U26</f>
        <v>ND</v>
      </c>
      <c r="X26" s="112">
        <f>'2016'!N26</f>
        <v>0.1</v>
      </c>
      <c r="Y26" s="111">
        <f>'2016'!O26</f>
        <v>0</v>
      </c>
      <c r="Z26" s="113">
        <f>'2016'!P26</f>
        <v>0</v>
      </c>
      <c r="AA26" s="114">
        <f>'2016'!Q26</f>
        <v>0</v>
      </c>
      <c r="AB26" s="114">
        <f>'2016'!R26</f>
        <v>0</v>
      </c>
      <c r="AC26" s="113">
        <f>'2016'!S26</f>
        <v>0</v>
      </c>
      <c r="AD26" s="115" t="str">
        <f>'2016'!T26</f>
        <v xml:space="preserve">No reporta informacion </v>
      </c>
      <c r="AE26" s="112">
        <f>'2017'!N26</f>
        <v>0.1</v>
      </c>
      <c r="AF26" s="111">
        <f>'2017'!O26</f>
        <v>0.1</v>
      </c>
      <c r="AG26" s="113">
        <f>'2017'!P26</f>
        <v>1</v>
      </c>
      <c r="AH26" s="114">
        <f>'2017'!Q26</f>
        <v>3000000000</v>
      </c>
      <c r="AI26" s="114">
        <f>'2017'!R26</f>
        <v>3000000000</v>
      </c>
      <c r="AJ26" s="113">
        <f>'2017'!S26</f>
        <v>1</v>
      </c>
      <c r="AK26" s="115" t="str">
        <f>'2017'!T26</f>
        <v>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v>
      </c>
      <c r="AL26" s="112">
        <f>'2018'!N26</f>
        <v>1</v>
      </c>
      <c r="AM26" s="111">
        <f>'2018'!O26</f>
        <v>0</v>
      </c>
      <c r="AN26" s="113">
        <f>'2018'!P26</f>
        <v>0</v>
      </c>
      <c r="AO26" s="114" t="str">
        <f>'2018'!Q26</f>
        <v>-</v>
      </c>
      <c r="AP26" s="114" t="str">
        <f>'2018'!R26</f>
        <v>-</v>
      </c>
      <c r="AQ26" s="351" t="e">
        <f>'2018'!S26</f>
        <v>#VALUE!</v>
      </c>
      <c r="AR26" s="115" t="str">
        <f>'2018'!AB26</f>
        <v>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v>
      </c>
      <c r="AS26" s="112">
        <f>'2019'!N26</f>
        <v>1</v>
      </c>
      <c r="AT26" s="111">
        <f>'2019'!O26</f>
        <v>1</v>
      </c>
      <c r="AU26" s="113">
        <f>'2019'!P26</f>
        <v>0.6</v>
      </c>
      <c r="AV26" s="114">
        <f>'2019'!Q26</f>
        <v>0</v>
      </c>
      <c r="AW26" s="114" t="e">
        <f>'2019'!R26</f>
        <v>#REF!</v>
      </c>
      <c r="AX26" s="113" t="e">
        <f>'2019'!#REF!</f>
        <v>#REF!</v>
      </c>
      <c r="AY26" s="359" t="str">
        <f>'2019'!S26</f>
        <v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v>
      </c>
      <c r="AZ26" s="360">
        <f>'2020'!N26</f>
        <v>1</v>
      </c>
      <c r="BA26" s="360">
        <f>'2020'!O26</f>
        <v>0</v>
      </c>
      <c r="BB26" s="351">
        <f>'2020'!P26</f>
        <v>0</v>
      </c>
      <c r="BC26" s="369">
        <f>'2020'!Q26</f>
        <v>0</v>
      </c>
      <c r="BD26" s="369">
        <f>'2020'!R26</f>
        <v>0</v>
      </c>
      <c r="BE26" s="351">
        <f>'2020'!S26</f>
        <v>0</v>
      </c>
      <c r="BF26" s="365" t="s">
        <v>1413</v>
      </c>
      <c r="BG26" s="1048">
        <v>1</v>
      </c>
      <c r="BH26" s="1048">
        <v>1</v>
      </c>
      <c r="BI26" s="481">
        <v>1</v>
      </c>
      <c r="BJ26" s="724">
        <v>0</v>
      </c>
      <c r="BK26" s="670">
        <v>0</v>
      </c>
      <c r="BL26" s="481">
        <v>0</v>
      </c>
      <c r="BM26" s="664" t="s">
        <v>2261</v>
      </c>
    </row>
    <row r="27" spans="1:65" ht="72" customHeight="1" x14ac:dyDescent="0.25">
      <c r="A27" s="763"/>
      <c r="B27" s="768"/>
      <c r="C27" s="762" t="s">
        <v>124</v>
      </c>
      <c r="D27" s="195">
        <v>24</v>
      </c>
      <c r="E27" s="12" t="s">
        <v>125</v>
      </c>
      <c r="F27" s="12" t="s">
        <v>126</v>
      </c>
      <c r="G27" s="12" t="s">
        <v>127</v>
      </c>
      <c r="H27" s="12" t="s">
        <v>128</v>
      </c>
      <c r="I27" s="32" t="s">
        <v>129</v>
      </c>
      <c r="J27" s="43" t="s">
        <v>242</v>
      </c>
      <c r="K27" s="13" t="s">
        <v>243</v>
      </c>
      <c r="L27" s="13">
        <v>68</v>
      </c>
      <c r="M27" s="361" t="s">
        <v>244</v>
      </c>
      <c r="N27" s="428">
        <v>2</v>
      </c>
      <c r="O27" s="349">
        <v>2</v>
      </c>
      <c r="P27" s="357">
        <v>1</v>
      </c>
      <c r="Q27" s="47">
        <f>'2015'!O27</f>
        <v>0</v>
      </c>
      <c r="R27" s="48">
        <f>'2015'!P27</f>
        <v>0</v>
      </c>
      <c r="S27" s="481">
        <f>'2015'!Q27</f>
        <v>0</v>
      </c>
      <c r="T27" s="50">
        <f>'2015'!R27</f>
        <v>0</v>
      </c>
      <c r="U27" s="50">
        <f>'2015'!S27</f>
        <v>0</v>
      </c>
      <c r="V27" s="49">
        <f>'2015'!T27</f>
        <v>0</v>
      </c>
      <c r="W27" s="51" t="str">
        <f>'2015'!U27</f>
        <v>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v>
      </c>
      <c r="X27" s="112">
        <f>'2016'!N27</f>
        <v>2</v>
      </c>
      <c r="Y27" s="111">
        <f>'2016'!O27</f>
        <v>1</v>
      </c>
      <c r="Z27" s="113">
        <f>'2016'!P27</f>
        <v>0.5</v>
      </c>
      <c r="AA27" s="114">
        <f>'2016'!Q27</f>
        <v>10000000</v>
      </c>
      <c r="AB27" s="114">
        <f>'2016'!R27</f>
        <v>10000000</v>
      </c>
      <c r="AC27" s="113">
        <f>'2016'!S27</f>
        <v>1</v>
      </c>
      <c r="AD27" s="115" t="str">
        <f>'2016'!T27</f>
        <v xml:space="preserve">Se Atendieron  cuatro mil cuatrociena cincuenta y tresos (4.456)  personas de la población adulta del departamento (jóvenes y adultos, madres cabeza de hogar)  </v>
      </c>
      <c r="AE27" s="112">
        <f>'2017'!N27</f>
        <v>2E-3</v>
      </c>
      <c r="AF27" s="111">
        <f>'2017'!O27</f>
        <v>2E-3</v>
      </c>
      <c r="AG27" s="113">
        <f>'2017'!P27</f>
        <v>1</v>
      </c>
      <c r="AH27" s="114">
        <f>'2017'!Q27</f>
        <v>10000000</v>
      </c>
      <c r="AI27" s="114">
        <f>'2017'!R27</f>
        <v>0</v>
      </c>
      <c r="AJ27" s="113">
        <f>'2017'!S27</f>
        <v>0</v>
      </c>
      <c r="AK27" s="115" t="str">
        <f>'2017'!T27</f>
        <v>Secretaria de educacion  atendieron 3980 personas de la población adulta del departamento (jóvenes y adultos, madres cabeza de hogar),  con docentes de planta por sistema de horas extras.</v>
      </c>
      <c r="AL27" s="112">
        <f>'2018'!N27</f>
        <v>4500</v>
      </c>
      <c r="AM27" s="111">
        <f>'2018'!O27</f>
        <v>3707</v>
      </c>
      <c r="AN27" s="113">
        <f>'2018'!P27</f>
        <v>0.82377777777777783</v>
      </c>
      <c r="AO27" s="114">
        <f>'2018'!Q27</f>
        <v>7200000</v>
      </c>
      <c r="AP27" s="114">
        <f>'2018'!R27</f>
        <v>0</v>
      </c>
      <c r="AQ27" s="351">
        <f>'2018'!S27</f>
        <v>0</v>
      </c>
      <c r="AR27" s="115" t="str">
        <f>'2018'!AB27</f>
        <v>Durante el primer semestre del año 2018, se han atendido  en jornada nocturna o sabatina  3.707 personas de la población adulta, distribuidas en los 11 municipios del Departamento.</v>
      </c>
      <c r="AS27" s="112">
        <f>'2019'!N27</f>
        <v>1</v>
      </c>
      <c r="AT27" s="111">
        <f>'2019'!O27</f>
        <v>1</v>
      </c>
      <c r="AU27" s="113">
        <f>'2019'!P27</f>
        <v>0.7</v>
      </c>
      <c r="AV27" s="114">
        <f>'2019'!Q27</f>
        <v>25000000</v>
      </c>
      <c r="AW27" s="114">
        <f>'2019'!R27</f>
        <v>2935000</v>
      </c>
      <c r="AX27" s="113" t="e">
        <f>'2019'!#REF!</f>
        <v>#REF!</v>
      </c>
      <c r="AY27" s="359" t="str">
        <f>'2019'!S27</f>
        <v>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v>
      </c>
      <c r="AZ27" s="360">
        <f>'2020'!N27</f>
        <v>4500</v>
      </c>
      <c r="BA27" s="360">
        <f>'2020'!O27</f>
        <v>3707</v>
      </c>
      <c r="BB27" s="351">
        <f>'2020'!P27</f>
        <v>0.82377777777777783</v>
      </c>
      <c r="BC27" s="369">
        <f>'2020'!Q27</f>
        <v>0</v>
      </c>
      <c r="BD27" s="369">
        <f>'2020'!R27</f>
        <v>0</v>
      </c>
      <c r="BE27" s="351">
        <f>'2020'!S27</f>
        <v>0</v>
      </c>
      <c r="BF27" s="27" t="s">
        <v>1413</v>
      </c>
      <c r="BG27" s="1048">
        <v>3</v>
      </c>
      <c r="BH27" s="1048">
        <v>3</v>
      </c>
      <c r="BI27" s="517">
        <v>1</v>
      </c>
      <c r="BJ27" s="695">
        <v>0</v>
      </c>
      <c r="BK27" s="695">
        <v>0</v>
      </c>
      <c r="BL27" s="517">
        <v>0</v>
      </c>
      <c r="BM27" s="27" t="s">
        <v>2262</v>
      </c>
    </row>
    <row r="28" spans="1:65" ht="60" customHeight="1" x14ac:dyDescent="0.25">
      <c r="A28" s="763"/>
      <c r="B28" s="768"/>
      <c r="C28" s="762"/>
      <c r="D28" s="195">
        <v>25</v>
      </c>
      <c r="E28" s="5" t="s">
        <v>130</v>
      </c>
      <c r="F28" s="12" t="s">
        <v>131</v>
      </c>
      <c r="G28" s="12" t="s">
        <v>132</v>
      </c>
      <c r="H28" s="12" t="s">
        <v>133</v>
      </c>
      <c r="I28" s="32" t="s">
        <v>134</v>
      </c>
      <c r="J28" s="43" t="s">
        <v>245</v>
      </c>
      <c r="K28" s="13" t="s">
        <v>246</v>
      </c>
      <c r="L28" s="13">
        <v>107</v>
      </c>
      <c r="M28" s="361" t="s">
        <v>247</v>
      </c>
      <c r="N28" s="427">
        <v>0.8</v>
      </c>
      <c r="O28" s="685">
        <v>1</v>
      </c>
      <c r="P28" s="357">
        <v>1</v>
      </c>
      <c r="Q28" s="47">
        <f>'2015'!O28</f>
        <v>0</v>
      </c>
      <c r="R28" s="48">
        <f>'2015'!P28</f>
        <v>0</v>
      </c>
      <c r="S28" s="49">
        <f>'2015'!Q28</f>
        <v>0</v>
      </c>
      <c r="T28" s="50">
        <f>'2015'!R28</f>
        <v>0</v>
      </c>
      <c r="U28" s="50">
        <f>'2015'!S28</f>
        <v>0</v>
      </c>
      <c r="V28" s="49">
        <f>'2015'!T28</f>
        <v>0</v>
      </c>
      <c r="W28" s="51" t="str">
        <f>'2015'!U28</f>
        <v>ND</v>
      </c>
      <c r="X28" s="112">
        <f>'2016'!N28</f>
        <v>0.08</v>
      </c>
      <c r="Y28" s="111">
        <f>'2016'!O28</f>
        <v>0.08</v>
      </c>
      <c r="Z28" s="113">
        <f>'2016'!P28</f>
        <v>1</v>
      </c>
      <c r="AA28" s="114">
        <f>'2016'!Q28</f>
        <v>9880000</v>
      </c>
      <c r="AB28" s="114">
        <f>'2016'!R28</f>
        <v>9880000</v>
      </c>
      <c r="AC28" s="113">
        <f>'2016'!S28</f>
        <v>1</v>
      </c>
      <c r="AD28" s="115" t="str">
        <f>'2016'!T28</f>
        <v xml:space="preserve">se Implementó el programa de acceso y permanencia de la educación técnica, tecnológica y superior en el Departamento del Quindío     </v>
      </c>
      <c r="AE28" s="112">
        <f>'2017'!N28</f>
        <v>0.08</v>
      </c>
      <c r="AF28" s="111">
        <f>'2017'!O28</f>
        <v>0.08</v>
      </c>
      <c r="AG28" s="113">
        <f>'2017'!P28</f>
        <v>1</v>
      </c>
      <c r="AH28" s="114">
        <f>'2017'!Q28</f>
        <v>53800000</v>
      </c>
      <c r="AI28" s="114">
        <f>'2017'!R28</f>
        <v>53800000</v>
      </c>
      <c r="AJ28" s="113">
        <f>'2017'!S28</f>
        <v>1</v>
      </c>
      <c r="AK28" s="115" t="str">
        <f>'2017'!T28</f>
        <v>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v>
      </c>
      <c r="AL28" s="112">
        <f>'2018'!N28</f>
        <v>1</v>
      </c>
      <c r="AM28" s="111">
        <f>'2018'!O28</f>
        <v>0.13</v>
      </c>
      <c r="AN28" s="113">
        <f>'2018'!P28</f>
        <v>0.13</v>
      </c>
      <c r="AO28" s="114">
        <f>'2018'!Q28</f>
        <v>45000000</v>
      </c>
      <c r="AP28" s="114">
        <f>'2018'!R28</f>
        <v>5800000</v>
      </c>
      <c r="AQ28" s="351">
        <f>'2018'!S28</f>
        <v>0.12888888888888889</v>
      </c>
      <c r="AR28" s="115">
        <f>'2018'!AB28</f>
        <v>0</v>
      </c>
      <c r="AS28" s="112">
        <f>'2019'!N28</f>
        <v>1</v>
      </c>
      <c r="AT28" s="111">
        <f>'2019'!O28</f>
        <v>1</v>
      </c>
      <c r="AU28" s="113">
        <f>'2019'!P28</f>
        <v>0.8</v>
      </c>
      <c r="AV28" s="114">
        <f>'2019'!Q28</f>
        <v>144717884</v>
      </c>
      <c r="AW28" s="114">
        <f>'2019'!R28</f>
        <v>100000000</v>
      </c>
      <c r="AX28" s="113" t="e">
        <f>'2019'!#REF!</f>
        <v>#REF!</v>
      </c>
      <c r="AY28" s="359" t="str">
        <f>'2019'!S28</f>
        <v>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v>
      </c>
      <c r="AZ28" s="360">
        <f>'2020'!N28</f>
        <v>1</v>
      </c>
      <c r="BA28" s="360">
        <f>'2020'!O28</f>
        <v>0.13</v>
      </c>
      <c r="BB28" s="351">
        <f>'2020'!P28</f>
        <v>0.13</v>
      </c>
      <c r="BC28" s="369">
        <f>'2020'!Q28</f>
        <v>0</v>
      </c>
      <c r="BD28" s="369">
        <f>'2020'!R28</f>
        <v>0</v>
      </c>
      <c r="BE28" s="351">
        <f>'2020'!S28</f>
        <v>0</v>
      </c>
      <c r="BF28" s="27" t="s">
        <v>1413</v>
      </c>
      <c r="BG28" s="1048">
        <v>0</v>
      </c>
      <c r="BH28" s="1048"/>
      <c r="BI28" s="481">
        <v>0</v>
      </c>
      <c r="BJ28" s="693">
        <v>0</v>
      </c>
      <c r="BK28" s="695">
        <v>0</v>
      </c>
      <c r="BL28" s="481">
        <v>0</v>
      </c>
      <c r="BM28" s="27" t="s">
        <v>2245</v>
      </c>
    </row>
    <row r="29" spans="1:65" ht="60" customHeight="1" x14ac:dyDescent="0.25">
      <c r="A29" s="763"/>
      <c r="B29" s="768"/>
      <c r="C29" s="762" t="s">
        <v>135</v>
      </c>
      <c r="D29" s="195">
        <v>26</v>
      </c>
      <c r="E29" s="12" t="s">
        <v>136</v>
      </c>
      <c r="F29" s="12" t="s">
        <v>137</v>
      </c>
      <c r="G29" s="12" t="s">
        <v>138</v>
      </c>
      <c r="H29" s="12" t="s">
        <v>139</v>
      </c>
      <c r="I29" s="32" t="s">
        <v>140</v>
      </c>
      <c r="J29" s="43" t="s">
        <v>96</v>
      </c>
      <c r="K29" s="13" t="s">
        <v>96</v>
      </c>
      <c r="L29" s="13" t="s">
        <v>96</v>
      </c>
      <c r="M29" s="420" t="s">
        <v>241</v>
      </c>
      <c r="N29" s="428">
        <v>5</v>
      </c>
      <c r="O29" s="349" t="s">
        <v>2303</v>
      </c>
      <c r="P29" s="676">
        <v>0.9</v>
      </c>
      <c r="Q29" s="47">
        <f>'2015'!O29</f>
        <v>0</v>
      </c>
      <c r="R29" s="48">
        <f>'2015'!P29</f>
        <v>0</v>
      </c>
      <c r="S29" s="49">
        <f>'2015'!Q29</f>
        <v>0</v>
      </c>
      <c r="T29" s="50">
        <f>'2015'!R29</f>
        <v>0</v>
      </c>
      <c r="U29" s="50">
        <f>'2015'!S29</f>
        <v>0</v>
      </c>
      <c r="V29" s="49">
        <f>'2015'!T29</f>
        <v>0</v>
      </c>
      <c r="W29" s="51" t="str">
        <f>'2015'!U29</f>
        <v>ND</v>
      </c>
      <c r="X29" s="112">
        <f>'2016'!N29</f>
        <v>1</v>
      </c>
      <c r="Y29" s="111">
        <f>'2016'!O29</f>
        <v>1</v>
      </c>
      <c r="Z29" s="113">
        <f>'2016'!P29</f>
        <v>1</v>
      </c>
      <c r="AA29" s="114">
        <f>'2016'!Q29</f>
        <v>0</v>
      </c>
      <c r="AB29" s="114">
        <f>'2016'!R29</f>
        <v>0</v>
      </c>
      <c r="AC29" s="113">
        <f>'2016'!S29</f>
        <v>0</v>
      </c>
      <c r="AD29" s="115" t="str">
        <f>'2016'!T29</f>
        <v xml:space="preserve">Se tiene un convenio marco entre la Universidad del Quindio y el departamento del Quindiopara  la cooperación en todas las lineas propuestas. </v>
      </c>
      <c r="AE29" s="112">
        <f>'2017'!N29</f>
        <v>1</v>
      </c>
      <c r="AF29" s="111">
        <f>'2017'!O29</f>
        <v>1</v>
      </c>
      <c r="AG29" s="113">
        <f>'2017'!P29</f>
        <v>1</v>
      </c>
      <c r="AH29" s="114" t="str">
        <f>'2017'!Q29</f>
        <v>PENDIENTE</v>
      </c>
      <c r="AI29" s="114" t="str">
        <f>'2017'!R29</f>
        <v>PENDIENTE</v>
      </c>
      <c r="AJ29" s="113">
        <f>'2017'!S29</f>
        <v>0</v>
      </c>
      <c r="AK29" s="115" t="str">
        <f>'2017'!T29</f>
        <v>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v>
      </c>
      <c r="AL29" s="112">
        <f>'2018'!N29</f>
        <v>1</v>
      </c>
      <c r="AM29" s="111">
        <f>'2018'!O29</f>
        <v>0</v>
      </c>
      <c r="AN29" s="113">
        <f>'2018'!P29</f>
        <v>0</v>
      </c>
      <c r="AO29" s="114">
        <f>'2018'!Q29</f>
        <v>1</v>
      </c>
      <c r="AP29" s="114" t="e">
        <f>'2018'!R29</f>
        <v>#VALUE!</v>
      </c>
      <c r="AQ29" s="351" t="e">
        <f>'2018'!S29</f>
        <v>#VALUE!</v>
      </c>
      <c r="AR29" s="115" t="str">
        <f>'2018'!AB29</f>
        <v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v>
      </c>
      <c r="AS29" s="112">
        <f>'2019'!N29</f>
        <v>1</v>
      </c>
      <c r="AT29" s="111">
        <f>'2019'!O29</f>
        <v>1</v>
      </c>
      <c r="AU29" s="113">
        <f>'2019'!P29</f>
        <v>0.8</v>
      </c>
      <c r="AV29" s="114">
        <f>'2019'!Q29</f>
        <v>0</v>
      </c>
      <c r="AW29" s="114" t="e">
        <f>'2019'!R29</f>
        <v>#REF!</v>
      </c>
      <c r="AX29" s="113" t="e">
        <f>'2019'!#REF!</f>
        <v>#REF!</v>
      </c>
      <c r="AY29" s="359" t="str">
        <f>'2019'!S29</f>
        <v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v>
      </c>
      <c r="AZ29" s="360">
        <f>'2020'!N29</f>
        <v>1</v>
      </c>
      <c r="BA29" s="360">
        <f>'2020'!O29</f>
        <v>0</v>
      </c>
      <c r="BB29" s="351">
        <f>'2020'!P29</f>
        <v>0</v>
      </c>
      <c r="BC29" s="369">
        <f>'2020'!Q29</f>
        <v>0</v>
      </c>
      <c r="BD29" s="369">
        <f>'2020'!R29</f>
        <v>0</v>
      </c>
      <c r="BE29" s="351">
        <f>'2020'!S29</f>
        <v>0.4</v>
      </c>
      <c r="BF29" s="365" t="s">
        <v>1413</v>
      </c>
      <c r="BG29" s="724">
        <v>1</v>
      </c>
      <c r="BH29" s="724">
        <v>0</v>
      </c>
      <c r="BI29" s="481">
        <v>0</v>
      </c>
      <c r="BJ29" s="369">
        <f>'2020'!V29</f>
        <v>0</v>
      </c>
      <c r="BK29" s="369">
        <f>'2020'!W29</f>
        <v>0</v>
      </c>
      <c r="BL29" s="723">
        <f>'2020'!X29</f>
        <v>0</v>
      </c>
      <c r="BM29" s="664" t="s">
        <v>2245</v>
      </c>
    </row>
    <row r="30" spans="1:65" ht="60" customHeight="1" x14ac:dyDescent="0.25">
      <c r="A30" s="763"/>
      <c r="B30" s="768"/>
      <c r="C30" s="762"/>
      <c r="D30" s="195">
        <v>27</v>
      </c>
      <c r="E30" s="27" t="s">
        <v>141</v>
      </c>
      <c r="F30" s="27" t="s">
        <v>142</v>
      </c>
      <c r="G30" s="27" t="s">
        <v>143</v>
      </c>
      <c r="H30" s="27" t="s">
        <v>144</v>
      </c>
      <c r="I30" s="60" t="s">
        <v>145</v>
      </c>
      <c r="J30" s="59" t="s">
        <v>215</v>
      </c>
      <c r="K30" s="27" t="s">
        <v>216</v>
      </c>
      <c r="L30" s="13">
        <v>197</v>
      </c>
      <c r="M30" s="418" t="s">
        <v>217</v>
      </c>
      <c r="N30" s="427">
        <v>1</v>
      </c>
      <c r="O30" s="685">
        <v>1</v>
      </c>
      <c r="P30" s="357">
        <v>1</v>
      </c>
      <c r="Q30" s="47">
        <f>'2015'!O30</f>
        <v>0.05</v>
      </c>
      <c r="R30" s="48">
        <f>'2015'!P30</f>
        <v>0.05</v>
      </c>
      <c r="S30" s="675">
        <f>'2015'!Q30</f>
        <v>1</v>
      </c>
      <c r="T30" s="50">
        <f>'2015'!R30</f>
        <v>10000000</v>
      </c>
      <c r="U30" s="50">
        <f>'2015'!S30</f>
        <v>10000000</v>
      </c>
      <c r="V30" s="49">
        <f>'2015'!T30</f>
        <v>1</v>
      </c>
      <c r="W30" s="51" t="str">
        <f>'2015'!U30</f>
        <v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v>
      </c>
      <c r="X30" s="112">
        <f>'2016'!N30</f>
        <v>0.1</v>
      </c>
      <c r="Y30" s="111">
        <f>'2016'!O30</f>
        <v>0.05</v>
      </c>
      <c r="Z30" s="113">
        <f>'2016'!P30</f>
        <v>0.5</v>
      </c>
      <c r="AA30" s="114">
        <f>'2016'!Q30</f>
        <v>0</v>
      </c>
      <c r="AB30" s="114">
        <f>'2016'!R30</f>
        <v>0</v>
      </c>
      <c r="AC30" s="113">
        <f>'2016'!S30</f>
        <v>0</v>
      </c>
      <c r="AD30" s="115" t="str">
        <f>'2016'!T30</f>
        <v>Se viene realizando en compañía de la defensoria del Pueblo el seguimiento a la ley 1257.</v>
      </c>
      <c r="AE30" s="112">
        <f>'2017'!N30</f>
        <v>0.1</v>
      </c>
      <c r="AF30" s="111">
        <f>'2017'!O30</f>
        <v>0.1</v>
      </c>
      <c r="AG30" s="113">
        <f>'2017'!P30</f>
        <v>1</v>
      </c>
      <c r="AH30" s="114">
        <f>'2017'!Q30</f>
        <v>82000000</v>
      </c>
      <c r="AI30" s="114">
        <f>'2017'!R30</f>
        <v>6570000</v>
      </c>
      <c r="AJ30" s="113">
        <f>'2017'!S30</f>
        <v>8.0121951219512197E-2</v>
      </c>
      <c r="AK30" s="115" t="str">
        <f>'2017'!T30</f>
        <v>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v>
      </c>
      <c r="AL30" s="112">
        <f>'2018'!N30</f>
        <v>1</v>
      </c>
      <c r="AM30" s="111">
        <f>'2018'!O30</f>
        <v>0.2</v>
      </c>
      <c r="AN30" s="113">
        <f>'2018'!P30</f>
        <v>0.2</v>
      </c>
      <c r="AO30" s="114">
        <f>'2018'!Q30</f>
        <v>69300000</v>
      </c>
      <c r="AP30" s="114">
        <f>'2018'!R30</f>
        <v>59520000</v>
      </c>
      <c r="AQ30" s="351">
        <f>'2018'!S30</f>
        <v>0.8588744588744589</v>
      </c>
      <c r="AR30" s="115" t="str">
        <f>'2018'!AB30</f>
        <v>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v>
      </c>
      <c r="AS30" s="112">
        <f>'2019'!N30</f>
        <v>1</v>
      </c>
      <c r="AT30" s="111">
        <f>'2019'!O30</f>
        <v>1</v>
      </c>
      <c r="AU30" s="113">
        <f>'2019'!P30</f>
        <v>0.65</v>
      </c>
      <c r="AV30" s="114">
        <f>'2019'!Q30</f>
        <v>45299000</v>
      </c>
      <c r="AW30" s="114">
        <f>'2019'!R30</f>
        <v>37501000</v>
      </c>
      <c r="AX30" s="113" t="e">
        <f>'2019'!#REF!</f>
        <v>#REF!</v>
      </c>
      <c r="AY30" s="359" t="str">
        <f>'2019'!S30</f>
        <v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v>
      </c>
      <c r="AZ30" s="360">
        <f>'2020'!N30</f>
        <v>1</v>
      </c>
      <c r="BA30" s="360">
        <f>'2020'!O30</f>
        <v>0.2</v>
      </c>
      <c r="BB30" s="351">
        <f>'2020'!P30</f>
        <v>0.2</v>
      </c>
      <c r="BC30" s="369">
        <f>'2020'!Q30</f>
        <v>0</v>
      </c>
      <c r="BD30" s="369">
        <f>'2020'!R30</f>
        <v>0</v>
      </c>
      <c r="BE30" s="351">
        <f>'2020'!S30</f>
        <v>0.54</v>
      </c>
      <c r="BF30" s="364" t="s">
        <v>1414</v>
      </c>
      <c r="BG30" s="1048">
        <v>3</v>
      </c>
      <c r="BH30" s="728">
        <v>3</v>
      </c>
      <c r="BI30" s="481">
        <v>1</v>
      </c>
      <c r="BJ30" s="369">
        <f>'2020'!V30</f>
        <v>0</v>
      </c>
      <c r="BK30" s="369">
        <f>'2020'!W30</f>
        <v>0</v>
      </c>
      <c r="BL30" s="723">
        <v>0</v>
      </c>
      <c r="BM30" s="665" t="s">
        <v>2263</v>
      </c>
    </row>
    <row r="31" spans="1:65" ht="60" customHeight="1" x14ac:dyDescent="0.25">
      <c r="A31" s="763"/>
      <c r="B31" s="764" t="s">
        <v>146</v>
      </c>
      <c r="C31" s="751" t="s">
        <v>147</v>
      </c>
      <c r="D31" s="195">
        <v>28</v>
      </c>
      <c r="E31" s="27" t="s">
        <v>2302</v>
      </c>
      <c r="F31" s="27" t="s">
        <v>149</v>
      </c>
      <c r="G31" s="27" t="s">
        <v>150</v>
      </c>
      <c r="H31" s="27" t="s">
        <v>151</v>
      </c>
      <c r="I31" s="60" t="s">
        <v>152</v>
      </c>
      <c r="J31" s="59" t="s">
        <v>248</v>
      </c>
      <c r="K31" s="40" t="s">
        <v>249</v>
      </c>
      <c r="L31" s="13">
        <v>157</v>
      </c>
      <c r="M31" s="421" t="s">
        <v>250</v>
      </c>
      <c r="N31" s="427">
        <v>0.9</v>
      </c>
      <c r="O31" s="685">
        <v>1</v>
      </c>
      <c r="P31" s="357">
        <v>1</v>
      </c>
      <c r="Q31" s="47">
        <f>'2015'!O31</f>
        <v>0.7</v>
      </c>
      <c r="R31" s="48">
        <f>'2015'!P31</f>
        <v>0.6</v>
      </c>
      <c r="S31" s="675">
        <f>'2015'!Q31</f>
        <v>0.85714285714285721</v>
      </c>
      <c r="T31" s="50">
        <f>'2015'!R31</f>
        <v>18444390908.93</v>
      </c>
      <c r="U31" s="50">
        <f>'2015'!S31</f>
        <v>9148596406</v>
      </c>
      <c r="V31" s="49">
        <f>'2015'!T31</f>
        <v>0.49600967856144457</v>
      </c>
      <c r="W31" s="51" t="str">
        <f>'2015'!U31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X31" s="112">
        <f>'2016'!N31</f>
        <v>0.09</v>
      </c>
      <c r="Y31" s="111">
        <f>'2016'!O31</f>
        <v>0.09</v>
      </c>
      <c r="Z31" s="113">
        <f>'2016'!P31</f>
        <v>1</v>
      </c>
      <c r="AA31" s="114">
        <f>'2016'!Q31</f>
        <v>0</v>
      </c>
      <c r="AB31" s="114">
        <f>'2016'!R31</f>
        <v>0</v>
      </c>
      <c r="AC31" s="113">
        <f>'2016'!S31</f>
        <v>0</v>
      </c>
      <c r="AD31" s="115" t="str">
        <f>'2016'!T31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AE31" s="112">
        <f>'2017'!N31</f>
        <v>0.09</v>
      </c>
      <c r="AF31" s="111">
        <f>'2017'!O31</f>
        <v>0.09</v>
      </c>
      <c r="AG31" s="113">
        <f>'2017'!P31</f>
        <v>1</v>
      </c>
      <c r="AH31" s="114">
        <f>'2017'!Q31</f>
        <v>61607604</v>
      </c>
      <c r="AI31" s="114">
        <f>'2017'!R31</f>
        <v>15840000</v>
      </c>
      <c r="AJ31" s="113">
        <f>'2017'!S31</f>
        <v>0.25711111894564181</v>
      </c>
      <c r="AK31" s="115" t="str">
        <f>'2017'!T31</f>
        <v>La secretaria de salud reporta la afiliacion al sistema de seguridad social Mujer con discapacidad a Junio 30 de 2017: 6,953 afiliados.</v>
      </c>
      <c r="AL31" s="112">
        <f>'2018'!N31</f>
        <v>5</v>
      </c>
      <c r="AM31" s="111">
        <f>'2018'!O31</f>
        <v>1</v>
      </c>
      <c r="AN31" s="113">
        <f>'2018'!P31</f>
        <v>0.2</v>
      </c>
      <c r="AO31" s="114">
        <f>'2018'!Q31</f>
        <v>86385271</v>
      </c>
      <c r="AP31" s="114">
        <f>'2018'!R31</f>
        <v>34860000</v>
      </c>
      <c r="AQ31" s="351">
        <f>'2018'!S31</f>
        <v>0.40354101569004741</v>
      </c>
      <c r="AR31" s="115" t="str">
        <f>'2018'!AB31</f>
        <v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v>
      </c>
      <c r="AS31" s="112">
        <f>'2019'!N31</f>
        <v>1</v>
      </c>
      <c r="AT31" s="111">
        <f>'2019'!O31</f>
        <v>1</v>
      </c>
      <c r="AU31" s="113">
        <f>'2019'!P31</f>
        <v>0.8</v>
      </c>
      <c r="AV31" s="114">
        <f>'2019'!Q31</f>
        <v>0</v>
      </c>
      <c r="AW31" s="114">
        <f>'2019'!R31</f>
        <v>0</v>
      </c>
      <c r="AX31" s="113" t="e">
        <f>'2019'!#REF!</f>
        <v>#REF!</v>
      </c>
      <c r="AY31" s="359" t="str">
        <f>'2019'!S31</f>
        <v>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v>
      </c>
      <c r="AZ31" s="360">
        <f>'2020'!N31</f>
        <v>5</v>
      </c>
      <c r="BA31" s="360">
        <f>'2020'!O31</f>
        <v>1</v>
      </c>
      <c r="BB31" s="351">
        <f>'2020'!P31</f>
        <v>0.2</v>
      </c>
      <c r="BC31" s="369">
        <f>'2020'!Q31</f>
        <v>0</v>
      </c>
      <c r="BD31" s="369">
        <f>'2020'!R31</f>
        <v>0</v>
      </c>
      <c r="BE31" s="351">
        <f>'2020'!S31</f>
        <v>0</v>
      </c>
      <c r="BF31" s="365" t="s">
        <v>1413</v>
      </c>
      <c r="BG31" s="1048">
        <v>3</v>
      </c>
      <c r="BH31" s="1053">
        <v>2</v>
      </c>
      <c r="BI31" s="520">
        <v>0.66659999999999997</v>
      </c>
      <c r="BJ31" s="697">
        <v>56000000</v>
      </c>
      <c r="BK31" s="670">
        <v>0</v>
      </c>
      <c r="BL31" s="520">
        <v>0</v>
      </c>
      <c r="BM31" s="664" t="s">
        <v>2264</v>
      </c>
    </row>
    <row r="32" spans="1:65" ht="50.25" customHeight="1" x14ac:dyDescent="0.25">
      <c r="A32" s="763"/>
      <c r="B32" s="764"/>
      <c r="C32" s="751"/>
      <c r="D32" s="771">
        <v>29</v>
      </c>
      <c r="E32" s="751" t="s">
        <v>153</v>
      </c>
      <c r="F32" s="751" t="s">
        <v>154</v>
      </c>
      <c r="G32" s="751" t="s">
        <v>155</v>
      </c>
      <c r="H32" s="751" t="s">
        <v>151</v>
      </c>
      <c r="I32" s="765" t="s">
        <v>152</v>
      </c>
      <c r="J32" s="43" t="s">
        <v>251</v>
      </c>
      <c r="K32" s="9" t="s">
        <v>252</v>
      </c>
      <c r="L32" s="13">
        <v>129</v>
      </c>
      <c r="M32" s="361" t="s">
        <v>253</v>
      </c>
      <c r="N32" s="755">
        <v>0.9</v>
      </c>
      <c r="O32" s="769">
        <v>1</v>
      </c>
      <c r="P32" s="752">
        <v>1</v>
      </c>
      <c r="Q32" s="740">
        <f>'2015'!O32:O35</f>
        <v>0.7</v>
      </c>
      <c r="R32" s="743">
        <f>'2015'!P32:P35</f>
        <v>0.6</v>
      </c>
      <c r="S32" s="752">
        <f>'2015'!Q32:Q35</f>
        <v>0.85714285714285721</v>
      </c>
      <c r="T32" s="731">
        <f>'2015'!R32:R35</f>
        <v>18444390908.93</v>
      </c>
      <c r="U32" s="731">
        <f>'2015'!S32:S35</f>
        <v>9148596406</v>
      </c>
      <c r="V32" s="734">
        <f>'2015'!T32:T35</f>
        <v>0.49600967856144457</v>
      </c>
      <c r="W32" s="737" t="str">
        <f>'2015'!U32:U35</f>
        <v>Vinculación de 3600 mujeres gestantes al programa de control prenatal antes de la semana doce de edad gestacional.</v>
      </c>
      <c r="X32" s="740">
        <f>'2016'!N32:N35</f>
        <v>0.09</v>
      </c>
      <c r="Y32" s="743">
        <f>'2016'!O32:O35</f>
        <v>0.09</v>
      </c>
      <c r="Z32" s="734">
        <f>'2016'!P32:P35</f>
        <v>1</v>
      </c>
      <c r="AA32" s="731">
        <f>'2016'!Q32:Q35</f>
        <v>12650000</v>
      </c>
      <c r="AB32" s="731">
        <f>'2016'!R32:R35</f>
        <v>12650000</v>
      </c>
      <c r="AC32" s="734">
        <f>'2016'!S32:S35</f>
        <v>1</v>
      </c>
      <c r="AD32" s="746" t="str">
        <f>'2016'!T32:T35</f>
        <v>Se vincularon de  tres mil novecientas venti cuatro mujeres gestantes, al programa de control prenatal  antes de la semana doce de edad gestacional.</v>
      </c>
      <c r="AE32" s="740">
        <f>'2017'!N32:N35</f>
        <v>0.09</v>
      </c>
      <c r="AF32" s="743">
        <f>'2017'!O32:O35</f>
        <v>0.09</v>
      </c>
      <c r="AG32" s="734">
        <f>'2017'!P32:P35</f>
        <v>1</v>
      </c>
      <c r="AH32" s="731">
        <f>'2017'!Q32:Q35</f>
        <v>58710000</v>
      </c>
      <c r="AI32" s="731">
        <f>'2017'!R32:R35</f>
        <v>10140000</v>
      </c>
      <c r="AJ32" s="734">
        <f>'2017'!S32:S35</f>
        <v>0.17271333673990802</v>
      </c>
      <c r="AK32" s="746" t="str">
        <f>'2017'!T32:T35</f>
        <v>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v>
      </c>
      <c r="AL32" s="740">
        <f>'2018'!N32:N35</f>
        <v>6</v>
      </c>
      <c r="AM32" s="743">
        <f>'2018'!O32:O35</f>
        <v>5</v>
      </c>
      <c r="AN32" s="734">
        <f>'2018'!P32:P35</f>
        <v>0.83333333333333337</v>
      </c>
      <c r="AO32" s="731">
        <f>'2018'!Q32:Q35</f>
        <v>53000000</v>
      </c>
      <c r="AP32" s="731">
        <f>'2018'!R32:R35</f>
        <v>31680000</v>
      </c>
      <c r="AQ32" s="734">
        <f>'2018'!S32:S35</f>
        <v>0.59773584905660382</v>
      </c>
      <c r="AR32" s="746" t="str">
        <f>'2018'!AB32:AB35</f>
        <v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v>
      </c>
      <c r="AS32" s="740">
        <f>'2019'!N32:N35</f>
        <v>0</v>
      </c>
      <c r="AT32" s="743">
        <f>'2019'!O32:O35</f>
        <v>0</v>
      </c>
      <c r="AU32" s="734">
        <f>'2019'!P32:P35</f>
        <v>0.8</v>
      </c>
      <c r="AV32" s="731">
        <f>'2019'!Q32:Q35</f>
        <v>55960000</v>
      </c>
      <c r="AW32" s="731">
        <f>'2019'!R32:R35</f>
        <v>55960000</v>
      </c>
      <c r="AX32" s="734" t="e">
        <f>'2019'!#REF!</f>
        <v>#REF!</v>
      </c>
      <c r="AY32" s="794" t="str">
        <f>'2019'!S32:S35</f>
        <v>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v>
      </c>
      <c r="AZ32" s="743">
        <f>'2020'!N32:N35</f>
        <v>6</v>
      </c>
      <c r="BA32" s="743">
        <f>'2020'!O32:O35</f>
        <v>5</v>
      </c>
      <c r="BB32" s="734">
        <f>'2020'!P32:P35</f>
        <v>0.83333333333333337</v>
      </c>
      <c r="BC32" s="785">
        <f>'2020'!Q32:Q35</f>
        <v>0</v>
      </c>
      <c r="BD32" s="785">
        <f>'2020'!R32:R35</f>
        <v>0</v>
      </c>
      <c r="BE32" s="734">
        <f>'2020'!S32:S35</f>
        <v>0</v>
      </c>
      <c r="BF32" s="743" t="s">
        <v>1413</v>
      </c>
      <c r="BG32" s="1054">
        <v>1</v>
      </c>
      <c r="BH32" s="1055">
        <v>0</v>
      </c>
      <c r="BI32" s="791">
        <v>0</v>
      </c>
      <c r="BJ32" s="785">
        <f>'2020'!V32:V35</f>
        <v>0</v>
      </c>
      <c r="BK32" s="785">
        <f>'2020'!W32:W35</f>
        <v>0</v>
      </c>
      <c r="BL32" s="734">
        <f>'2020'!X32:X35</f>
        <v>0</v>
      </c>
      <c r="BM32" s="743" t="s">
        <v>2245</v>
      </c>
    </row>
    <row r="33" spans="1:65" ht="60" customHeight="1" x14ac:dyDescent="0.25">
      <c r="A33" s="763"/>
      <c r="B33" s="764"/>
      <c r="C33" s="751"/>
      <c r="D33" s="771"/>
      <c r="E33" s="751"/>
      <c r="F33" s="751"/>
      <c r="G33" s="751"/>
      <c r="H33" s="751"/>
      <c r="I33" s="765"/>
      <c r="J33" s="43" t="s">
        <v>254</v>
      </c>
      <c r="K33" s="9" t="s">
        <v>255</v>
      </c>
      <c r="L33" s="13">
        <v>134</v>
      </c>
      <c r="M33" s="361" t="s">
        <v>256</v>
      </c>
      <c r="N33" s="756"/>
      <c r="O33" s="744"/>
      <c r="P33" s="753"/>
      <c r="Q33" s="741"/>
      <c r="R33" s="744"/>
      <c r="S33" s="753"/>
      <c r="T33" s="732"/>
      <c r="U33" s="732"/>
      <c r="V33" s="735"/>
      <c r="W33" s="738"/>
      <c r="X33" s="741"/>
      <c r="Y33" s="744"/>
      <c r="Z33" s="735"/>
      <c r="AA33" s="732"/>
      <c r="AB33" s="732"/>
      <c r="AC33" s="735"/>
      <c r="AD33" s="747"/>
      <c r="AE33" s="741"/>
      <c r="AF33" s="744"/>
      <c r="AG33" s="735"/>
      <c r="AH33" s="732"/>
      <c r="AI33" s="732"/>
      <c r="AJ33" s="735"/>
      <c r="AK33" s="747"/>
      <c r="AL33" s="741"/>
      <c r="AM33" s="744"/>
      <c r="AN33" s="735"/>
      <c r="AO33" s="732"/>
      <c r="AP33" s="732"/>
      <c r="AQ33" s="735"/>
      <c r="AR33" s="747"/>
      <c r="AS33" s="741"/>
      <c r="AT33" s="744"/>
      <c r="AU33" s="735"/>
      <c r="AV33" s="732"/>
      <c r="AW33" s="732"/>
      <c r="AX33" s="735"/>
      <c r="AY33" s="795"/>
      <c r="AZ33" s="744"/>
      <c r="BA33" s="744"/>
      <c r="BB33" s="735"/>
      <c r="BC33" s="786"/>
      <c r="BD33" s="786"/>
      <c r="BE33" s="735"/>
      <c r="BF33" s="744"/>
      <c r="BG33" s="1056"/>
      <c r="BH33" s="1057"/>
      <c r="BI33" s="792"/>
      <c r="BJ33" s="786"/>
      <c r="BK33" s="786"/>
      <c r="BL33" s="735"/>
      <c r="BM33" s="744"/>
    </row>
    <row r="34" spans="1:65" ht="60" customHeight="1" x14ac:dyDescent="0.25">
      <c r="A34" s="763"/>
      <c r="B34" s="764"/>
      <c r="C34" s="751"/>
      <c r="D34" s="771"/>
      <c r="E34" s="751"/>
      <c r="F34" s="751"/>
      <c r="G34" s="751"/>
      <c r="H34" s="751"/>
      <c r="I34" s="765"/>
      <c r="J34" s="43" t="s">
        <v>254</v>
      </c>
      <c r="K34" s="9" t="s">
        <v>255</v>
      </c>
      <c r="L34" s="13">
        <v>133</v>
      </c>
      <c r="M34" s="361" t="s">
        <v>257</v>
      </c>
      <c r="N34" s="756"/>
      <c r="O34" s="744"/>
      <c r="P34" s="753"/>
      <c r="Q34" s="741"/>
      <c r="R34" s="744"/>
      <c r="S34" s="753"/>
      <c r="T34" s="732"/>
      <c r="U34" s="732"/>
      <c r="V34" s="735"/>
      <c r="W34" s="738"/>
      <c r="X34" s="741"/>
      <c r="Y34" s="744"/>
      <c r="Z34" s="735"/>
      <c r="AA34" s="732"/>
      <c r="AB34" s="732"/>
      <c r="AC34" s="735"/>
      <c r="AD34" s="747"/>
      <c r="AE34" s="741"/>
      <c r="AF34" s="744"/>
      <c r="AG34" s="735"/>
      <c r="AH34" s="732"/>
      <c r="AI34" s="732"/>
      <c r="AJ34" s="735"/>
      <c r="AK34" s="747"/>
      <c r="AL34" s="741"/>
      <c r="AM34" s="744"/>
      <c r="AN34" s="735"/>
      <c r="AO34" s="732"/>
      <c r="AP34" s="732"/>
      <c r="AQ34" s="735"/>
      <c r="AR34" s="747"/>
      <c r="AS34" s="741"/>
      <c r="AT34" s="744"/>
      <c r="AU34" s="735"/>
      <c r="AV34" s="732"/>
      <c r="AW34" s="732"/>
      <c r="AX34" s="735"/>
      <c r="AY34" s="795"/>
      <c r="AZ34" s="744"/>
      <c r="BA34" s="744"/>
      <c r="BB34" s="735"/>
      <c r="BC34" s="786"/>
      <c r="BD34" s="786"/>
      <c r="BE34" s="735"/>
      <c r="BF34" s="744"/>
      <c r="BG34" s="1056"/>
      <c r="BH34" s="1057"/>
      <c r="BI34" s="792"/>
      <c r="BJ34" s="786"/>
      <c r="BK34" s="786"/>
      <c r="BL34" s="735"/>
      <c r="BM34" s="744"/>
    </row>
    <row r="35" spans="1:65" ht="60" customHeight="1" x14ac:dyDescent="0.25">
      <c r="A35" s="763"/>
      <c r="B35" s="764"/>
      <c r="C35" s="751"/>
      <c r="D35" s="771"/>
      <c r="E35" s="751"/>
      <c r="F35" s="751"/>
      <c r="G35" s="751"/>
      <c r="H35" s="751"/>
      <c r="I35" s="765"/>
      <c r="J35" s="7" t="s">
        <v>254</v>
      </c>
      <c r="K35" s="9" t="s">
        <v>249</v>
      </c>
      <c r="L35" s="13">
        <v>154</v>
      </c>
      <c r="M35" s="361" t="s">
        <v>258</v>
      </c>
      <c r="N35" s="756"/>
      <c r="O35" s="745"/>
      <c r="P35" s="754"/>
      <c r="Q35" s="742"/>
      <c r="R35" s="745"/>
      <c r="S35" s="754"/>
      <c r="T35" s="733"/>
      <c r="U35" s="733"/>
      <c r="V35" s="736"/>
      <c r="W35" s="739"/>
      <c r="X35" s="742"/>
      <c r="Y35" s="745"/>
      <c r="Z35" s="736"/>
      <c r="AA35" s="733"/>
      <c r="AB35" s="733"/>
      <c r="AC35" s="736"/>
      <c r="AD35" s="748"/>
      <c r="AE35" s="742"/>
      <c r="AF35" s="745"/>
      <c r="AG35" s="736"/>
      <c r="AH35" s="733"/>
      <c r="AI35" s="733"/>
      <c r="AJ35" s="736"/>
      <c r="AK35" s="748"/>
      <c r="AL35" s="742"/>
      <c r="AM35" s="745"/>
      <c r="AN35" s="736"/>
      <c r="AO35" s="733"/>
      <c r="AP35" s="733"/>
      <c r="AQ35" s="736"/>
      <c r="AR35" s="748"/>
      <c r="AS35" s="742"/>
      <c r="AT35" s="745"/>
      <c r="AU35" s="736"/>
      <c r="AV35" s="733"/>
      <c r="AW35" s="733"/>
      <c r="AX35" s="736"/>
      <c r="AY35" s="796"/>
      <c r="AZ35" s="745"/>
      <c r="BA35" s="745"/>
      <c r="BB35" s="736"/>
      <c r="BC35" s="787"/>
      <c r="BD35" s="787"/>
      <c r="BE35" s="736"/>
      <c r="BF35" s="745"/>
      <c r="BG35" s="1058"/>
      <c r="BH35" s="1059"/>
      <c r="BI35" s="793"/>
      <c r="BJ35" s="787"/>
      <c r="BK35" s="787"/>
      <c r="BL35" s="736"/>
      <c r="BM35" s="745"/>
    </row>
    <row r="36" spans="1:65" ht="250.5" customHeight="1" x14ac:dyDescent="0.25">
      <c r="A36" s="763"/>
      <c r="B36" s="764"/>
      <c r="C36" s="762" t="s">
        <v>156</v>
      </c>
      <c r="D36" s="657">
        <v>30</v>
      </c>
      <c r="E36" s="340" t="s">
        <v>157</v>
      </c>
      <c r="F36" s="340" t="s">
        <v>158</v>
      </c>
      <c r="G36" s="340" t="s">
        <v>159</v>
      </c>
      <c r="H36" s="340" t="s">
        <v>151</v>
      </c>
      <c r="I36" s="710" t="s">
        <v>179</v>
      </c>
      <c r="J36" s="344" t="s">
        <v>254</v>
      </c>
      <c r="K36" s="345" t="s">
        <v>259</v>
      </c>
      <c r="L36" s="345">
        <v>143</v>
      </c>
      <c r="M36" s="417" t="s">
        <v>260</v>
      </c>
      <c r="N36" s="429">
        <v>0.9</v>
      </c>
      <c r="O36" s="680">
        <v>1</v>
      </c>
      <c r="P36" s="362">
        <v>1</v>
      </c>
      <c r="Q36" s="339">
        <f>'2015'!O36:O41</f>
        <v>0.5</v>
      </c>
      <c r="R36" s="340">
        <f>'2015'!P36:P41</f>
        <v>0.5</v>
      </c>
      <c r="S36" s="674">
        <f>'2015'!Q36:Q41</f>
        <v>1</v>
      </c>
      <c r="T36" s="342">
        <f>'2015'!R36:R41</f>
        <v>233605063.59999999</v>
      </c>
      <c r="U36" s="342">
        <f>'2015'!S36:S41</f>
        <v>233605063.59999999</v>
      </c>
      <c r="V36" s="341">
        <f>'2015'!T36:T41</f>
        <v>1</v>
      </c>
      <c r="W36" s="343" t="str">
        <f>'2015'!U36:U41</f>
        <v>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v>
      </c>
      <c r="X36" s="339">
        <f>'2016'!N36:N41</f>
        <v>0.09</v>
      </c>
      <c r="Y36" s="340">
        <f>'2016'!O36:O41</f>
        <v>0.09</v>
      </c>
      <c r="Z36" s="341">
        <f>'2016'!P36:P41</f>
        <v>1</v>
      </c>
      <c r="AA36" s="342">
        <f>'2016'!Q36:Q41</f>
        <v>12650000</v>
      </c>
      <c r="AB36" s="342">
        <f>'2016'!R36:R41</f>
        <v>12650000</v>
      </c>
      <c r="AC36" s="341">
        <f>'2016'!S36:S41</f>
        <v>1</v>
      </c>
      <c r="AD36" s="338" t="str">
        <f>'2016'!T36:T41</f>
        <v>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v>
      </c>
      <c r="AE36" s="339">
        <f>'2017'!N36:N41</f>
        <v>0.09</v>
      </c>
      <c r="AF36" s="340">
        <f>'2017'!O36:O41</f>
        <v>0.09</v>
      </c>
      <c r="AG36" s="341">
        <f>'2017'!P36:P41</f>
        <v>1</v>
      </c>
      <c r="AH36" s="342">
        <f>'2017'!Q36:Q41</f>
        <v>20000000</v>
      </c>
      <c r="AI36" s="342">
        <f>'2017'!R36:R41</f>
        <v>19045950</v>
      </c>
      <c r="AJ36" s="341">
        <f>'2017'!S36:S41</f>
        <v>0.95229750000000002</v>
      </c>
      <c r="AK36" s="338" t="str">
        <f>'2017'!T36:T41</f>
        <v xml:space="preserve">Secretaria de salud reporta esquemas de vacunacion: Para el 2017 se esta trabajando con la meta era 95% en todos los biologicos ofertados por el PAI,  y se introduce la discriminacion de niño, niña e indigenas. </v>
      </c>
      <c r="AL36" s="339">
        <f>'2018'!N36:N41</f>
        <v>1</v>
      </c>
      <c r="AM36" s="368">
        <f>'2018'!O36:O41</f>
        <v>1</v>
      </c>
      <c r="AN36" s="341">
        <f>'2018'!P36:P41</f>
        <v>1</v>
      </c>
      <c r="AO36" s="342">
        <f>'2018'!Q36:Q41</f>
        <v>35000000</v>
      </c>
      <c r="AP36" s="342">
        <f>'2018'!R36:R41</f>
        <v>25509300</v>
      </c>
      <c r="AQ36" s="350">
        <f>'2018'!S36:S41</f>
        <v>0.72883714285714285</v>
      </c>
      <c r="AR36" s="338" t="str">
        <f>'2018'!AB36:AB41</f>
        <v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v>
      </c>
      <c r="AS36" s="339">
        <f>'2019'!N36:N41</f>
        <v>0</v>
      </c>
      <c r="AT36" s="340">
        <f>'2019'!O36:O41</f>
        <v>0</v>
      </c>
      <c r="AU36" s="341">
        <f>'2019'!P36:P41</f>
        <v>0.8</v>
      </c>
      <c r="AV36" s="342">
        <f>'2019'!Q36:Q41</f>
        <v>0</v>
      </c>
      <c r="AW36" s="342">
        <f>'2019'!R36:R41</f>
        <v>0</v>
      </c>
      <c r="AX36" s="341" t="e">
        <f>'2019'!#REF!</f>
        <v>#REF!</v>
      </c>
      <c r="AY36" s="347" t="str">
        <f>'2019'!S36:S41</f>
        <v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v>
      </c>
      <c r="AZ36" s="360">
        <f>'2020'!N36:N41</f>
        <v>1</v>
      </c>
      <c r="BA36" s="367">
        <f>'2020'!O36:O41</f>
        <v>1</v>
      </c>
      <c r="BB36" s="350">
        <f>'2020'!P36:P41</f>
        <v>1</v>
      </c>
      <c r="BC36" s="370">
        <f>'2020'!Q36:Q41</f>
        <v>0</v>
      </c>
      <c r="BD36" s="370">
        <f>'2020'!R36:R41</f>
        <v>0</v>
      </c>
      <c r="BE36" s="350">
        <f>'2020'!S36:S41</f>
        <v>0</v>
      </c>
      <c r="BF36" s="27" t="s">
        <v>1413</v>
      </c>
      <c r="BG36" s="1048">
        <v>1</v>
      </c>
      <c r="BH36" s="727">
        <v>0</v>
      </c>
      <c r="BI36" s="720">
        <v>0</v>
      </c>
      <c r="BJ36" s="370">
        <f>'2020'!V36:V41</f>
        <v>0</v>
      </c>
      <c r="BK36" s="370">
        <f>'2020'!W36:W41</f>
        <v>0</v>
      </c>
      <c r="BL36" s="722">
        <v>0</v>
      </c>
      <c r="BM36" s="27" t="s">
        <v>2245</v>
      </c>
    </row>
    <row r="37" spans="1:65" ht="60" customHeight="1" x14ac:dyDescent="0.25">
      <c r="A37" s="763"/>
      <c r="B37" s="764"/>
      <c r="C37" s="762"/>
      <c r="D37" s="195">
        <v>31</v>
      </c>
      <c r="E37" s="12" t="s">
        <v>160</v>
      </c>
      <c r="F37" s="12" t="s">
        <v>161</v>
      </c>
      <c r="G37" s="12" t="s">
        <v>162</v>
      </c>
      <c r="H37" s="12" t="s">
        <v>118</v>
      </c>
      <c r="I37" s="32" t="s">
        <v>163</v>
      </c>
      <c r="J37" s="43" t="s">
        <v>254</v>
      </c>
      <c r="K37" s="13" t="s">
        <v>255</v>
      </c>
      <c r="L37" s="16">
        <v>133</v>
      </c>
      <c r="M37" s="422" t="s">
        <v>257</v>
      </c>
      <c r="N37" s="427">
        <v>1</v>
      </c>
      <c r="O37" s="712">
        <v>1</v>
      </c>
      <c r="P37" s="357">
        <v>1</v>
      </c>
      <c r="Q37" s="43">
        <f>'2015'!O42</f>
        <v>0.7</v>
      </c>
      <c r="R37" s="90">
        <f>'2015'!P42</f>
        <v>0.7</v>
      </c>
      <c r="S37" s="674">
        <f>'2015'!Q42</f>
        <v>1</v>
      </c>
      <c r="T37" s="38">
        <f>'2015'!R42</f>
        <v>75646965.310000002</v>
      </c>
      <c r="U37" s="38">
        <f>'2015'!S42</f>
        <v>40525000</v>
      </c>
      <c r="V37" s="37">
        <f>'2015'!T42</f>
        <v>0.53571217079137579</v>
      </c>
      <c r="W37" s="32" t="str">
        <f>'2015'!U42</f>
        <v>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v>
      </c>
      <c r="X37" s="43">
        <f>'2016'!N42</f>
        <v>0.1</v>
      </c>
      <c r="Y37" s="13">
        <f>'2016'!O42</f>
        <v>0.1</v>
      </c>
      <c r="Z37" s="37">
        <f>'2016'!P42</f>
        <v>1</v>
      </c>
      <c r="AA37" s="38">
        <f>'2016'!Q42</f>
        <v>0</v>
      </c>
      <c r="AB37" s="38">
        <f>'2016'!R42</f>
        <v>0</v>
      </c>
      <c r="AC37" s="37">
        <f>'2016'!S42</f>
        <v>0</v>
      </c>
      <c r="AD37" s="32" t="str">
        <f>'2016'!T42</f>
        <v>Implementación del Plan de acción intersectorial.</v>
      </c>
      <c r="AE37" s="43">
        <f>'2017'!N42</f>
        <v>0.1</v>
      </c>
      <c r="AF37" s="13">
        <f>'2017'!O42</f>
        <v>0.1</v>
      </c>
      <c r="AG37" s="37">
        <f>'2017'!P42</f>
        <v>1</v>
      </c>
      <c r="AH37" s="38">
        <f>'2017'!Q42</f>
        <v>25750000</v>
      </c>
      <c r="AI37" s="38">
        <f>'2017'!R42</f>
        <v>25750000</v>
      </c>
      <c r="AJ37" s="37">
        <f>'2017'!S42</f>
        <v>1</v>
      </c>
      <c r="AK37" s="32" t="str">
        <f>'2017'!T42</f>
        <v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v>
      </c>
      <c r="AL37" s="43">
        <f>'2018'!N42</f>
        <v>12</v>
      </c>
      <c r="AM37" s="13">
        <f>'2018'!O42</f>
        <v>12</v>
      </c>
      <c r="AN37" s="37">
        <f>'2018'!P42</f>
        <v>1</v>
      </c>
      <c r="AO37" s="38">
        <f>'2018'!Q42</f>
        <v>24140000</v>
      </c>
      <c r="AP37" s="38">
        <f>'2018'!R42</f>
        <v>20000000</v>
      </c>
      <c r="AQ37" s="207">
        <f>'2018'!S42</f>
        <v>0.82850041425020715</v>
      </c>
      <c r="AR37" s="32" t="str">
        <f>'2018'!AB42</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37" s="43">
        <f>'2019'!N42</f>
        <v>0</v>
      </c>
      <c r="AT37" s="13">
        <f>'2019'!O42</f>
        <v>0</v>
      </c>
      <c r="AU37" s="37">
        <f>'2019'!P42</f>
        <v>0.7</v>
      </c>
      <c r="AV37" s="38">
        <f>'2019'!Q42</f>
        <v>0</v>
      </c>
      <c r="AW37" s="38">
        <f>'2019'!R42</f>
        <v>0</v>
      </c>
      <c r="AX37" s="37" t="e">
        <f>'2019'!#REF!</f>
        <v>#REF!</v>
      </c>
      <c r="AY37" s="361" t="str">
        <f>'2019'!S42</f>
        <v>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v>
      </c>
      <c r="AZ37" s="360">
        <f>'2020'!N42</f>
        <v>12</v>
      </c>
      <c r="BA37" s="360">
        <f>'2020'!O42</f>
        <v>12</v>
      </c>
      <c r="BB37" s="207">
        <f>'2020'!P42</f>
        <v>1</v>
      </c>
      <c r="BC37" s="371">
        <f>'2020'!Q42</f>
        <v>0</v>
      </c>
      <c r="BD37" s="371">
        <f>'2020'!R42</f>
        <v>0</v>
      </c>
      <c r="BE37" s="207">
        <f>'2020'!S42</f>
        <v>0</v>
      </c>
      <c r="BF37" s="27" t="s">
        <v>1413</v>
      </c>
      <c r="BG37" s="724">
        <v>5</v>
      </c>
      <c r="BH37" s="724"/>
      <c r="BI37" s="481">
        <v>0</v>
      </c>
      <c r="BJ37" s="1060">
        <v>11540000</v>
      </c>
      <c r="BK37" s="1060">
        <v>11540000</v>
      </c>
      <c r="BL37" s="481">
        <v>1</v>
      </c>
      <c r="BM37" s="27" t="s">
        <v>2245</v>
      </c>
    </row>
    <row r="38" spans="1:65" ht="220.5" customHeight="1" x14ac:dyDescent="0.25">
      <c r="A38" s="763"/>
      <c r="B38" s="764"/>
      <c r="C38" s="762" t="s">
        <v>164</v>
      </c>
      <c r="D38" s="195">
        <v>32</v>
      </c>
      <c r="E38" s="13" t="s">
        <v>2301</v>
      </c>
      <c r="F38" s="13" t="s">
        <v>166</v>
      </c>
      <c r="G38" s="13" t="s">
        <v>167</v>
      </c>
      <c r="H38" s="13" t="s">
        <v>168</v>
      </c>
      <c r="I38" s="53" t="s">
        <v>169</v>
      </c>
      <c r="J38" s="43" t="s">
        <v>254</v>
      </c>
      <c r="K38" s="13" t="s">
        <v>255</v>
      </c>
      <c r="L38" s="13">
        <v>134</v>
      </c>
      <c r="M38" s="417" t="s">
        <v>256</v>
      </c>
      <c r="N38" s="427">
        <v>0.9</v>
      </c>
      <c r="O38" s="104">
        <v>1</v>
      </c>
      <c r="P38" s="357">
        <v>1</v>
      </c>
      <c r="Q38" s="88">
        <f>'2015'!O43</f>
        <v>0.9</v>
      </c>
      <c r="R38" s="90">
        <f>'2015'!P43</f>
        <v>0.8</v>
      </c>
      <c r="S38" s="674">
        <f>'2015'!Q43</f>
        <v>0.88888888888888895</v>
      </c>
      <c r="T38" s="38">
        <f>'2015'!R43</f>
        <v>202500689.22999999</v>
      </c>
      <c r="U38" s="38">
        <f>'2015'!S43</f>
        <v>84171531</v>
      </c>
      <c r="V38" s="37">
        <f>'2015'!T43</f>
        <v>0.41566046673746426</v>
      </c>
      <c r="W38" s="32" t="str">
        <f>'2015'!U43</f>
        <v>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v>
      </c>
      <c r="X38" s="107">
        <f>'2016'!N43</f>
        <v>0.09</v>
      </c>
      <c r="Y38" s="108">
        <f>'2016'!O43</f>
        <v>0.09</v>
      </c>
      <c r="Z38" s="116">
        <f>'2016'!P43</f>
        <v>1</v>
      </c>
      <c r="AA38" s="38">
        <f>'2016'!Q43</f>
        <v>14667000</v>
      </c>
      <c r="AB38" s="38">
        <f>'2016'!R43</f>
        <v>14667000</v>
      </c>
      <c r="AC38" s="116">
        <f>'2016'!S43</f>
        <v>1</v>
      </c>
      <c r="AD38" s="32" t="str">
        <f>'2016'!T43</f>
        <v xml:space="preserve">Se Canalizaron  acciones de promoción de la salud en el desarrollo de la política nacional de sexualidad, derechos sexuales y reproductivos   </v>
      </c>
      <c r="AE38" s="107">
        <f>'2017'!N43</f>
        <v>0.09</v>
      </c>
      <c r="AF38" s="108">
        <f>'2017'!O43</f>
        <v>0.09</v>
      </c>
      <c r="AG38" s="116">
        <f>'2017'!P43</f>
        <v>1</v>
      </c>
      <c r="AH38" s="38">
        <f>'2017'!Q43</f>
        <v>54000000</v>
      </c>
      <c r="AI38" s="38">
        <f>'2017'!R43</f>
        <v>31680000</v>
      </c>
      <c r="AJ38" s="116">
        <f>'2017'!S43</f>
        <v>0.58666666666666667</v>
      </c>
      <c r="AK38" s="32" t="str">
        <f>'2017'!T43</f>
        <v>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v>
      </c>
      <c r="AL38" s="107">
        <f>'2018'!N43</f>
        <v>1</v>
      </c>
      <c r="AM38" s="108">
        <f>'2018'!O43</f>
        <v>0.4</v>
      </c>
      <c r="AN38" s="116">
        <f>'2018'!P43</f>
        <v>0.4</v>
      </c>
      <c r="AO38" s="38">
        <f>'2018'!Q43</f>
        <v>56400000</v>
      </c>
      <c r="AP38" s="38">
        <f>'2018'!R43</f>
        <v>56400000</v>
      </c>
      <c r="AQ38" s="207">
        <f>'2018'!S43</f>
        <v>1</v>
      </c>
      <c r="AR38" s="32" t="str">
        <f>'2018'!AB43</f>
        <v>La Secretaría de Familia a través de la dirección de poblaciones, oficina encargada de formular la politica publica de diversidad sexual e identidad de genero, ha diseñado una ruta de atención en salud para poblacion sexualmente diversa.</v>
      </c>
      <c r="AS38" s="107">
        <f>'2019'!N43</f>
        <v>12</v>
      </c>
      <c r="AT38" s="108">
        <f>'2019'!O43</f>
        <v>12</v>
      </c>
      <c r="AU38" s="116">
        <f>'2019'!P43</f>
        <v>0.7</v>
      </c>
      <c r="AV38" s="38">
        <f>'2019'!Q43</f>
        <v>60000000</v>
      </c>
      <c r="AW38" s="38">
        <f>'2019'!R43</f>
        <v>9412000</v>
      </c>
      <c r="AX38" s="116" t="e">
        <f>'2019'!#REF!</f>
        <v>#REF!</v>
      </c>
      <c r="AY38" s="361" t="str">
        <f>'2019'!S43</f>
        <v>Se desarrolla el  Programa Generaciones Con Bienestar para lo cual de los 2050 cupos programados para la atención en la presente anualidad se tiene que al 30 de septiembre se ha realialido la atención de 1899 usuarios.</v>
      </c>
      <c r="AZ38" s="360">
        <f>'2020'!N43</f>
        <v>1</v>
      </c>
      <c r="BA38" s="360">
        <f>'2020'!O43</f>
        <v>0.4</v>
      </c>
      <c r="BB38" s="207">
        <f>'2020'!P43</f>
        <v>0.4</v>
      </c>
      <c r="BC38" s="371">
        <f>'2020'!Q43</f>
        <v>0</v>
      </c>
      <c r="BD38" s="371">
        <f>'2020'!R43</f>
        <v>0</v>
      </c>
      <c r="BE38" s="207">
        <f>'2020'!S43</f>
        <v>0</v>
      </c>
      <c r="BF38" s="27" t="s">
        <v>1413</v>
      </c>
      <c r="BG38" s="1048">
        <v>12</v>
      </c>
      <c r="BH38" s="1053">
        <v>17</v>
      </c>
      <c r="BI38" s="481">
        <v>1</v>
      </c>
      <c r="BJ38" s="1061">
        <v>3026150101</v>
      </c>
      <c r="BK38" s="1061">
        <v>2727483111</v>
      </c>
      <c r="BL38" s="481">
        <v>0.9</v>
      </c>
      <c r="BM38" s="27" t="s">
        <v>2265</v>
      </c>
    </row>
    <row r="39" spans="1:65" ht="60" customHeight="1" x14ac:dyDescent="0.25">
      <c r="A39" s="763"/>
      <c r="B39" s="764"/>
      <c r="C39" s="762"/>
      <c r="D39" s="195">
        <v>33</v>
      </c>
      <c r="E39" s="12" t="s">
        <v>170</v>
      </c>
      <c r="F39" s="12" t="s">
        <v>171</v>
      </c>
      <c r="G39" s="12" t="s">
        <v>172</v>
      </c>
      <c r="H39" s="12" t="s">
        <v>173</v>
      </c>
      <c r="I39" s="32" t="s">
        <v>174</v>
      </c>
      <c r="J39" s="7" t="s">
        <v>265</v>
      </c>
      <c r="K39" s="9" t="s">
        <v>266</v>
      </c>
      <c r="L39" s="16">
        <v>185</v>
      </c>
      <c r="M39" s="422" t="s">
        <v>267</v>
      </c>
      <c r="N39" s="428">
        <v>1</v>
      </c>
      <c r="O39" s="348">
        <v>1</v>
      </c>
      <c r="P39" s="357">
        <v>1</v>
      </c>
      <c r="Q39" s="88" t="str">
        <f>'2015'!O44</f>
        <v>Estrategia interinstitucional e intersectorial implementada y activa.</v>
      </c>
      <c r="R39" s="90">
        <f>'2015'!P44</f>
        <v>0.8</v>
      </c>
      <c r="S39" s="674">
        <f>'2015'!Q44</f>
        <v>0.8</v>
      </c>
      <c r="T39" s="38">
        <f>'2015'!R44</f>
        <v>71399999</v>
      </c>
      <c r="U39" s="38">
        <f>'2015'!S44</f>
        <v>23859999</v>
      </c>
      <c r="V39" s="37">
        <f>'2015'!T44</f>
        <v>0.33417366014248823</v>
      </c>
      <c r="W39" s="32" t="str">
        <f>'2015'!U44</f>
        <v>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v>
      </c>
      <c r="X39" s="107">
        <f>'2016'!N44</f>
        <v>0.1</v>
      </c>
      <c r="Y39" s="108">
        <f>'2016'!O44</f>
        <v>0.1</v>
      </c>
      <c r="Z39" s="116">
        <f>'2016'!P44</f>
        <v>1</v>
      </c>
      <c r="AA39" s="38">
        <f>'2016'!Q44</f>
        <v>4673224</v>
      </c>
      <c r="AB39" s="38">
        <f>'2016'!R44</f>
        <v>4673224</v>
      </c>
      <c r="AC39" s="116">
        <f>'2016'!S44</f>
        <v>1</v>
      </c>
      <c r="AD39" s="32" t="str">
        <f>'2016'!T44</f>
        <v>**Sensibilización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v>
      </c>
      <c r="AE39" s="107">
        <f>'2017'!N44</f>
        <v>0.1</v>
      </c>
      <c r="AF39" s="108">
        <f>'2017'!O44</f>
        <v>0.08</v>
      </c>
      <c r="AG39" s="116">
        <f>'2017'!P44</f>
        <v>0.79999999999999993</v>
      </c>
      <c r="AH39" s="38">
        <f>'2017'!Q44</f>
        <v>16500000</v>
      </c>
      <c r="AI39" s="38">
        <f>'2017'!R44</f>
        <v>0</v>
      </c>
      <c r="AJ39" s="116">
        <f>'2017'!S44</f>
        <v>0</v>
      </c>
      <c r="AK39" s="32" t="str">
        <f>'2017'!T44</f>
        <v>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v>
      </c>
      <c r="AL39" s="107">
        <f>'2018'!N44</f>
        <v>1</v>
      </c>
      <c r="AM39" s="108">
        <f>'2018'!O44</f>
        <v>0.2</v>
      </c>
      <c r="AN39" s="116">
        <f>'2018'!P44</f>
        <v>0.2</v>
      </c>
      <c r="AO39" s="38">
        <f>'2018'!Q44</f>
        <v>40000000</v>
      </c>
      <c r="AP39" s="38">
        <f>'2018'!R44</f>
        <v>15000000</v>
      </c>
      <c r="AQ39" s="207">
        <f>'2018'!S44</f>
        <v>0.375</v>
      </c>
      <c r="AR39" s="32" t="str">
        <f>'2018'!AB44</f>
        <v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v>
      </c>
      <c r="AS39" s="107">
        <f>'2019'!N44</f>
        <v>1</v>
      </c>
      <c r="AT39" s="108">
        <f>'2019'!O44</f>
        <v>1</v>
      </c>
      <c r="AU39" s="116">
        <f>'2019'!P44</f>
        <v>0.7</v>
      </c>
      <c r="AV39" s="38">
        <f>'2019'!Q44</f>
        <v>40000000</v>
      </c>
      <c r="AW39" s="38">
        <f>'2019'!R44</f>
        <v>2180000</v>
      </c>
      <c r="AX39" s="116" t="e">
        <f>'2019'!#REF!</f>
        <v>#REF!</v>
      </c>
      <c r="AY39" s="361" t="str">
        <f>'2019'!S44</f>
        <v>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v>
      </c>
      <c r="AZ39" s="360">
        <f>'2020'!N44</f>
        <v>1</v>
      </c>
      <c r="BA39" s="360">
        <f>'2020'!O44</f>
        <v>0.2</v>
      </c>
      <c r="BB39" s="207">
        <f>'2020'!P44</f>
        <v>0.2</v>
      </c>
      <c r="BC39" s="371">
        <f>'2020'!Q44</f>
        <v>0</v>
      </c>
      <c r="BD39" s="371">
        <f>'2020'!R44</f>
        <v>0</v>
      </c>
      <c r="BE39" s="207">
        <f>'2020'!S44</f>
        <v>0</v>
      </c>
      <c r="BF39" s="27" t="s">
        <v>1413</v>
      </c>
      <c r="BG39" s="1048">
        <v>1</v>
      </c>
      <c r="BH39" s="1053">
        <v>1</v>
      </c>
      <c r="BI39" s="481">
        <v>1</v>
      </c>
      <c r="BJ39" s="695">
        <v>0</v>
      </c>
      <c r="BK39" s="695"/>
      <c r="BL39" s="481">
        <v>0</v>
      </c>
      <c r="BM39" s="27" t="s">
        <v>2266</v>
      </c>
    </row>
    <row r="40" spans="1:65" ht="105" customHeight="1" x14ac:dyDescent="0.25">
      <c r="A40" s="763"/>
      <c r="B40" s="764"/>
      <c r="C40" s="762"/>
      <c r="D40" s="195">
        <v>34</v>
      </c>
      <c r="E40" s="12" t="s">
        <v>175</v>
      </c>
      <c r="F40" s="12" t="s">
        <v>176</v>
      </c>
      <c r="G40" s="12" t="s">
        <v>177</v>
      </c>
      <c r="H40" s="12" t="s">
        <v>178</v>
      </c>
      <c r="I40" s="32" t="s">
        <v>179</v>
      </c>
      <c r="J40" s="43" t="s">
        <v>254</v>
      </c>
      <c r="K40" s="10" t="s">
        <v>262</v>
      </c>
      <c r="L40" s="13">
        <v>137</v>
      </c>
      <c r="M40" s="417" t="s">
        <v>263</v>
      </c>
      <c r="N40" s="686">
        <v>1</v>
      </c>
      <c r="O40" s="686">
        <v>1</v>
      </c>
      <c r="P40" s="671">
        <v>1</v>
      </c>
      <c r="Q40" s="88" t="str">
        <f>'2015'!O45</f>
        <v>Enfoque diferencial y de género incluido e  implementado 5%</v>
      </c>
      <c r="R40" s="90">
        <f>'2015'!P45</f>
        <v>1</v>
      </c>
      <c r="S40" s="674">
        <f>'2015'!Q45</f>
        <v>1</v>
      </c>
      <c r="T40" s="38">
        <f>'2015'!R45</f>
        <v>40525000</v>
      </c>
      <c r="U40" s="38">
        <f>'2015'!S45</f>
        <v>18900000</v>
      </c>
      <c r="V40" s="37">
        <f>'2015'!T45</f>
        <v>0.46637877853177051</v>
      </c>
      <c r="W40" s="32" t="str">
        <f>'2015'!U45</f>
        <v>Durante el periodo se realizó el fortalecimiento de los equipos básicos de atención primaria en salud mental de los 10 municipios ya conformados.</v>
      </c>
      <c r="X40" s="107">
        <f>'2016'!N45</f>
        <v>0.1</v>
      </c>
      <c r="Y40" s="108">
        <f>'2016'!O45</f>
        <v>0.1</v>
      </c>
      <c r="Z40" s="116">
        <f>'2016'!P45</f>
        <v>1</v>
      </c>
      <c r="AA40" s="38">
        <f>'2016'!Q45</f>
        <v>17600000</v>
      </c>
      <c r="AB40" s="38">
        <f>'2016'!R45</f>
        <v>17600000</v>
      </c>
      <c r="AC40" s="116">
        <f>'2016'!S45</f>
        <v>1</v>
      </c>
      <c r="AD40" s="32" t="str">
        <f>'2016'!T45</f>
        <v>Se Ajusto e implemento  la política de salud mental en los 12 municipios del Departamento, conforme a los lineamientos y desarrollos técnicos definidos por el Ministerio de Salud y Protección Social..</v>
      </c>
      <c r="AE40" s="107">
        <f>'2017'!N45</f>
        <v>0.1</v>
      </c>
      <c r="AF40" s="108">
        <f>'2017'!O45</f>
        <v>0.09</v>
      </c>
      <c r="AG40" s="116">
        <f>'2017'!P45</f>
        <v>0.89999999999999991</v>
      </c>
      <c r="AH40" s="38">
        <f>'2017'!Q45</f>
        <v>41200000</v>
      </c>
      <c r="AI40" s="38">
        <f>'2017'!R45</f>
        <v>38560000</v>
      </c>
      <c r="AJ40" s="116">
        <f>'2017'!S45</f>
        <v>0.93592233009708736</v>
      </c>
      <c r="AK40" s="32" t="str">
        <f>'2017'!T45</f>
        <v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v>
      </c>
      <c r="AL40" s="107">
        <f>'2018'!N45</f>
        <v>12</v>
      </c>
      <c r="AM40" s="108">
        <f>'2018'!O45</f>
        <v>2</v>
      </c>
      <c r="AN40" s="116">
        <f>'2018'!P45</f>
        <v>0.16666666666666666</v>
      </c>
      <c r="AO40" s="38">
        <f>'2018'!Q45</f>
        <v>53000000</v>
      </c>
      <c r="AP40" s="38">
        <f>'2018'!R45</f>
        <v>26400000</v>
      </c>
      <c r="AQ40" s="207">
        <f>'2018'!S45</f>
        <v>0.49811320754716981</v>
      </c>
      <c r="AR40" s="32" t="str">
        <f>'2018'!AB45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40" s="107">
        <f>'2019'!N45</f>
        <v>1</v>
      </c>
      <c r="AT40" s="108">
        <f>'2019'!O45</f>
        <v>1</v>
      </c>
      <c r="AU40" s="116">
        <f>'2019'!P45</f>
        <v>0.7</v>
      </c>
      <c r="AV40" s="38">
        <f>'2019'!Q45</f>
        <v>56000000</v>
      </c>
      <c r="AW40" s="38">
        <f>'2019'!R45</f>
        <v>2798000</v>
      </c>
      <c r="AX40" s="116" t="e">
        <f>'2019'!#REF!</f>
        <v>#REF!</v>
      </c>
      <c r="AY40" s="361" t="str">
        <f>'2019'!S45</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40" s="360">
        <f>'2020'!N45</f>
        <v>12</v>
      </c>
      <c r="BA40" s="360">
        <f>'2020'!O45</f>
        <v>2</v>
      </c>
      <c r="BB40" s="207">
        <f>'2020'!P45</f>
        <v>0.16666666666666666</v>
      </c>
      <c r="BC40" s="371">
        <f>'2020'!Q45</f>
        <v>0</v>
      </c>
      <c r="BD40" s="371">
        <f>'2020'!R45</f>
        <v>0</v>
      </c>
      <c r="BE40" s="207">
        <f>'2020'!S45</f>
        <v>0</v>
      </c>
      <c r="BF40" s="27" t="s">
        <v>1413</v>
      </c>
      <c r="BG40" s="724">
        <v>0</v>
      </c>
      <c r="BH40" s="724">
        <v>0</v>
      </c>
      <c r="BI40" s="481">
        <v>0</v>
      </c>
      <c r="BJ40" s="371">
        <f>'2020'!V45</f>
        <v>0</v>
      </c>
      <c r="BK40" s="371">
        <f>'2020'!W45</f>
        <v>0</v>
      </c>
      <c r="BL40" s="725">
        <f>'2020'!X45</f>
        <v>0</v>
      </c>
      <c r="BM40" s="27" t="s">
        <v>2245</v>
      </c>
    </row>
    <row r="41" spans="1:65" ht="60" customHeight="1" x14ac:dyDescent="0.25">
      <c r="A41" s="763"/>
      <c r="B41" s="764"/>
      <c r="C41" s="762"/>
      <c r="D41" s="195">
        <v>35</v>
      </c>
      <c r="E41" s="12" t="s">
        <v>180</v>
      </c>
      <c r="F41" s="12" t="s">
        <v>181</v>
      </c>
      <c r="G41" s="12" t="s">
        <v>182</v>
      </c>
      <c r="H41" s="12" t="s">
        <v>183</v>
      </c>
      <c r="I41" s="32" t="s">
        <v>184</v>
      </c>
      <c r="J41" s="7" t="s">
        <v>254</v>
      </c>
      <c r="K41" s="39" t="s">
        <v>268</v>
      </c>
      <c r="L41" s="13">
        <v>139</v>
      </c>
      <c r="M41" s="420" t="s">
        <v>269</v>
      </c>
      <c r="N41" s="427">
        <v>0.9</v>
      </c>
      <c r="O41" s="104">
        <v>1</v>
      </c>
      <c r="P41" s="357">
        <v>1</v>
      </c>
      <c r="Q41" s="88">
        <f>'2015'!O46</f>
        <v>0.2</v>
      </c>
      <c r="R41" s="90">
        <f>'2015'!P46</f>
        <v>5.0000000000000001E-3</v>
      </c>
      <c r="S41" s="37">
        <f>'2015'!Q46</f>
        <v>2.4999999999999998E-2</v>
      </c>
      <c r="T41" s="38">
        <f>'2015'!R46</f>
        <v>0</v>
      </c>
      <c r="U41" s="38">
        <f>'2015'!S46</f>
        <v>0</v>
      </c>
      <c r="V41" s="37">
        <f>'2015'!T46</f>
        <v>0</v>
      </c>
      <c r="W41" s="32" t="str">
        <f>'2015'!U46</f>
        <v>No fue posible obtener la informacion por parte de la unidad ejecutora del programa</v>
      </c>
      <c r="X41" s="107">
        <f>'2016'!N46</f>
        <v>0.09</v>
      </c>
      <c r="Y41" s="108">
        <f>'2016'!O46</f>
        <v>0</v>
      </c>
      <c r="Z41" s="116">
        <f>'2016'!P46</f>
        <v>0</v>
      </c>
      <c r="AA41" s="38">
        <f>'2016'!Q46</f>
        <v>0</v>
      </c>
      <c r="AB41" s="38">
        <f>'2016'!R46</f>
        <v>0</v>
      </c>
      <c r="AC41" s="116">
        <f>'2016'!S46</f>
        <v>0</v>
      </c>
      <c r="AD41" s="32" t="str">
        <f>'2016'!T46</f>
        <v>no reporta</v>
      </c>
      <c r="AE41" s="107">
        <f>'2017'!N46</f>
        <v>0.09</v>
      </c>
      <c r="AF41" s="108">
        <f>'2017'!O46</f>
        <v>0.09</v>
      </c>
      <c r="AG41" s="116">
        <f>'2017'!P46</f>
        <v>1</v>
      </c>
      <c r="AH41" s="38">
        <f>'2017'!Q46</f>
        <v>92700000</v>
      </c>
      <c r="AI41" s="38">
        <f>'2017'!R46</f>
        <v>89440000</v>
      </c>
      <c r="AJ41" s="116">
        <f>'2017'!S46</f>
        <v>0.96483279395900756</v>
      </c>
      <c r="AK41" s="32" t="str">
        <f>'2017'!T46</f>
        <v>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v>
      </c>
      <c r="AL41" s="107">
        <f>'2018'!N46</f>
        <v>1</v>
      </c>
      <c r="AM41" s="108">
        <f>'2018'!O46</f>
        <v>0.4</v>
      </c>
      <c r="AN41" s="116">
        <f>'2018'!P46</f>
        <v>0.4</v>
      </c>
      <c r="AO41" s="38">
        <f>'2018'!Q46</f>
        <v>112000000</v>
      </c>
      <c r="AP41" s="38">
        <f>'2018'!R46</f>
        <v>66720000</v>
      </c>
      <c r="AQ41" s="207">
        <f>'2018'!S46</f>
        <v>0.59571428571428575</v>
      </c>
      <c r="AR41" s="32">
        <f>'2018'!AB46</f>
        <v>0</v>
      </c>
      <c r="AS41" s="107">
        <f>'2019'!N46</f>
        <v>1</v>
      </c>
      <c r="AT41" s="108">
        <f>'2019'!O46</f>
        <v>1</v>
      </c>
      <c r="AU41" s="116">
        <f>'2019'!P46</f>
        <v>0.7</v>
      </c>
      <c r="AV41" s="38">
        <f>'2019'!Q46</f>
        <v>112000000</v>
      </c>
      <c r="AW41" s="38">
        <f>'2019'!R46</f>
        <v>14584000</v>
      </c>
      <c r="AX41" s="116" t="e">
        <f>'2019'!#REF!</f>
        <v>#REF!</v>
      </c>
      <c r="AY41" s="361" t="str">
        <f>'2019'!S46</f>
        <v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v>
      </c>
      <c r="AZ41" s="360">
        <f>'2020'!N46</f>
        <v>1</v>
      </c>
      <c r="BA41" s="360">
        <f>'2020'!O46</f>
        <v>0.4</v>
      </c>
      <c r="BB41" s="207">
        <f>'2020'!P46</f>
        <v>0.4</v>
      </c>
      <c r="BC41" s="371">
        <f>'2020'!Q46</f>
        <v>0</v>
      </c>
      <c r="BD41" s="371">
        <f>'2020'!R46</f>
        <v>0</v>
      </c>
      <c r="BE41" s="207">
        <f>'2020'!S46</f>
        <v>0</v>
      </c>
      <c r="BF41" s="27" t="s">
        <v>1413</v>
      </c>
      <c r="BG41" s="724">
        <v>0</v>
      </c>
      <c r="BH41" s="724">
        <v>0</v>
      </c>
      <c r="BI41" s="481">
        <v>0</v>
      </c>
      <c r="BJ41" s="371">
        <f>'2020'!V46</f>
        <v>0</v>
      </c>
      <c r="BK41" s="371">
        <f>'2020'!W46</f>
        <v>0</v>
      </c>
      <c r="BL41" s="725">
        <f>'2020'!X46</f>
        <v>0</v>
      </c>
      <c r="BM41" s="27" t="s">
        <v>2245</v>
      </c>
    </row>
    <row r="42" spans="1:65" ht="126.75" customHeight="1" x14ac:dyDescent="0.25">
      <c r="A42" s="763"/>
      <c r="B42" s="764"/>
      <c r="C42" s="762"/>
      <c r="D42" s="195">
        <v>36</v>
      </c>
      <c r="E42" s="12" t="s">
        <v>185</v>
      </c>
      <c r="F42" s="12" t="s">
        <v>186</v>
      </c>
      <c r="G42" s="12" t="s">
        <v>187</v>
      </c>
      <c r="H42" s="12" t="s">
        <v>188</v>
      </c>
      <c r="I42" s="32" t="s">
        <v>189</v>
      </c>
      <c r="J42" s="7" t="s">
        <v>254</v>
      </c>
      <c r="K42" s="13" t="s">
        <v>270</v>
      </c>
      <c r="L42" s="13">
        <v>162</v>
      </c>
      <c r="M42" s="361" t="s">
        <v>271</v>
      </c>
      <c r="N42" s="428">
        <v>10</v>
      </c>
      <c r="O42" s="686">
        <v>10</v>
      </c>
      <c r="P42" s="671">
        <v>1</v>
      </c>
      <c r="Q42" s="88">
        <f>'2015'!O47</f>
        <v>0.1</v>
      </c>
      <c r="R42" s="90">
        <f>'2015'!P47</f>
        <v>0.1</v>
      </c>
      <c r="S42" s="674">
        <f>'2015'!Q47</f>
        <v>1</v>
      </c>
      <c r="T42" s="38">
        <f>'2015'!R47</f>
        <v>74194772</v>
      </c>
      <c r="U42" s="38">
        <f>'2015'!S47</f>
        <v>74194772</v>
      </c>
      <c r="V42" s="37">
        <f>'2015'!T47</f>
        <v>1</v>
      </c>
      <c r="W42" s="32" t="str">
        <f>'2015'!U47</f>
        <v>Desde la  secretaria de salud departamental se incorporó el enfoque de gènero que permite de manera concreta el inicio de los seguimientos a todos los temas relacionados con la salud con enfasis en la vigilancia de la salud pública de las ITS.</v>
      </c>
      <c r="X42" s="107">
        <f>'2016'!N47</f>
        <v>0.1</v>
      </c>
      <c r="Y42" s="108">
        <f>'2016'!O47</f>
        <v>0.1</v>
      </c>
      <c r="Z42" s="116">
        <f>'2016'!P47</f>
        <v>1</v>
      </c>
      <c r="AA42" s="38">
        <f>'2016'!Q47</f>
        <v>49846333</v>
      </c>
      <c r="AB42" s="38">
        <f>'2016'!R47</f>
        <v>49846333</v>
      </c>
      <c r="AC42" s="116">
        <f>'2016'!S47</f>
        <v>1</v>
      </c>
      <c r="AD42" s="32" t="str">
        <f>'2016'!T47</f>
        <v>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v>
      </c>
      <c r="AE42" s="107">
        <f>'2017'!N47</f>
        <v>0.1</v>
      </c>
      <c r="AF42" s="108">
        <f>'2017'!O47</f>
        <v>0.1</v>
      </c>
      <c r="AG42" s="116">
        <f>'2017'!P47</f>
        <v>1</v>
      </c>
      <c r="AH42" s="38">
        <f>'2017'!Q47</f>
        <v>279309844</v>
      </c>
      <c r="AI42" s="38">
        <f>'2017'!R47</f>
        <v>212685000</v>
      </c>
      <c r="AJ42" s="116">
        <f>'2017'!S47</f>
        <v>0.76146618018948165</v>
      </c>
      <c r="AK42" s="32" t="str">
        <f>'2017'!T47</f>
        <v>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v>
      </c>
      <c r="AL42" s="107">
        <v>0.8</v>
      </c>
      <c r="AM42" s="108">
        <v>0.8</v>
      </c>
      <c r="AN42" s="116">
        <f>'2018'!P47</f>
        <v>1</v>
      </c>
      <c r="AO42" s="38">
        <f>'2018'!Q47</f>
        <v>323286843</v>
      </c>
      <c r="AP42" s="38">
        <f>'2018'!R47</f>
        <v>157800000</v>
      </c>
      <c r="AQ42" s="207">
        <f>'2018'!S47</f>
        <v>0.48811141998748153</v>
      </c>
      <c r="AR42" s="32" t="str">
        <f>'2018'!AB47</f>
        <v>Se realiza verificación semanal de la notificación obligatoria semanal emanada de las 83 unidades primarias generadoras de datos UPGD y se realiza la Búsqueda Activa Institucional correspondiente al trimestre evaluado.</v>
      </c>
      <c r="AS42" s="107">
        <v>0.7</v>
      </c>
      <c r="AT42" s="108">
        <v>0.5</v>
      </c>
      <c r="AU42" s="116">
        <f>'2019'!P47</f>
        <v>0.7</v>
      </c>
      <c r="AV42" s="38">
        <f>'2019'!Q47</f>
        <v>243800000</v>
      </c>
      <c r="AW42" s="38">
        <f>'2019'!R47</f>
        <v>30910000</v>
      </c>
      <c r="AX42" s="116" t="e">
        <f>'2019'!#REF!</f>
        <v>#REF!</v>
      </c>
      <c r="AY42" s="361" t="str">
        <f>'2019'!S47</f>
        <v>*Para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v>
      </c>
      <c r="AZ42" s="360">
        <v>0.8</v>
      </c>
      <c r="BA42" s="360">
        <v>8.8000000000000007</v>
      </c>
      <c r="BB42" s="207">
        <f>'2020'!P47</f>
        <v>1</v>
      </c>
      <c r="BC42" s="371">
        <f>'2020'!Q47</f>
        <v>0</v>
      </c>
      <c r="BD42" s="371">
        <f>'2020'!R47</f>
        <v>0</v>
      </c>
      <c r="BE42" s="207">
        <f>'2020'!S47</f>
        <v>0</v>
      </c>
      <c r="BF42" s="27" t="s">
        <v>1413</v>
      </c>
      <c r="BG42" s="724">
        <v>15</v>
      </c>
      <c r="BH42" s="724">
        <v>12</v>
      </c>
      <c r="BI42" s="481">
        <v>0.8</v>
      </c>
      <c r="BJ42" s="697">
        <v>0</v>
      </c>
      <c r="BK42" s="670">
        <v>2885000</v>
      </c>
      <c r="BL42" s="481">
        <v>1</v>
      </c>
      <c r="BM42" s="27" t="s">
        <v>2267</v>
      </c>
    </row>
    <row r="43" spans="1:65" ht="60" customHeight="1" x14ac:dyDescent="0.25">
      <c r="A43" s="763"/>
      <c r="B43" s="764"/>
      <c r="C43" s="762" t="s">
        <v>190</v>
      </c>
      <c r="D43" s="195">
        <v>37</v>
      </c>
      <c r="E43" s="12" t="s">
        <v>191</v>
      </c>
      <c r="F43" s="12" t="s">
        <v>192</v>
      </c>
      <c r="G43" s="12" t="s">
        <v>193</v>
      </c>
      <c r="H43" s="12" t="s">
        <v>194</v>
      </c>
      <c r="I43" s="32" t="s">
        <v>179</v>
      </c>
      <c r="J43" s="763" t="s">
        <v>254</v>
      </c>
      <c r="K43" s="751" t="s">
        <v>262</v>
      </c>
      <c r="L43" s="751">
        <v>137</v>
      </c>
      <c r="M43" s="766" t="s">
        <v>263</v>
      </c>
      <c r="N43" s="427">
        <v>1</v>
      </c>
      <c r="O43" s="104">
        <v>1</v>
      </c>
      <c r="P43" s="357">
        <v>1</v>
      </c>
      <c r="Q43" s="88">
        <f>'2015'!O48</f>
        <v>0.3</v>
      </c>
      <c r="R43" s="90">
        <f>'2015'!P48</f>
        <v>0.3</v>
      </c>
      <c r="S43" s="674">
        <f>'2015'!Q48</f>
        <v>1</v>
      </c>
      <c r="T43" s="38">
        <f>'2015'!R48</f>
        <v>10113333</v>
      </c>
      <c r="U43" s="38">
        <f>'2015'!S48</f>
        <v>10000000</v>
      </c>
      <c r="V43" s="37">
        <f>'2015'!T48</f>
        <v>0.98879370431093294</v>
      </c>
      <c r="W43" s="32" t="str">
        <f>'2015'!U48</f>
        <v>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v>
      </c>
      <c r="X43" s="107">
        <f>'2016'!N48</f>
        <v>0.1</v>
      </c>
      <c r="Y43" s="108">
        <f>'2016'!O48</f>
        <v>0.1</v>
      </c>
      <c r="Z43" s="116">
        <f>'2016'!P48</f>
        <v>1</v>
      </c>
      <c r="AA43" s="38">
        <f>'2016'!Q48</f>
        <v>0</v>
      </c>
      <c r="AB43" s="38">
        <f>'2016'!R48</f>
        <v>0</v>
      </c>
      <c r="AC43" s="116">
        <f>'2016'!S48</f>
        <v>0</v>
      </c>
      <c r="AD43" s="32" t="str">
        <f>'2016'!T48</f>
        <v>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v>
      </c>
      <c r="AE43" s="107">
        <f>'2017'!N48</f>
        <v>0.1</v>
      </c>
      <c r="AF43" s="108">
        <f>'2017'!O48</f>
        <v>0.1</v>
      </c>
      <c r="AG43" s="116">
        <f>'2017'!P48</f>
        <v>1</v>
      </c>
      <c r="AH43" s="38">
        <f>'2017'!Q48</f>
        <v>41200000</v>
      </c>
      <c r="AI43" s="38">
        <f>'2017'!R48</f>
        <v>38560000</v>
      </c>
      <c r="AJ43" s="116">
        <f>'2017'!S48</f>
        <v>0.93592233009708736</v>
      </c>
      <c r="AK43" s="32" t="str">
        <f>'2017'!T48</f>
        <v>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3" s="107">
        <f>'2018'!N48</f>
        <v>8</v>
      </c>
      <c r="AM43" s="108">
        <f>'2018'!O48</f>
        <v>8</v>
      </c>
      <c r="AN43" s="116">
        <f>'2018'!P48</f>
        <v>1</v>
      </c>
      <c r="AO43" s="38">
        <f>'2018'!Q48</f>
        <v>37000000</v>
      </c>
      <c r="AP43" s="38">
        <f>'2018'!R48</f>
        <v>22240000</v>
      </c>
      <c r="AQ43" s="207">
        <f>'2018'!S48</f>
        <v>0.60108108108108105</v>
      </c>
      <c r="AR43" s="32" t="str">
        <f>'2018'!AB48</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43" s="107">
        <f>'2019'!N48</f>
        <v>1</v>
      </c>
      <c r="AT43" s="108">
        <f>'2019'!O48</f>
        <v>1</v>
      </c>
      <c r="AU43" s="116">
        <f>'2019'!P48</f>
        <v>0.7</v>
      </c>
      <c r="AV43" s="38">
        <f>'2019'!Q48</f>
        <v>56000000</v>
      </c>
      <c r="AW43" s="38">
        <f>'2019'!R48</f>
        <v>2798000</v>
      </c>
      <c r="AX43" s="116" t="e">
        <f>'2019'!#REF!</f>
        <v>#REF!</v>
      </c>
      <c r="AY43" s="361" t="str">
        <f>'2019'!S48</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43" s="360">
        <f>'2020'!N48</f>
        <v>8</v>
      </c>
      <c r="BA43" s="367">
        <f>'2020'!O48</f>
        <v>8</v>
      </c>
      <c r="BB43" s="207">
        <f>'2020'!P48</f>
        <v>1</v>
      </c>
      <c r="BC43" s="371">
        <f>'2020'!Q48</f>
        <v>0</v>
      </c>
      <c r="BD43" s="371">
        <f>'2020'!R48</f>
        <v>0</v>
      </c>
      <c r="BE43" s="207">
        <f>'2020'!S48</f>
        <v>0</v>
      </c>
      <c r="BF43" s="27" t="s">
        <v>1413</v>
      </c>
      <c r="BG43" s="1048">
        <v>3</v>
      </c>
      <c r="BH43" s="727">
        <v>2</v>
      </c>
      <c r="BI43" s="481">
        <v>0.66659999999999997</v>
      </c>
      <c r="BJ43" s="1062">
        <v>17000000</v>
      </c>
      <c r="BK43" s="1062">
        <v>44000000</v>
      </c>
      <c r="BL43" s="481">
        <v>1</v>
      </c>
      <c r="BM43" s="27" t="s">
        <v>2268</v>
      </c>
    </row>
    <row r="44" spans="1:65" ht="60" customHeight="1" x14ac:dyDescent="0.25">
      <c r="A44" s="763"/>
      <c r="B44" s="764"/>
      <c r="C44" s="762"/>
      <c r="D44" s="195">
        <v>38</v>
      </c>
      <c r="E44" s="12" t="s">
        <v>195</v>
      </c>
      <c r="F44" s="12" t="s">
        <v>192</v>
      </c>
      <c r="G44" s="12" t="s">
        <v>193</v>
      </c>
      <c r="H44" s="12" t="s">
        <v>194</v>
      </c>
      <c r="I44" s="32" t="s">
        <v>179</v>
      </c>
      <c r="J44" s="763"/>
      <c r="K44" s="751"/>
      <c r="L44" s="751"/>
      <c r="M44" s="766"/>
      <c r="N44" s="427">
        <v>1</v>
      </c>
      <c r="O44" s="104">
        <v>1</v>
      </c>
      <c r="P44" s="679">
        <f>O44/N44</f>
        <v>1</v>
      </c>
      <c r="Q44" s="88">
        <f>'2015'!O49</f>
        <v>0</v>
      </c>
      <c r="R44" s="90">
        <f>'2015'!P49</f>
        <v>0</v>
      </c>
      <c r="S44" s="37">
        <f>'2015'!Q49</f>
        <v>0</v>
      </c>
      <c r="T44" s="38">
        <f>'2015'!R49</f>
        <v>0</v>
      </c>
      <c r="U44" s="38">
        <f>'2015'!S49</f>
        <v>0</v>
      </c>
      <c r="V44" s="37">
        <f>'2015'!T49</f>
        <v>0</v>
      </c>
      <c r="W44" s="32" t="str">
        <f>'2015'!U49</f>
        <v>ND</v>
      </c>
      <c r="X44" s="107">
        <f>'2016'!N49</f>
        <v>0.1</v>
      </c>
      <c r="Y44" s="108">
        <f>'2016'!O49</f>
        <v>0.1</v>
      </c>
      <c r="Z44" s="116">
        <f>'2016'!P49</f>
        <v>1</v>
      </c>
      <c r="AA44" s="38">
        <f>'2016'!Q49</f>
        <v>0</v>
      </c>
      <c r="AB44" s="38">
        <f>'2016'!R49</f>
        <v>0</v>
      </c>
      <c r="AC44" s="116">
        <f>'2016'!S49</f>
        <v>0</v>
      </c>
      <c r="AD44" s="32" t="str">
        <f>'2016'!T49</f>
        <v>estas estan establecidas por el sistema de salud</v>
      </c>
      <c r="AE44" s="107">
        <f>'2017'!N49</f>
        <v>0.1</v>
      </c>
      <c r="AF44" s="108">
        <f>'2017'!O49</f>
        <v>0.06</v>
      </c>
      <c r="AG44" s="116">
        <f>'2017'!P49</f>
        <v>0.6</v>
      </c>
      <c r="AH44" s="38">
        <f>'2017'!Q49</f>
        <v>0</v>
      </c>
      <c r="AI44" s="38">
        <f>'2017'!R49</f>
        <v>0</v>
      </c>
      <c r="AJ44" s="116">
        <f>'2017'!S49</f>
        <v>0</v>
      </c>
      <c r="AK44" s="32" t="str">
        <f>'2017'!T49</f>
        <v>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4" s="107">
        <f>'2018'!N49</f>
        <v>0</v>
      </c>
      <c r="AM44" s="108">
        <f>'2018'!O49</f>
        <v>0</v>
      </c>
      <c r="AN44" s="116">
        <f>'2018'!P49</f>
        <v>0</v>
      </c>
      <c r="AO44" s="38">
        <f>'2018'!Q49</f>
        <v>0</v>
      </c>
      <c r="AP44" s="38">
        <f>'2018'!R49</f>
        <v>0</v>
      </c>
      <c r="AQ44" s="207">
        <f>'2018'!S49</f>
        <v>0</v>
      </c>
      <c r="AR44" s="32">
        <f>'2018'!AB49</f>
        <v>0</v>
      </c>
      <c r="AS44" s="107">
        <f>'2019'!N49</f>
        <v>0</v>
      </c>
      <c r="AT44" s="108">
        <f>'2019'!O49</f>
        <v>0</v>
      </c>
      <c r="AU44" s="116">
        <f>'2019'!P49</f>
        <v>0.7</v>
      </c>
      <c r="AV44" s="38">
        <f>'2019'!Q49</f>
        <v>0</v>
      </c>
      <c r="AW44" s="38">
        <f>'2019'!R49</f>
        <v>0</v>
      </c>
      <c r="AX44" s="116" t="e">
        <f>'2019'!#REF!</f>
        <v>#REF!</v>
      </c>
      <c r="AY44" s="361" t="str">
        <f>'2019'!S49</f>
        <v>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v>
      </c>
      <c r="AZ44" s="360">
        <f>'2020'!N49</f>
        <v>0</v>
      </c>
      <c r="BA44" s="367">
        <f>'2020'!O49</f>
        <v>0</v>
      </c>
      <c r="BB44" s="207">
        <f>'2020'!P49</f>
        <v>0</v>
      </c>
      <c r="BC44" s="371">
        <f>'2020'!Q49</f>
        <v>0</v>
      </c>
      <c r="BD44" s="371">
        <f>'2020'!R49</f>
        <v>0</v>
      </c>
      <c r="BE44" s="207">
        <f>'2020'!S49</f>
        <v>0</v>
      </c>
      <c r="BF44" s="27" t="s">
        <v>1413</v>
      </c>
      <c r="BG44" s="1048">
        <v>0</v>
      </c>
      <c r="BH44" s="727">
        <v>0</v>
      </c>
      <c r="BI44" s="721">
        <v>0</v>
      </c>
      <c r="BJ44" s="1062"/>
      <c r="BK44" s="1063"/>
      <c r="BL44" s="721">
        <v>0</v>
      </c>
      <c r="BM44" s="27" t="s">
        <v>2245</v>
      </c>
    </row>
    <row r="45" spans="1:65" ht="82.5" customHeight="1" x14ac:dyDescent="0.25">
      <c r="A45" s="763"/>
      <c r="B45" s="764"/>
      <c r="C45" s="762"/>
      <c r="D45" s="195">
        <v>39</v>
      </c>
      <c r="E45" s="12" t="s">
        <v>196</v>
      </c>
      <c r="F45" s="12" t="s">
        <v>197</v>
      </c>
      <c r="G45" s="12" t="s">
        <v>198</v>
      </c>
      <c r="H45" s="12" t="s">
        <v>199</v>
      </c>
      <c r="I45" s="32" t="s">
        <v>179</v>
      </c>
      <c r="J45" s="763" t="s">
        <v>254</v>
      </c>
      <c r="K45" s="751" t="s">
        <v>255</v>
      </c>
      <c r="L45" s="764">
        <v>133</v>
      </c>
      <c r="M45" s="760" t="s">
        <v>257</v>
      </c>
      <c r="N45" s="428">
        <v>1</v>
      </c>
      <c r="O45" s="348">
        <v>1</v>
      </c>
      <c r="P45" s="357">
        <v>1</v>
      </c>
      <c r="Q45" s="88">
        <f>'2015'!O50</f>
        <v>0</v>
      </c>
      <c r="R45" s="90">
        <f>'2015'!P50</f>
        <v>0</v>
      </c>
      <c r="S45" s="37">
        <f>'2015'!Q50</f>
        <v>0</v>
      </c>
      <c r="T45" s="38">
        <f>'2015'!R50</f>
        <v>0</v>
      </c>
      <c r="U45" s="38">
        <f>'2015'!S50</f>
        <v>0</v>
      </c>
      <c r="V45" s="37">
        <f>'2015'!T50</f>
        <v>0</v>
      </c>
      <c r="W45" s="32" t="str">
        <f>'2015'!U50</f>
        <v>ND</v>
      </c>
      <c r="X45" s="107">
        <f>'2016'!N50</f>
        <v>0.1</v>
      </c>
      <c r="Y45" s="108">
        <f>'2016'!O50</f>
        <v>0.1</v>
      </c>
      <c r="Z45" s="116">
        <f>'2016'!P50</f>
        <v>1</v>
      </c>
      <c r="AA45" s="38">
        <f>'2016'!Q50</f>
        <v>0</v>
      </c>
      <c r="AB45" s="38">
        <f>'2016'!R50</f>
        <v>0</v>
      </c>
      <c r="AC45" s="116">
        <f>'2016'!S50</f>
        <v>0</v>
      </c>
      <c r="AD45" s="32" t="str">
        <f>'2016'!T50</f>
        <v>se adelantaron las acciones desde la secretaria de salud</v>
      </c>
      <c r="AE45" s="107">
        <f>'2017'!N50</f>
        <v>0.1</v>
      </c>
      <c r="AF45" s="108">
        <f>'2017'!O50</f>
        <v>8.5000000000000006E-2</v>
      </c>
      <c r="AG45" s="116">
        <f>'2017'!P50</f>
        <v>0.85</v>
      </c>
      <c r="AH45" s="38">
        <f>'2017'!Q50</f>
        <v>25750000</v>
      </c>
      <c r="AI45" s="38">
        <f>'2017'!R50</f>
        <v>23220000</v>
      </c>
      <c r="AJ45" s="116">
        <f>'2017'!S50</f>
        <v>0.90174757281553397</v>
      </c>
      <c r="AK45" s="32" t="str">
        <f>'2017'!T50</f>
        <v>En secretaria de salud a traves del ASIS (Análisis de Situación de Salud) se ha formulado un plan de articulación intersectorial para la canalización de diferentes acciones (salud, riesgos y atención) en la poblacion.</v>
      </c>
      <c r="AL45" s="107">
        <f>'2018'!N50</f>
        <v>5</v>
      </c>
      <c r="AM45" s="108">
        <f>'2018'!O50</f>
        <v>1</v>
      </c>
      <c r="AN45" s="116">
        <f>'2018'!P50</f>
        <v>0.2</v>
      </c>
      <c r="AO45" s="38">
        <f>'2018'!Q50</f>
        <v>86385271</v>
      </c>
      <c r="AP45" s="38">
        <f>'2018'!R50</f>
        <v>34860000</v>
      </c>
      <c r="AQ45" s="207">
        <f>'2018'!S50</f>
        <v>0.40354101569004741</v>
      </c>
      <c r="AR45" s="32" t="str">
        <f>'2018'!AB50</f>
        <v>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v>
      </c>
      <c r="AS45" s="107">
        <f>'2019'!N50</f>
        <v>12</v>
      </c>
      <c r="AT45" s="108">
        <f>'2019'!O50</f>
        <v>12</v>
      </c>
      <c r="AU45" s="116">
        <f>'2019'!P50</f>
        <v>0.7</v>
      </c>
      <c r="AV45" s="38">
        <f>'2019'!Q50</f>
        <v>28000000</v>
      </c>
      <c r="AW45" s="38">
        <f>'2019'!R50</f>
        <v>3180000</v>
      </c>
      <c r="AX45" s="116" t="e">
        <f>'2019'!#REF!</f>
        <v>#REF!</v>
      </c>
      <c r="AY45" s="361" t="str">
        <f>'2019'!S50</f>
        <v>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v>
      </c>
      <c r="AZ45" s="360">
        <f>'2020'!N50</f>
        <v>5</v>
      </c>
      <c r="BA45" s="360">
        <f>'2020'!O50</f>
        <v>1</v>
      </c>
      <c r="BB45" s="207">
        <f>'2020'!P50</f>
        <v>0.2</v>
      </c>
      <c r="BC45" s="371">
        <f>'2020'!Q50</f>
        <v>0</v>
      </c>
      <c r="BD45" s="371">
        <f>'2020'!R50</f>
        <v>0</v>
      </c>
      <c r="BE45" s="207">
        <f>'2020'!S50</f>
        <v>0</v>
      </c>
      <c r="BF45" s="27" t="s">
        <v>1413</v>
      </c>
      <c r="BG45" s="1048">
        <v>1</v>
      </c>
      <c r="BH45" s="728">
        <v>1</v>
      </c>
      <c r="BI45" s="481">
        <v>1</v>
      </c>
      <c r="BJ45" s="697">
        <v>0</v>
      </c>
      <c r="BK45" s="697">
        <v>0</v>
      </c>
      <c r="BL45" s="481">
        <v>0</v>
      </c>
      <c r="BM45" s="27" t="s">
        <v>2269</v>
      </c>
    </row>
    <row r="46" spans="1:65" ht="60" customHeight="1" x14ac:dyDescent="0.25">
      <c r="A46" s="763"/>
      <c r="B46" s="764"/>
      <c r="C46" s="762"/>
      <c r="D46" s="195">
        <v>40</v>
      </c>
      <c r="E46" s="12" t="s">
        <v>200</v>
      </c>
      <c r="F46" s="12" t="s">
        <v>201</v>
      </c>
      <c r="G46" s="12" t="s">
        <v>202</v>
      </c>
      <c r="H46" s="12" t="s">
        <v>203</v>
      </c>
      <c r="I46" s="32" t="s">
        <v>204</v>
      </c>
      <c r="J46" s="763"/>
      <c r="K46" s="751"/>
      <c r="L46" s="764"/>
      <c r="M46" s="760"/>
      <c r="N46" s="428">
        <v>1</v>
      </c>
      <c r="O46" s="348">
        <v>0.5</v>
      </c>
      <c r="P46" s="688">
        <v>0.5</v>
      </c>
      <c r="Q46" s="88">
        <f>'2015'!O51</f>
        <v>0</v>
      </c>
      <c r="R46" s="90">
        <f>'2015'!P51</f>
        <v>0</v>
      </c>
      <c r="S46" s="37">
        <f>'2015'!Q51</f>
        <v>0</v>
      </c>
      <c r="T46" s="38">
        <f>'2015'!R51</f>
        <v>0</v>
      </c>
      <c r="U46" s="38">
        <f>'2015'!S51</f>
        <v>0</v>
      </c>
      <c r="V46" s="37">
        <f>'2015'!T51</f>
        <v>0</v>
      </c>
      <c r="W46" s="32" t="str">
        <f>'2015'!U51</f>
        <v>ND</v>
      </c>
      <c r="X46" s="107">
        <f>'2016'!N51</f>
        <v>0.1</v>
      </c>
      <c r="Y46" s="108">
        <f>'2016'!O51</f>
        <v>0.1</v>
      </c>
      <c r="Z46" s="116">
        <f>'2016'!P51</f>
        <v>1</v>
      </c>
      <c r="AA46" s="38">
        <f>'2016'!Q51</f>
        <v>0</v>
      </c>
      <c r="AB46" s="38">
        <f>'2016'!R51</f>
        <v>0</v>
      </c>
      <c r="AC46" s="116">
        <f>'2016'!S51</f>
        <v>0</v>
      </c>
      <c r="AD46" s="32" t="str">
        <f>'2016'!T51</f>
        <v>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v>
      </c>
      <c r="AE46" s="107">
        <f>'2017'!N51</f>
        <v>0.1</v>
      </c>
      <c r="AF46" s="108">
        <f>'2017'!O51</f>
        <v>0.09</v>
      </c>
      <c r="AG46" s="116">
        <f>'2017'!P51</f>
        <v>0.89999999999999991</v>
      </c>
      <c r="AH46" s="38">
        <f>'2017'!Q51</f>
        <v>0</v>
      </c>
      <c r="AI46" s="38">
        <f>'2017'!R51</f>
        <v>0</v>
      </c>
      <c r="AJ46" s="116">
        <f>'2017'!S51</f>
        <v>0</v>
      </c>
      <c r="AK46" s="32" t="str">
        <f>'2017'!T51</f>
        <v>En secretaria de salud a traves del ASIS (Análisis de Situación de Salud) se ha formulado un plan de articulación intersectorial para la canalización de diferentes acciones (salud, riesgos y atención) en la poblacion.</v>
      </c>
      <c r="AL46" s="107">
        <f>'2018'!N51</f>
        <v>0</v>
      </c>
      <c r="AM46" s="108">
        <f>'2018'!O51</f>
        <v>0</v>
      </c>
      <c r="AN46" s="116">
        <f>'2018'!P51</f>
        <v>0</v>
      </c>
      <c r="AO46" s="38">
        <f>'2018'!Q51</f>
        <v>0</v>
      </c>
      <c r="AP46" s="38">
        <f>'2018'!R51</f>
        <v>0</v>
      </c>
      <c r="AQ46" s="207">
        <f>'2018'!S51</f>
        <v>0</v>
      </c>
      <c r="AR46" s="32">
        <f>'2018'!AB51</f>
        <v>0</v>
      </c>
      <c r="AS46" s="107">
        <f>'2019'!N51</f>
        <v>0</v>
      </c>
      <c r="AT46" s="108">
        <f>'2019'!O51</f>
        <v>0</v>
      </c>
      <c r="AU46" s="116">
        <f>'2019'!P51</f>
        <v>0.7</v>
      </c>
      <c r="AV46" s="38">
        <f>'2019'!Q51</f>
        <v>0</v>
      </c>
      <c r="AW46" s="38">
        <f>'2019'!R51</f>
        <v>0</v>
      </c>
      <c r="AX46" s="116" t="e">
        <f>'2019'!#REF!</f>
        <v>#REF!</v>
      </c>
      <c r="AY46" s="361" t="str">
        <f>'2019'!S51</f>
        <v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v>
      </c>
      <c r="AZ46" s="360">
        <f>'2020'!N51</f>
        <v>0</v>
      </c>
      <c r="BA46" s="360">
        <f>'2020'!O51</f>
        <v>0</v>
      </c>
      <c r="BB46" s="207">
        <f>'2020'!P51</f>
        <v>0</v>
      </c>
      <c r="BC46" s="371">
        <f>'2020'!Q51</f>
        <v>0</v>
      </c>
      <c r="BD46" s="371">
        <f>'2020'!R51</f>
        <v>0</v>
      </c>
      <c r="BE46" s="207">
        <f>'2020'!S51</f>
        <v>0</v>
      </c>
      <c r="BF46" s="365" t="s">
        <v>1413</v>
      </c>
      <c r="BG46" s="1048">
        <v>0</v>
      </c>
      <c r="BH46" s="1053">
        <v>0</v>
      </c>
      <c r="BI46" s="481">
        <v>0</v>
      </c>
      <c r="BJ46" s="697"/>
      <c r="BK46" s="670"/>
      <c r="BL46" s="481">
        <v>0</v>
      </c>
      <c r="BM46" s="664" t="s">
        <v>2245</v>
      </c>
    </row>
    <row r="47" spans="1:65" ht="60" customHeight="1" x14ac:dyDescent="0.25">
      <c r="A47" s="763" t="s">
        <v>292</v>
      </c>
      <c r="B47" s="762" t="s">
        <v>293</v>
      </c>
      <c r="C47" s="762" t="s">
        <v>294</v>
      </c>
      <c r="D47" s="658">
        <v>41</v>
      </c>
      <c r="E47" s="5" t="s">
        <v>295</v>
      </c>
      <c r="F47" s="5" t="s">
        <v>296</v>
      </c>
      <c r="G47" s="5" t="s">
        <v>297</v>
      </c>
      <c r="H47" s="5" t="s">
        <v>298</v>
      </c>
      <c r="I47" s="33" t="s">
        <v>299</v>
      </c>
      <c r="J47" s="63" t="s">
        <v>382</v>
      </c>
      <c r="K47" s="9" t="s">
        <v>383</v>
      </c>
      <c r="L47" s="11">
        <v>250</v>
      </c>
      <c r="M47" s="420" t="s">
        <v>384</v>
      </c>
      <c r="N47" s="427">
        <v>0.9</v>
      </c>
      <c r="O47" s="104">
        <v>1</v>
      </c>
      <c r="P47" s="357">
        <v>1</v>
      </c>
      <c r="Q47" s="88">
        <f>'2015'!O52</f>
        <v>0</v>
      </c>
      <c r="R47" s="90">
        <f>'2015'!P52</f>
        <v>0</v>
      </c>
      <c r="S47" s="37">
        <f>'2015'!Q52</f>
        <v>0</v>
      </c>
      <c r="T47" s="38">
        <f>'2015'!R52</f>
        <v>0</v>
      </c>
      <c r="U47" s="38">
        <f>'2015'!S52</f>
        <v>0</v>
      </c>
      <c r="V47" s="37">
        <f>'2015'!T52</f>
        <v>0</v>
      </c>
      <c r="W47" s="32" t="str">
        <f>'2015'!U52</f>
        <v>ND</v>
      </c>
      <c r="X47" s="107">
        <f>'2016'!N52</f>
        <v>0.09</v>
      </c>
      <c r="Y47" s="108">
        <f>'2016'!O52</f>
        <v>0.05</v>
      </c>
      <c r="Z47" s="116">
        <f>'2016'!P52</f>
        <v>0.55555555555555558</v>
      </c>
      <c r="AA47" s="38">
        <f>'2016'!Q52</f>
        <v>0</v>
      </c>
      <c r="AB47" s="38">
        <f>'2016'!R52</f>
        <v>0</v>
      </c>
      <c r="AC47" s="116">
        <f>'2016'!S52</f>
        <v>0</v>
      </c>
      <c r="AD47" s="32" t="str">
        <f>'2016'!T52</f>
        <v xml:space="preserve">se inicio con el diseño de una propusta de capacitacion </v>
      </c>
      <c r="AE47" s="107">
        <f>'2017'!N52</f>
        <v>0.09</v>
      </c>
      <c r="AF47" s="108">
        <f>'2017'!O52</f>
        <v>0.09</v>
      </c>
      <c r="AG47" s="116">
        <f>'2017'!P52</f>
        <v>1</v>
      </c>
      <c r="AH47" s="38">
        <f>'2017'!Q52</f>
        <v>274250000</v>
      </c>
      <c r="AI47" s="38">
        <f>'2017'!R52</f>
        <v>31600000</v>
      </c>
      <c r="AJ47" s="116">
        <f>'2017'!S52</f>
        <v>0.11522333637192343</v>
      </c>
      <c r="AK47" s="32" t="str">
        <f>'2017'!T52</f>
        <v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v>
      </c>
      <c r="AL47" s="107">
        <f>'2018'!N52</f>
        <v>3</v>
      </c>
      <c r="AM47" s="108">
        <f>'2018'!O52</f>
        <v>1</v>
      </c>
      <c r="AN47" s="116">
        <f>'2018'!P52</f>
        <v>0.33333333333333331</v>
      </c>
      <c r="AO47" s="38">
        <f>'2018'!Q52</f>
        <v>358000000</v>
      </c>
      <c r="AP47" s="38">
        <f>'2018'!R52</f>
        <v>84490000</v>
      </c>
      <c r="AQ47" s="207">
        <f>'2018'!S52</f>
        <v>0.23600558659217877</v>
      </c>
      <c r="AR47" s="32" t="str">
        <f>'2018'!AB52</f>
        <v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v>
      </c>
      <c r="AS47" s="107">
        <f>'2019'!N52</f>
        <v>1</v>
      </c>
      <c r="AT47" s="108">
        <f>'2019'!O52</f>
        <v>1</v>
      </c>
      <c r="AU47" s="116">
        <f>'2019'!P52</f>
        <v>0.7</v>
      </c>
      <c r="AV47" s="38">
        <f>'2019'!Q52</f>
        <v>8550000</v>
      </c>
      <c r="AW47" s="38">
        <f>'2019'!R52</f>
        <v>8550000</v>
      </c>
      <c r="AX47" s="116" t="e">
        <f>'2019'!#REF!</f>
        <v>#REF!</v>
      </c>
      <c r="AY47" s="361" t="str">
        <f>'2019'!S52</f>
        <v>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v>
      </c>
      <c r="AZ47" s="360">
        <f>'2020'!N52</f>
        <v>3</v>
      </c>
      <c r="BA47" s="360">
        <f>'2020'!O52</f>
        <v>1</v>
      </c>
      <c r="BB47" s="207">
        <f>'2020'!P52</f>
        <v>0.33333333333333331</v>
      </c>
      <c r="BC47" s="371">
        <f>'2020'!Q52</f>
        <v>0</v>
      </c>
      <c r="BD47" s="371">
        <f>'2020'!R52</f>
        <v>0</v>
      </c>
      <c r="BE47" s="207">
        <f>'2020'!S52</f>
        <v>0</v>
      </c>
      <c r="BF47" s="365" t="s">
        <v>1413</v>
      </c>
      <c r="BG47" s="724">
        <v>1</v>
      </c>
      <c r="BH47" s="724">
        <v>1</v>
      </c>
      <c r="BI47" s="481">
        <v>1</v>
      </c>
      <c r="BJ47" s="1064">
        <v>1000000</v>
      </c>
      <c r="BK47" s="1064">
        <v>11500000</v>
      </c>
      <c r="BL47" s="481">
        <v>1</v>
      </c>
      <c r="BM47" s="664" t="s">
        <v>1746</v>
      </c>
    </row>
    <row r="48" spans="1:65" ht="72" customHeight="1" x14ac:dyDescent="0.25">
      <c r="A48" s="763"/>
      <c r="B48" s="762"/>
      <c r="C48" s="762"/>
      <c r="D48" s="658">
        <v>42</v>
      </c>
      <c r="E48" s="5" t="s">
        <v>300</v>
      </c>
      <c r="F48" s="5" t="s">
        <v>301</v>
      </c>
      <c r="G48" s="5" t="s">
        <v>302</v>
      </c>
      <c r="H48" s="5" t="s">
        <v>303</v>
      </c>
      <c r="I48" s="33" t="s">
        <v>304</v>
      </c>
      <c r="J48" s="763" t="s">
        <v>215</v>
      </c>
      <c r="K48" s="751" t="s">
        <v>216</v>
      </c>
      <c r="L48" s="751">
        <v>197</v>
      </c>
      <c r="M48" s="766" t="s">
        <v>217</v>
      </c>
      <c r="N48" s="684">
        <v>1</v>
      </c>
      <c r="O48" s="348">
        <f t="shared" ref="O48:O73" si="0">R48+Y48+AF48+AM48+AT48+BA48</f>
        <v>0.55000000000000004</v>
      </c>
      <c r="P48" s="662">
        <f>5/10*1</f>
        <v>0.5</v>
      </c>
      <c r="Q48" s="88">
        <f>'2015'!O53</f>
        <v>0</v>
      </c>
      <c r="R48" s="90">
        <f>'2015'!P53</f>
        <v>0</v>
      </c>
      <c r="S48" s="37">
        <f>'2015'!Q53</f>
        <v>0</v>
      </c>
      <c r="T48" s="38">
        <f>'2015'!R53</f>
        <v>0</v>
      </c>
      <c r="U48" s="38">
        <f>'2015'!S53</f>
        <v>0</v>
      </c>
      <c r="V48" s="37">
        <f>'2015'!T53</f>
        <v>0</v>
      </c>
      <c r="W48" s="32" t="str">
        <f>'2015'!U53</f>
        <v>ND</v>
      </c>
      <c r="X48" s="107">
        <f>'2016'!N53</f>
        <v>0.1</v>
      </c>
      <c r="Y48" s="108">
        <f>'2016'!O53</f>
        <v>0.05</v>
      </c>
      <c r="Z48" s="116">
        <f>'2016'!P53</f>
        <v>0.5</v>
      </c>
      <c r="AA48" s="38">
        <f>'2016'!Q53</f>
        <v>0</v>
      </c>
      <c r="AB48" s="38">
        <f>'2016'!R53</f>
        <v>0</v>
      </c>
      <c r="AC48" s="116">
        <f>'2016'!S53</f>
        <v>0</v>
      </c>
      <c r="AD48" s="32" t="str">
        <f>'2016'!T53</f>
        <v xml:space="preserve">se inicio con el diseño de una propusta de capacitacion </v>
      </c>
      <c r="AE48" s="107">
        <f>'2017'!N53</f>
        <v>0.1</v>
      </c>
      <c r="AF48" s="108">
        <f>'2017'!O53</f>
        <v>0.1</v>
      </c>
      <c r="AG48" s="116">
        <f>'2017'!P53</f>
        <v>1</v>
      </c>
      <c r="AH48" s="38">
        <f>'2017'!Q53</f>
        <v>82000000</v>
      </c>
      <c r="AI48" s="38">
        <f>'2017'!R53</f>
        <v>6570000</v>
      </c>
      <c r="AJ48" s="116">
        <f>'2017'!S53</f>
        <v>8.0121951219512197E-2</v>
      </c>
      <c r="AK48" s="32" t="str">
        <f>'2017'!T53</f>
        <v xml:space="preserve">Desde la jefatura de equidad de genero y mujer se realizó realización de una  "Escuela de participacion política para mujeres" del departamento. </v>
      </c>
      <c r="AL48" s="107">
        <f>'2018'!N53</f>
        <v>1</v>
      </c>
      <c r="AM48" s="108">
        <f>'2018'!O53</f>
        <v>0.2</v>
      </c>
      <c r="AN48" s="116">
        <f>'2018'!P53</f>
        <v>0.2</v>
      </c>
      <c r="AO48" s="38">
        <f>'2018'!Q53</f>
        <v>69300000</v>
      </c>
      <c r="AP48" s="38">
        <f>'2018'!R53</f>
        <v>59520000</v>
      </c>
      <c r="AQ48" s="207">
        <f>'2018'!S53</f>
        <v>0.8588744588744589</v>
      </c>
      <c r="AR48" s="32" t="str">
        <f>'2018'!AB53</f>
        <v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v>
      </c>
      <c r="AS48" s="107">
        <f>'2019'!N53</f>
        <v>0</v>
      </c>
      <c r="AT48" s="108">
        <f>'2019'!O53</f>
        <v>0</v>
      </c>
      <c r="AU48" s="116">
        <f>'2019'!P53</f>
        <v>0.7</v>
      </c>
      <c r="AV48" s="38">
        <f>'2019'!Q53</f>
        <v>45299000</v>
      </c>
      <c r="AW48" s="38">
        <f>'2019'!R53</f>
        <v>37501000</v>
      </c>
      <c r="AX48" s="116" t="e">
        <f>'2019'!#REF!</f>
        <v>#REF!</v>
      </c>
      <c r="AY48" s="361" t="str">
        <f>'2019'!S53</f>
        <v>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v>
      </c>
      <c r="AZ48" s="360">
        <f>'2020'!N53</f>
        <v>1</v>
      </c>
      <c r="BA48" s="360">
        <f>'2020'!O53</f>
        <v>0.2</v>
      </c>
      <c r="BB48" s="207">
        <f>'2020'!P53</f>
        <v>0.2</v>
      </c>
      <c r="BC48" s="371">
        <f>'2020'!Q53</f>
        <v>0</v>
      </c>
      <c r="BD48" s="371">
        <f>'2020'!R53</f>
        <v>0</v>
      </c>
      <c r="BE48" s="207">
        <f>'2020'!S53</f>
        <v>0</v>
      </c>
      <c r="BF48" s="365" t="s">
        <v>1413</v>
      </c>
      <c r="BG48" s="1048">
        <v>0</v>
      </c>
      <c r="BH48" s="1053">
        <v>0</v>
      </c>
      <c r="BI48" s="481">
        <v>0</v>
      </c>
      <c r="BJ48" s="724">
        <v>0</v>
      </c>
      <c r="BK48" s="694">
        <v>0</v>
      </c>
      <c r="BL48" s="481">
        <v>0</v>
      </c>
      <c r="BM48" s="664" t="s">
        <v>2245</v>
      </c>
    </row>
    <row r="49" spans="1:65" ht="141" customHeight="1" x14ac:dyDescent="0.25">
      <c r="A49" s="763"/>
      <c r="B49" s="762"/>
      <c r="C49" s="762"/>
      <c r="D49" s="658">
        <v>43</v>
      </c>
      <c r="E49" s="345" t="s">
        <v>305</v>
      </c>
      <c r="F49" s="5" t="s">
        <v>306</v>
      </c>
      <c r="G49" s="5" t="s">
        <v>307</v>
      </c>
      <c r="H49" s="5" t="s">
        <v>308</v>
      </c>
      <c r="I49" s="33" t="s">
        <v>309</v>
      </c>
      <c r="J49" s="763"/>
      <c r="K49" s="751"/>
      <c r="L49" s="751"/>
      <c r="M49" s="766"/>
      <c r="N49" s="684">
        <v>1</v>
      </c>
      <c r="O49" s="348">
        <f t="shared" si="0"/>
        <v>0.155</v>
      </c>
      <c r="P49" s="356">
        <v>0.01</v>
      </c>
      <c r="Q49" s="88" t="str">
        <f>'2015'!O54</f>
        <v>Socializacion de la importancia de la red de mujeres al poder</v>
      </c>
      <c r="R49" s="90">
        <f>'2015'!P54</f>
        <v>5.0000000000000001E-3</v>
      </c>
      <c r="S49" s="37">
        <f>'2015'!Q54</f>
        <v>5.0000000000000001E-3</v>
      </c>
      <c r="T49" s="38">
        <f>'2015'!R54</f>
        <v>0</v>
      </c>
      <c r="U49" s="38">
        <f>'2015'!S54</f>
        <v>0</v>
      </c>
      <c r="V49" s="37">
        <f>'2015'!T54</f>
        <v>0</v>
      </c>
      <c r="W49" s="32" t="str">
        <f>'2015'!U54</f>
        <v>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v>
      </c>
      <c r="X49" s="107">
        <f>'2016'!N54</f>
        <v>0.1</v>
      </c>
      <c r="Y49" s="108">
        <f>'2016'!O54</f>
        <v>0.05</v>
      </c>
      <c r="Z49" s="116">
        <f>'2016'!P54</f>
        <v>0.5</v>
      </c>
      <c r="AA49" s="38">
        <f>'2016'!Q54</f>
        <v>0</v>
      </c>
      <c r="AB49" s="38">
        <f>'2016'!R54</f>
        <v>0</v>
      </c>
      <c r="AC49" s="116">
        <f>'2016'!S54</f>
        <v>0</v>
      </c>
      <c r="AD49" s="32" t="str">
        <f>'2016'!T54</f>
        <v xml:space="preserve">se inicio con el diseño de una propusta de capacitacion </v>
      </c>
      <c r="AE49" s="107">
        <f>'2017'!N54</f>
        <v>0.1</v>
      </c>
      <c r="AF49" s="108">
        <f>'2017'!O54</f>
        <v>0.1</v>
      </c>
      <c r="AG49" s="116">
        <f>'2017'!P54</f>
        <v>1</v>
      </c>
      <c r="AH49" s="38">
        <f>'2017'!Q54</f>
        <v>0</v>
      </c>
      <c r="AI49" s="38">
        <f>'2017'!R54</f>
        <v>0</v>
      </c>
      <c r="AJ49" s="116">
        <f>'2017'!S54</f>
        <v>0</v>
      </c>
      <c r="AK49" s="32" t="str">
        <f>'2017'!T54</f>
        <v xml:space="preserve">Desde la jefatura de equidad de genero y mujer se realizó una "Escuela de participacion politica para mujeres" del departamento. </v>
      </c>
      <c r="AL49" s="107">
        <f>'2018'!N54</f>
        <v>0</v>
      </c>
      <c r="AM49" s="108">
        <f>'2018'!O54</f>
        <v>0</v>
      </c>
      <c r="AN49" s="116">
        <f>'2018'!P54</f>
        <v>0</v>
      </c>
      <c r="AO49" s="38">
        <f>'2018'!Q54</f>
        <v>0</v>
      </c>
      <c r="AP49" s="38">
        <f>'2018'!R54</f>
        <v>0</v>
      </c>
      <c r="AQ49" s="207">
        <f>'2018'!S54</f>
        <v>0</v>
      </c>
      <c r="AR49" s="32">
        <f>'2018'!AB54</f>
        <v>0</v>
      </c>
      <c r="AS49" s="107">
        <f>'2019'!N54</f>
        <v>0</v>
      </c>
      <c r="AT49" s="108">
        <f>'2019'!O54</f>
        <v>0</v>
      </c>
      <c r="AU49" s="116">
        <f>'2019'!P54</f>
        <v>0.7</v>
      </c>
      <c r="AV49" s="38">
        <f>'2019'!Q54</f>
        <v>0</v>
      </c>
      <c r="AW49" s="38">
        <f>'2019'!R54</f>
        <v>0</v>
      </c>
      <c r="AX49" s="116" t="e">
        <f>'2019'!#REF!</f>
        <v>#REF!</v>
      </c>
      <c r="AY49" s="361" t="str">
        <f>'2019'!S54</f>
        <v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v>
      </c>
      <c r="AZ49" s="360">
        <f>'2020'!N54</f>
        <v>0</v>
      </c>
      <c r="BA49" s="360">
        <f>'2020'!O54</f>
        <v>0</v>
      </c>
      <c r="BB49" s="207">
        <f>'2020'!P54</f>
        <v>0</v>
      </c>
      <c r="BC49" s="371">
        <f>'2020'!Q54</f>
        <v>0</v>
      </c>
      <c r="BD49" s="371">
        <f>'2020'!R54</f>
        <v>0</v>
      </c>
      <c r="BE49" s="207">
        <f>'2020'!S54</f>
        <v>0</v>
      </c>
      <c r="BF49" s="365" t="s">
        <v>1413</v>
      </c>
      <c r="BG49" s="1048">
        <v>0</v>
      </c>
      <c r="BH49" s="1053">
        <v>0</v>
      </c>
      <c r="BI49" s="481">
        <v>0</v>
      </c>
      <c r="BJ49" s="724"/>
      <c r="BK49" s="694"/>
      <c r="BL49" s="481">
        <v>0</v>
      </c>
      <c r="BM49" s="664" t="s">
        <v>2245</v>
      </c>
    </row>
    <row r="50" spans="1:65" ht="60" customHeight="1" x14ac:dyDescent="0.25">
      <c r="A50" s="763"/>
      <c r="B50" s="762"/>
      <c r="C50" s="762"/>
      <c r="D50" s="658">
        <v>44</v>
      </c>
      <c r="E50" s="5" t="s">
        <v>310</v>
      </c>
      <c r="F50" s="5" t="s">
        <v>311</v>
      </c>
      <c r="G50" s="5" t="s">
        <v>312</v>
      </c>
      <c r="H50" s="5" t="s">
        <v>313</v>
      </c>
      <c r="I50" s="33" t="s">
        <v>314</v>
      </c>
      <c r="J50" s="763"/>
      <c r="K50" s="751"/>
      <c r="L50" s="751"/>
      <c r="M50" s="766"/>
      <c r="N50" s="427">
        <v>1</v>
      </c>
      <c r="O50" s="104">
        <v>0.2</v>
      </c>
      <c r="P50" s="356">
        <f>O50/N50</f>
        <v>0.2</v>
      </c>
      <c r="Q50" s="88">
        <f>'2015'!O55</f>
        <v>0</v>
      </c>
      <c r="R50" s="90">
        <f>'2015'!P55</f>
        <v>0</v>
      </c>
      <c r="S50" s="37">
        <f>'2015'!Q55</f>
        <v>0</v>
      </c>
      <c r="T50" s="38">
        <f>'2015'!R55</f>
        <v>0</v>
      </c>
      <c r="U50" s="38">
        <f>'2015'!S55</f>
        <v>0</v>
      </c>
      <c r="V50" s="37">
        <f>'2015'!T55</f>
        <v>0</v>
      </c>
      <c r="W50" s="32" t="str">
        <f>'2015'!U55</f>
        <v>ND</v>
      </c>
      <c r="X50" s="107">
        <f>'2016'!N55</f>
        <v>0.1</v>
      </c>
      <c r="Y50" s="108">
        <f>'2016'!O55</f>
        <v>0.1</v>
      </c>
      <c r="Z50" s="116">
        <f>'2016'!P55</f>
        <v>1</v>
      </c>
      <c r="AA50" s="38">
        <f>'2016'!Q55</f>
        <v>0</v>
      </c>
      <c r="AB50" s="38">
        <f>'2016'!R55</f>
        <v>0</v>
      </c>
      <c r="AC50" s="116">
        <f>'2016'!S55</f>
        <v>0</v>
      </c>
      <c r="AD50" s="32" t="str">
        <f>'2016'!T55</f>
        <v xml:space="preserve">se inicio con el diseño de una propusta de capacitacion </v>
      </c>
      <c r="AE50" s="107">
        <f>'2017'!N55</f>
        <v>0.1</v>
      </c>
      <c r="AF50" s="108">
        <f>'2017'!O55</f>
        <v>0.1</v>
      </c>
      <c r="AG50" s="116">
        <f>'2017'!P55</f>
        <v>1</v>
      </c>
      <c r="AH50" s="38">
        <f>'2017'!Q55</f>
        <v>0</v>
      </c>
      <c r="AI50" s="38">
        <f>'2017'!R55</f>
        <v>0</v>
      </c>
      <c r="AJ50" s="116">
        <f>'2017'!S55</f>
        <v>0</v>
      </c>
      <c r="AK50" s="32" t="str">
        <f>'2017'!T55</f>
        <v xml:space="preserve">Desde la jefatura de equidad de genero y mujer se realizó una  "Escuela de participacion politica para mujeres" del departamento. </v>
      </c>
      <c r="AL50" s="107">
        <f>'2018'!N55</f>
        <v>0</v>
      </c>
      <c r="AM50" s="108">
        <f>'2018'!O55</f>
        <v>0</v>
      </c>
      <c r="AN50" s="116">
        <f>'2018'!P55</f>
        <v>0</v>
      </c>
      <c r="AO50" s="38">
        <f>'2018'!Q55</f>
        <v>0</v>
      </c>
      <c r="AP50" s="38">
        <f>'2018'!R55</f>
        <v>0</v>
      </c>
      <c r="AQ50" s="207">
        <f>'2018'!S55</f>
        <v>0</v>
      </c>
      <c r="AR50" s="32">
        <f>'2018'!AB55</f>
        <v>0</v>
      </c>
      <c r="AS50" s="107">
        <f>'2019'!N55</f>
        <v>0</v>
      </c>
      <c r="AT50" s="108">
        <f>'2019'!O55</f>
        <v>0</v>
      </c>
      <c r="AU50" s="116">
        <f>'2019'!P55</f>
        <v>0.7</v>
      </c>
      <c r="AV50" s="38">
        <f>'2019'!Q55</f>
        <v>0</v>
      </c>
      <c r="AW50" s="38">
        <f>'2019'!R55</f>
        <v>0</v>
      </c>
      <c r="AX50" s="116" t="e">
        <f>'2019'!#REF!</f>
        <v>#REF!</v>
      </c>
      <c r="AY50" s="361" t="str">
        <f>'2019'!S55</f>
        <v xml:space="preserve">De igual forma, se efectuó un proceso contractual tendiente a apoyar la realización de un proceso formativo y de incidencia política para mujeres, el cual será desarrollado en el segundo semestre de la presente vigencia. </v>
      </c>
      <c r="AZ50" s="360">
        <f>'2020'!N55</f>
        <v>0</v>
      </c>
      <c r="BA50" s="360">
        <f>'2020'!O55</f>
        <v>0</v>
      </c>
      <c r="BB50" s="207">
        <f>'2020'!P55</f>
        <v>0</v>
      </c>
      <c r="BC50" s="371">
        <f>'2020'!Q55</f>
        <v>0</v>
      </c>
      <c r="BD50" s="371">
        <f>'2020'!R55</f>
        <v>0</v>
      </c>
      <c r="BE50" s="207">
        <f>'2020'!S55</f>
        <v>0</v>
      </c>
      <c r="BF50" s="365" t="s">
        <v>1413</v>
      </c>
      <c r="BG50" s="1048">
        <v>0</v>
      </c>
      <c r="BH50" s="1053">
        <v>0</v>
      </c>
      <c r="BI50" s="481">
        <v>0</v>
      </c>
      <c r="BJ50" s="724"/>
      <c r="BK50" s="694"/>
      <c r="BL50" s="481">
        <v>0</v>
      </c>
      <c r="BM50" s="664" t="s">
        <v>2245</v>
      </c>
    </row>
    <row r="51" spans="1:65" ht="60" customHeight="1" x14ac:dyDescent="0.25">
      <c r="A51" s="763"/>
      <c r="B51" s="762" t="s">
        <v>380</v>
      </c>
      <c r="C51" s="5" t="s">
        <v>315</v>
      </c>
      <c r="D51" s="658">
        <v>45</v>
      </c>
      <c r="E51" s="5" t="s">
        <v>316</v>
      </c>
      <c r="F51" s="5" t="s">
        <v>317</v>
      </c>
      <c r="G51" s="5" t="s">
        <v>318</v>
      </c>
      <c r="H51" s="5" t="s">
        <v>319</v>
      </c>
      <c r="I51" s="33" t="s">
        <v>320</v>
      </c>
      <c r="J51" s="8" t="s">
        <v>385</v>
      </c>
      <c r="K51" s="19" t="s">
        <v>386</v>
      </c>
      <c r="L51" s="10" t="s">
        <v>387</v>
      </c>
      <c r="M51" s="420" t="s">
        <v>388</v>
      </c>
      <c r="N51" s="646">
        <v>1</v>
      </c>
      <c r="O51" s="348">
        <v>1</v>
      </c>
      <c r="P51" s="671">
        <v>1</v>
      </c>
      <c r="Q51" s="88" t="str">
        <f>'2015'!O56</f>
        <v>Fortalecimiento de la participación ciudadana para la seguridad preventica y la convivencia pacífica de los municipios del departamento</v>
      </c>
      <c r="R51" s="90">
        <f>'2015'!P56</f>
        <v>1</v>
      </c>
      <c r="S51" s="37">
        <f>'2015'!Q56</f>
        <v>0.01</v>
      </c>
      <c r="T51" s="38">
        <f>'2015'!R56</f>
        <v>57326513</v>
      </c>
      <c r="U51" s="38">
        <f>'2015'!S56</f>
        <v>23800000</v>
      </c>
      <c r="V51" s="37">
        <f>'2015'!T56</f>
        <v>0.41516566688784995</v>
      </c>
      <c r="W51" s="32" t="str">
        <f>'2015'!U56</f>
        <v>Desde la secretaria del interior y con el acompañamiento de la jefatura de la mujer se realizó un programa de participación ciudadana "festival por la convivencia cordillerana " apoyado por la Cámara de comercio de Armenia y el Quindío.</v>
      </c>
      <c r="X51" s="107">
        <f>'2016'!N56</f>
        <v>0.1</v>
      </c>
      <c r="Y51" s="108">
        <f>'2016'!O56</f>
        <v>0.1</v>
      </c>
      <c r="Z51" s="116">
        <f>'2016'!P56</f>
        <v>1</v>
      </c>
      <c r="AA51" s="38">
        <f>'2016'!Q56</f>
        <v>47228333</v>
      </c>
      <c r="AB51" s="38">
        <f>'2016'!R56</f>
        <v>47228333</v>
      </c>
      <c r="AC51" s="116">
        <f>'2016'!S56</f>
        <v>1</v>
      </c>
      <c r="AD51" s="32" t="str">
        <f>'2016'!T56</f>
        <v xml:space="preserve">Se desarrollaron estrategias tendientes a promover la participación ciudadana en el departamento </v>
      </c>
      <c r="AE51" s="107">
        <f>'2017'!N56</f>
        <v>0.1</v>
      </c>
      <c r="AF51" s="108">
        <f>'2017'!O56</f>
        <v>0.1</v>
      </c>
      <c r="AG51" s="116">
        <f>'2017'!P56</f>
        <v>1</v>
      </c>
      <c r="AH51" s="38" t="str">
        <f>'2017'!Q56</f>
        <v>111600000
261.600.000</v>
      </c>
      <c r="AI51" s="38" t="str">
        <f>'2017'!R56</f>
        <v>94500000
112.000.000</v>
      </c>
      <c r="AJ51" s="116">
        <f>'2017'!S56</f>
        <v>0</v>
      </c>
      <c r="AK51" s="32" t="str">
        <f>'2017'!T56</f>
        <v>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51" s="107">
        <f>'2018'!N56</f>
        <v>12</v>
      </c>
      <c r="AM51" s="108">
        <f>'2018'!O56</f>
        <v>8</v>
      </c>
      <c r="AN51" s="116">
        <f>'2018'!P56</f>
        <v>0.66666666666666663</v>
      </c>
      <c r="AO51" s="38">
        <f>'2018'!Q56</f>
        <v>760000000</v>
      </c>
      <c r="AP51" s="38">
        <f>'2018'!R56</f>
        <v>305000000</v>
      </c>
      <c r="AQ51" s="207">
        <f>'2018'!S56</f>
        <v>0.40131578947368424</v>
      </c>
      <c r="AR51" s="32" t="str">
        <f>'2018'!AB56</f>
        <v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v>
      </c>
      <c r="AS51" s="107">
        <f>'2019'!N56</f>
        <v>1</v>
      </c>
      <c r="AT51" s="108">
        <f>'2019'!O56</f>
        <v>1</v>
      </c>
      <c r="AU51" s="116">
        <f>'2019'!P56</f>
        <v>0.8</v>
      </c>
      <c r="AV51" s="38">
        <f>'2019'!Q56</f>
        <v>8550000</v>
      </c>
      <c r="AW51" s="38">
        <f>'2019'!R56</f>
        <v>8550000</v>
      </c>
      <c r="AX51" s="116" t="e">
        <f>'2019'!#REF!</f>
        <v>#REF!</v>
      </c>
      <c r="AY51" s="361" t="str">
        <f>'2019'!S56</f>
        <v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v>
      </c>
      <c r="AZ51" s="360">
        <f>'2020'!N56</f>
        <v>12</v>
      </c>
      <c r="BA51" s="360">
        <f>'2020'!O56</f>
        <v>8</v>
      </c>
      <c r="BB51" s="207">
        <f>'2020'!P56</f>
        <v>0.66666666666666663</v>
      </c>
      <c r="BC51" s="371">
        <f>'2020'!Q56</f>
        <v>0</v>
      </c>
      <c r="BD51" s="371">
        <f>'2020'!R56</f>
        <v>0</v>
      </c>
      <c r="BE51" s="207">
        <f>'2020'!S56</f>
        <v>0</v>
      </c>
      <c r="BF51" s="365" t="s">
        <v>1413</v>
      </c>
      <c r="BG51" s="724">
        <v>1</v>
      </c>
      <c r="BH51" s="724">
        <v>1</v>
      </c>
      <c r="BI51" s="481">
        <v>1</v>
      </c>
      <c r="BJ51" s="1065">
        <v>59761000</v>
      </c>
      <c r="BK51" s="1065">
        <v>59761000</v>
      </c>
      <c r="BL51" s="481">
        <v>1</v>
      </c>
      <c r="BM51" s="664" t="s">
        <v>2270</v>
      </c>
    </row>
    <row r="52" spans="1:65" ht="60" customHeight="1" x14ac:dyDescent="0.25">
      <c r="A52" s="763"/>
      <c r="B52" s="762"/>
      <c r="C52" s="762" t="s">
        <v>321</v>
      </c>
      <c r="D52" s="658">
        <v>46</v>
      </c>
      <c r="E52" s="5" t="s">
        <v>322</v>
      </c>
      <c r="F52" s="5" t="s">
        <v>323</v>
      </c>
      <c r="G52" s="5" t="s">
        <v>324</v>
      </c>
      <c r="H52" s="5" t="s">
        <v>325</v>
      </c>
      <c r="I52" s="83" t="s">
        <v>326</v>
      </c>
      <c r="J52" s="763" t="s">
        <v>215</v>
      </c>
      <c r="K52" s="751" t="s">
        <v>216</v>
      </c>
      <c r="L52" s="767">
        <v>197</v>
      </c>
      <c r="M52" s="766" t="s">
        <v>217</v>
      </c>
      <c r="N52" s="427">
        <v>0.9</v>
      </c>
      <c r="O52" s="104">
        <v>1</v>
      </c>
      <c r="P52" s="357">
        <v>1</v>
      </c>
      <c r="Q52" s="88">
        <f>'2015'!O57</f>
        <v>0.3</v>
      </c>
      <c r="R52" s="90">
        <f>'2015'!P57</f>
        <v>0.3</v>
      </c>
      <c r="S52" s="674">
        <f>'2015'!Q57</f>
        <v>1</v>
      </c>
      <c r="T52" s="38">
        <f>'2015'!R57</f>
        <v>52840000</v>
      </c>
      <c r="U52" s="38">
        <f>'2015'!S57</f>
        <v>10113333</v>
      </c>
      <c r="V52" s="37">
        <f>'2015'!T57</f>
        <v>0.19139540121120363</v>
      </c>
      <c r="W52" s="32" t="str">
        <f>'2015'!U57</f>
        <v>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v>
      </c>
      <c r="X52" s="107">
        <f>'2016'!N57</f>
        <v>0.09</v>
      </c>
      <c r="Y52" s="108">
        <f>'2016'!O57</f>
        <v>0.09</v>
      </c>
      <c r="Z52" s="116">
        <f>'2016'!P57</f>
        <v>1</v>
      </c>
      <c r="AA52" s="38">
        <f>'2016'!Q57</f>
        <v>0</v>
      </c>
      <c r="AB52" s="38">
        <f>'2016'!R57</f>
        <v>0</v>
      </c>
      <c r="AC52" s="116">
        <f>'2016'!S57</f>
        <v>0</v>
      </c>
      <c r="AD52" s="32" t="str">
        <f>'2016'!T57</f>
        <v>A treves de la secretaria de Familia se han diiseñado r estrategias de articulación e incorporación entre las organizaciones de mujeres del departamento y los consejos municipales y departamental de mujeres.</v>
      </c>
      <c r="AE52" s="107">
        <f>'2017'!N57</f>
        <v>0.09</v>
      </c>
      <c r="AF52" s="108">
        <f>'2017'!O57</f>
        <v>0.09</v>
      </c>
      <c r="AG52" s="116">
        <f>'2017'!P57</f>
        <v>1</v>
      </c>
      <c r="AH52" s="38">
        <f>'2017'!Q57</f>
        <v>82000000</v>
      </c>
      <c r="AI52" s="38">
        <f>'2017'!R57</f>
        <v>6570000</v>
      </c>
      <c r="AJ52" s="116">
        <f>'2017'!S57</f>
        <v>8.0121951219512197E-2</v>
      </c>
      <c r="AK52" s="32" t="str">
        <f>'2017'!T57</f>
        <v>A traves de la secretaria de Familia se han diseñado estrategias de articulación e incorporación entre las organizaciones de mujeres del departamento y los consejos municipales y departamental de mujeres.</v>
      </c>
      <c r="AL52" s="107">
        <f>'2018'!N57</f>
        <v>1</v>
      </c>
      <c r="AM52" s="108">
        <f>'2018'!O57</f>
        <v>0.2</v>
      </c>
      <c r="AN52" s="116">
        <f>'2018'!P57</f>
        <v>0.2</v>
      </c>
      <c r="AO52" s="38">
        <f>'2018'!Q57</f>
        <v>69300000</v>
      </c>
      <c r="AP52" s="38">
        <f>'2018'!R57</f>
        <v>59520000</v>
      </c>
      <c r="AQ52" s="207">
        <f>'2018'!S57</f>
        <v>0.8588744588744589</v>
      </c>
      <c r="AR52" s="32" t="str">
        <f>'2018'!AB57</f>
        <v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v>
      </c>
      <c r="AS52" s="107">
        <f>'2019'!N57</f>
        <v>1</v>
      </c>
      <c r="AT52" s="108">
        <f>'2019'!O57</f>
        <v>1</v>
      </c>
      <c r="AU52" s="116">
        <f>'2019'!P57</f>
        <v>0.7</v>
      </c>
      <c r="AV52" s="38">
        <f>'2019'!Q57</f>
        <v>45299000</v>
      </c>
      <c r="AW52" s="38">
        <f>'2019'!R57</f>
        <v>37501000</v>
      </c>
      <c r="AX52" s="116" t="e">
        <f>'2019'!#REF!</f>
        <v>#REF!</v>
      </c>
      <c r="AY52" s="361" t="str">
        <f>'2019'!S57</f>
        <v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v>
      </c>
      <c r="AZ52" s="360">
        <f>'2020'!N57</f>
        <v>1</v>
      </c>
      <c r="BA52" s="360">
        <f>'2020'!O57</f>
        <v>0.2</v>
      </c>
      <c r="BB52" s="207">
        <f>'2020'!P57</f>
        <v>0.2</v>
      </c>
      <c r="BC52" s="371">
        <f>'2020'!Q57</f>
        <v>0</v>
      </c>
      <c r="BD52" s="371">
        <f>'2020'!R57</f>
        <v>0</v>
      </c>
      <c r="BE52" s="207">
        <f>'2020'!S57</f>
        <v>0.15</v>
      </c>
      <c r="BF52" s="365" t="s">
        <v>1413</v>
      </c>
      <c r="BG52" s="1048">
        <v>3</v>
      </c>
      <c r="BH52" s="1053">
        <v>0</v>
      </c>
      <c r="BI52" s="481">
        <v>0</v>
      </c>
      <c r="BJ52" s="403">
        <v>0</v>
      </c>
      <c r="BK52" s="694">
        <v>0</v>
      </c>
      <c r="BL52" s="481">
        <v>0</v>
      </c>
      <c r="BM52" s="664" t="s">
        <v>2245</v>
      </c>
    </row>
    <row r="53" spans="1:65" ht="60" customHeight="1" x14ac:dyDescent="0.25">
      <c r="A53" s="763"/>
      <c r="B53" s="762"/>
      <c r="C53" s="762"/>
      <c r="D53" s="658">
        <v>47</v>
      </c>
      <c r="E53" s="5" t="s">
        <v>327</v>
      </c>
      <c r="F53" s="5" t="s">
        <v>328</v>
      </c>
      <c r="G53" s="5" t="s">
        <v>329</v>
      </c>
      <c r="H53" s="5" t="s">
        <v>330</v>
      </c>
      <c r="I53" s="33" t="s">
        <v>331</v>
      </c>
      <c r="J53" s="763"/>
      <c r="K53" s="751"/>
      <c r="L53" s="767"/>
      <c r="M53" s="766"/>
      <c r="N53" s="427">
        <v>1</v>
      </c>
      <c r="O53" s="104">
        <v>1</v>
      </c>
      <c r="P53" s="647">
        <v>1</v>
      </c>
      <c r="Q53" s="88">
        <f>'2015'!O58</f>
        <v>0.3</v>
      </c>
      <c r="R53" s="90">
        <f>'2015'!P58</f>
        <v>0.3</v>
      </c>
      <c r="S53" s="674">
        <f>'2015'!Q58</f>
        <v>1</v>
      </c>
      <c r="T53" s="38">
        <f>'2015'!R58</f>
        <v>52840000</v>
      </c>
      <c r="U53" s="38">
        <f>'2015'!S58</f>
        <v>42840000</v>
      </c>
      <c r="V53" s="37">
        <f>'2015'!T58</f>
        <v>0.81074943224829676</v>
      </c>
      <c r="W53" s="32" t="str">
        <f>'2015'!U58</f>
        <v>Apoyo tècnico a todos los planes de accion de los consejos municipales y el consejo departamental de mujeres. Apoyo a al menos una de las actividades propuestas en cada uno de los planes de accion de los consejos de mujeres.</v>
      </c>
      <c r="X53" s="107">
        <f>'2016'!N58</f>
        <v>0.1</v>
      </c>
      <c r="Y53" s="108">
        <f>'2016'!O58</f>
        <v>0.1</v>
      </c>
      <c r="Z53" s="116">
        <f>'2016'!P58</f>
        <v>1</v>
      </c>
      <c r="AA53" s="38">
        <f>'2016'!Q58</f>
        <v>10000000</v>
      </c>
      <c r="AB53" s="38">
        <f>'2016'!R58</f>
        <v>10000000</v>
      </c>
      <c r="AC53" s="116">
        <f>'2016'!S58</f>
        <v>1</v>
      </c>
      <c r="AD53" s="32" t="str">
        <f>'2016'!T58</f>
        <v>Se ha apoyado tecnicacmente a los consejos municipales de mujeres, financieramente  se  ha apoyado estos consejos en relacion a las actividades ce conmemoraciones de fechas establecidas por la ley.</v>
      </c>
      <c r="AE53" s="107">
        <f>'2017'!N58</f>
        <v>0.1</v>
      </c>
      <c r="AF53" s="108">
        <f>'2017'!O58</f>
        <v>0.1</v>
      </c>
      <c r="AG53" s="116">
        <f>'2017'!P58</f>
        <v>1</v>
      </c>
      <c r="AH53" s="38">
        <f>'2017'!Q58</f>
        <v>0</v>
      </c>
      <c r="AI53" s="38">
        <f>'2017'!R58</f>
        <v>0</v>
      </c>
      <c r="AJ53" s="116">
        <f>'2017'!S58</f>
        <v>0</v>
      </c>
      <c r="AK53" s="32" t="str">
        <f>'2017'!T58</f>
        <v>Desde la jefatura de equidad de genero y mujer, se ha apoyado tecnicacmente a los consejos municipales de mujeres, financieramente  se  ha apoyado estos consejos en relacion a las actividades ce conmemoraciones de fechas establecidas por la ley.</v>
      </c>
      <c r="AL53" s="107">
        <f>'2018'!N58</f>
        <v>0</v>
      </c>
      <c r="AM53" s="108">
        <f>'2018'!O58</f>
        <v>0</v>
      </c>
      <c r="AN53" s="116">
        <f>'2018'!P58</f>
        <v>0</v>
      </c>
      <c r="AO53" s="38">
        <f>'2018'!Q58</f>
        <v>0</v>
      </c>
      <c r="AP53" s="38">
        <f>'2018'!R58</f>
        <v>0</v>
      </c>
      <c r="AQ53" s="207">
        <f>'2018'!S58</f>
        <v>0</v>
      </c>
      <c r="AR53" s="32">
        <f>'2018'!AB58</f>
        <v>0</v>
      </c>
      <c r="AS53" s="107">
        <f>'2019'!N58</f>
        <v>0</v>
      </c>
      <c r="AT53" s="108">
        <f>'2019'!O58</f>
        <v>0</v>
      </c>
      <c r="AU53" s="116">
        <f>'2019'!P58</f>
        <v>0.7</v>
      </c>
      <c r="AV53" s="38">
        <f>'2019'!Q58</f>
        <v>0</v>
      </c>
      <c r="AW53" s="38">
        <f>'2019'!R58</f>
        <v>0</v>
      </c>
      <c r="AX53" s="116" t="e">
        <f>'2019'!#REF!</f>
        <v>#REF!</v>
      </c>
      <c r="AY53" s="361" t="str">
        <f>'2019'!S58</f>
        <v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v>
      </c>
      <c r="AZ53" s="360">
        <f>'2020'!N58</f>
        <v>0</v>
      </c>
      <c r="BA53" s="360">
        <f>'2020'!O58</f>
        <v>0</v>
      </c>
      <c r="BB53" s="207">
        <f>'2020'!P58</f>
        <v>0</v>
      </c>
      <c r="BC53" s="371">
        <f>'2020'!Q58</f>
        <v>0</v>
      </c>
      <c r="BD53" s="371">
        <f>'2020'!R58</f>
        <v>0</v>
      </c>
      <c r="BE53" s="207">
        <f>'2020'!S58</f>
        <v>0</v>
      </c>
      <c r="BF53" s="365" t="s">
        <v>1413</v>
      </c>
      <c r="BG53" s="1048">
        <v>12</v>
      </c>
      <c r="BH53" s="1053">
        <v>15</v>
      </c>
      <c r="BI53" s="481">
        <v>1</v>
      </c>
      <c r="BJ53" s="1066">
        <v>10085000</v>
      </c>
      <c r="BK53" s="1066">
        <v>6468972</v>
      </c>
      <c r="BL53" s="481">
        <v>0.65</v>
      </c>
      <c r="BM53" s="664" t="s">
        <v>2271</v>
      </c>
    </row>
    <row r="54" spans="1:65" ht="60" customHeight="1" x14ac:dyDescent="0.25">
      <c r="A54" s="763"/>
      <c r="B54" s="762"/>
      <c r="C54" s="762"/>
      <c r="D54" s="658">
        <v>48</v>
      </c>
      <c r="E54" s="5" t="s">
        <v>332</v>
      </c>
      <c r="F54" s="5" t="s">
        <v>333</v>
      </c>
      <c r="G54" s="5" t="s">
        <v>334</v>
      </c>
      <c r="H54" s="5" t="s">
        <v>335</v>
      </c>
      <c r="I54" s="83" t="s">
        <v>336</v>
      </c>
      <c r="J54" s="763"/>
      <c r="K54" s="751"/>
      <c r="L54" s="767"/>
      <c r="M54" s="766"/>
      <c r="N54" s="427">
        <v>1</v>
      </c>
      <c r="O54" s="104">
        <v>1</v>
      </c>
      <c r="P54" s="357">
        <v>1</v>
      </c>
      <c r="Q54" s="88">
        <f>'2015'!O59</f>
        <v>0.8</v>
      </c>
      <c r="R54" s="90">
        <f>'2015'!P59</f>
        <v>0.8</v>
      </c>
      <c r="S54" s="674">
        <f>'2015'!Q59</f>
        <v>1</v>
      </c>
      <c r="T54" s="38">
        <f>'2015'!R59</f>
        <v>50636666</v>
      </c>
      <c r="U54" s="38">
        <f>'2015'!S59</f>
        <v>28446666</v>
      </c>
      <c r="V54" s="37">
        <f>'2015'!T59</f>
        <v>0.56177999554710023</v>
      </c>
      <c r="W54" s="32" t="str">
        <f>'2015'!U59</f>
        <v>ND</v>
      </c>
      <c r="X54" s="107">
        <f>'2016'!N59</f>
        <v>0.1</v>
      </c>
      <c r="Y54" s="108">
        <f>'2016'!O59</f>
        <v>0.1</v>
      </c>
      <c r="Z54" s="116">
        <f>'2016'!P59</f>
        <v>1</v>
      </c>
      <c r="AA54" s="38">
        <f>'2016'!Q59</f>
        <v>0</v>
      </c>
      <c r="AB54" s="38">
        <f>'2016'!R59</f>
        <v>0</v>
      </c>
      <c r="AC54" s="116">
        <f>'2016'!S59</f>
        <v>0</v>
      </c>
      <c r="AD54" s="32" t="str">
        <f>'2016'!T59</f>
        <v>Se ha Fortalecido  los procesos organizativos de mujeres en el departamento bajo la perspectiva de género y enfoque diferencial, con enfasis en mujeres campesinas y organizaciones etnicas.</v>
      </c>
      <c r="AE54" s="107">
        <f>'2017'!N59</f>
        <v>0.1</v>
      </c>
      <c r="AF54" s="108">
        <f>'2017'!O59</f>
        <v>0.1</v>
      </c>
      <c r="AG54" s="116">
        <f>'2017'!P59</f>
        <v>1</v>
      </c>
      <c r="AH54" s="38">
        <f>'2017'!Q59</f>
        <v>0</v>
      </c>
      <c r="AI54" s="38">
        <f>'2017'!R59</f>
        <v>0</v>
      </c>
      <c r="AJ54" s="116">
        <f>'2017'!S59</f>
        <v>0</v>
      </c>
      <c r="AK54" s="32" t="str">
        <f>'2017'!T59</f>
        <v>Desde la jefatura de equidad de genero y mujer, se ha Fortalecido  los procesos organizativos de mujeres en el departamento bajo la perspectiva de género y enfoque diferencial, con enfasis en mujeres campesinas y organizaciones etnicas.</v>
      </c>
      <c r="AL54" s="107">
        <f>'2018'!N59</f>
        <v>0</v>
      </c>
      <c r="AM54" s="108">
        <f>'2018'!O59</f>
        <v>0</v>
      </c>
      <c r="AN54" s="116">
        <f>'2018'!P59</f>
        <v>0</v>
      </c>
      <c r="AO54" s="38">
        <f>'2018'!Q59</f>
        <v>0</v>
      </c>
      <c r="AP54" s="38">
        <f>'2018'!R59</f>
        <v>0</v>
      </c>
      <c r="AQ54" s="207">
        <f>'2018'!S59</f>
        <v>0</v>
      </c>
      <c r="AR54" s="32">
        <f>'2018'!AB59</f>
        <v>0</v>
      </c>
      <c r="AS54" s="107">
        <f>'2019'!N59</f>
        <v>0</v>
      </c>
      <c r="AT54" s="108">
        <f>'2019'!O59</f>
        <v>0</v>
      </c>
      <c r="AU54" s="116">
        <f>'2019'!P59</f>
        <v>0.7</v>
      </c>
      <c r="AV54" s="38">
        <f>'2019'!Q59</f>
        <v>0</v>
      </c>
      <c r="AW54" s="38">
        <f>'2019'!R59</f>
        <v>0</v>
      </c>
      <c r="AX54" s="116" t="e">
        <f>'2019'!#REF!</f>
        <v>#REF!</v>
      </c>
      <c r="AY54" s="361" t="str">
        <f>'2019'!S59</f>
        <v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v>
      </c>
      <c r="AZ54" s="360">
        <f>'2020'!N59</f>
        <v>0</v>
      </c>
      <c r="BA54" s="360">
        <f>'2020'!O59</f>
        <v>0</v>
      </c>
      <c r="BB54" s="207">
        <f>'2020'!P59</f>
        <v>0</v>
      </c>
      <c r="BC54" s="371">
        <f>'2020'!Q59</f>
        <v>0</v>
      </c>
      <c r="BD54" s="371">
        <f>'2020'!R59</f>
        <v>0</v>
      </c>
      <c r="BE54" s="207">
        <f>'2020'!S59</f>
        <v>0</v>
      </c>
      <c r="BF54" s="365" t="s">
        <v>1413</v>
      </c>
      <c r="BG54" s="1048">
        <v>1</v>
      </c>
      <c r="BH54" s="728">
        <v>10</v>
      </c>
      <c r="BI54" s="481">
        <v>1</v>
      </c>
      <c r="BJ54" s="1066">
        <v>11779647</v>
      </c>
      <c r="BK54" s="1066">
        <v>9536271</v>
      </c>
      <c r="BL54" s="481">
        <v>0.81</v>
      </c>
      <c r="BM54" s="664" t="s">
        <v>2272</v>
      </c>
    </row>
    <row r="55" spans="1:65" ht="60" customHeight="1" x14ac:dyDescent="0.25">
      <c r="A55" s="763"/>
      <c r="B55" s="762"/>
      <c r="C55" s="762" t="s">
        <v>337</v>
      </c>
      <c r="D55" s="658">
        <v>49</v>
      </c>
      <c r="E55" s="12" t="s">
        <v>338</v>
      </c>
      <c r="F55" s="12" t="s">
        <v>339</v>
      </c>
      <c r="G55" s="12" t="s">
        <v>340</v>
      </c>
      <c r="H55" s="12" t="s">
        <v>341</v>
      </c>
      <c r="I55" s="82" t="s">
        <v>342</v>
      </c>
      <c r="J55" s="763"/>
      <c r="K55" s="751"/>
      <c r="L55" s="767"/>
      <c r="M55" s="766"/>
      <c r="N55" s="427">
        <v>1</v>
      </c>
      <c r="O55" s="104">
        <v>1</v>
      </c>
      <c r="P55" s="357">
        <v>1</v>
      </c>
      <c r="Q55" s="88">
        <f>'2015'!O60</f>
        <v>0.7</v>
      </c>
      <c r="R55" s="90">
        <f>'2015'!P60</f>
        <v>0.5</v>
      </c>
      <c r="S55" s="37">
        <f>'2015'!Q60</f>
        <v>0.7142857142857143</v>
      </c>
      <c r="T55" s="38">
        <f>'2015'!R60</f>
        <v>10000000</v>
      </c>
      <c r="U55" s="38">
        <f>'2015'!S60</f>
        <v>10000000</v>
      </c>
      <c r="V55" s="37">
        <f>'2015'!T60</f>
        <v>1</v>
      </c>
      <c r="W55" s="32" t="str">
        <f>'2015'!U60</f>
        <v>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v>
      </c>
      <c r="X55" s="107">
        <f>'2016'!N60</f>
        <v>0.1</v>
      </c>
      <c r="Y55" s="108">
        <f>'2016'!O60</f>
        <v>0.1</v>
      </c>
      <c r="Z55" s="116">
        <f>'2016'!P60</f>
        <v>1</v>
      </c>
      <c r="AA55" s="38">
        <f>'2016'!Q60</f>
        <v>47157475</v>
      </c>
      <c r="AB55" s="38">
        <f>'2016'!R60</f>
        <v>47157475</v>
      </c>
      <c r="AC55" s="116">
        <f>'2016'!S60</f>
        <v>1</v>
      </c>
      <c r="AD55" s="32" t="str">
        <f>'2016'!T60</f>
        <v xml:space="preserve">Se ha implementado a traves del acompañamiento y asesoria a los consejos municiapes de mujeres la estructuración de rutas, el fomento a la igualdad de género, promoción de derechos y procesos productivos. </v>
      </c>
      <c r="AE55" s="107">
        <f>'2017'!N60</f>
        <v>0.1</v>
      </c>
      <c r="AF55" s="108">
        <f>'2017'!O60</f>
        <v>0.1</v>
      </c>
      <c r="AG55" s="116">
        <f>'2017'!P60</f>
        <v>1</v>
      </c>
      <c r="AH55" s="38">
        <f>'2017'!Q60</f>
        <v>0</v>
      </c>
      <c r="AI55" s="38">
        <f>'2017'!R60</f>
        <v>0</v>
      </c>
      <c r="AJ55" s="116">
        <f>'2017'!S60</f>
        <v>0</v>
      </c>
      <c r="AK55" s="32" t="str">
        <f>'2017'!T60</f>
        <v xml:space="preserve">Desde la jefatura de equidad de genero y mujer, se ha implementado a traves del acompañamiento y asesoria a los consejos municiapes de mujeres la estructuración de rutas, el fomento a la igualdad de género, promoción de derechos y procesos productivos. </v>
      </c>
      <c r="AL55" s="107">
        <f>'2018'!N60</f>
        <v>0</v>
      </c>
      <c r="AM55" s="108">
        <f>'2018'!O60</f>
        <v>0</v>
      </c>
      <c r="AN55" s="116">
        <f>'2018'!P60</f>
        <v>0</v>
      </c>
      <c r="AO55" s="38">
        <f>'2018'!Q60</f>
        <v>0</v>
      </c>
      <c r="AP55" s="38">
        <f>'2018'!R60</f>
        <v>0</v>
      </c>
      <c r="AQ55" s="207">
        <f>'2018'!S60</f>
        <v>0</v>
      </c>
      <c r="AR55" s="32">
        <f>'2018'!AB60</f>
        <v>0</v>
      </c>
      <c r="AS55" s="107">
        <f>'2019'!N60</f>
        <v>1</v>
      </c>
      <c r="AT55" s="108">
        <f>'2019'!O60</f>
        <v>1</v>
      </c>
      <c r="AU55" s="116">
        <f>'2019'!P60</f>
        <v>0.7</v>
      </c>
      <c r="AV55" s="38">
        <f>'2019'!Q60</f>
        <v>0</v>
      </c>
      <c r="AW55" s="38">
        <f>'2019'!R60</f>
        <v>0</v>
      </c>
      <c r="AX55" s="116" t="e">
        <f>'2019'!#REF!</f>
        <v>#REF!</v>
      </c>
      <c r="AY55" s="361" t="str">
        <f>'2019'!S60</f>
        <v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v>
      </c>
      <c r="AZ55" s="360">
        <f>'2020'!N60</f>
        <v>0</v>
      </c>
      <c r="BA55" s="360">
        <f>'2020'!O60</f>
        <v>0</v>
      </c>
      <c r="BB55" s="207">
        <f>'2020'!P60</f>
        <v>0</v>
      </c>
      <c r="BC55" s="371">
        <f>'2020'!Q60</f>
        <v>0</v>
      </c>
      <c r="BD55" s="371">
        <f>'2020'!R60</f>
        <v>0</v>
      </c>
      <c r="BE55" s="207">
        <f>'2020'!S60</f>
        <v>0</v>
      </c>
      <c r="BF55" s="365" t="s">
        <v>1413</v>
      </c>
      <c r="BG55" s="724">
        <v>6</v>
      </c>
      <c r="BH55" s="724">
        <v>3</v>
      </c>
      <c r="BI55" s="481">
        <v>0.5</v>
      </c>
      <c r="BJ55" s="1066">
        <v>0</v>
      </c>
      <c r="BK55" s="1066">
        <v>0</v>
      </c>
      <c r="BL55" s="481">
        <v>0.5</v>
      </c>
      <c r="BM55" s="664" t="s">
        <v>2273</v>
      </c>
    </row>
    <row r="56" spans="1:65" ht="60" customHeight="1" x14ac:dyDescent="0.25">
      <c r="A56" s="763"/>
      <c r="B56" s="762"/>
      <c r="C56" s="762"/>
      <c r="D56" s="658">
        <v>50</v>
      </c>
      <c r="E56" s="698" t="s">
        <v>343</v>
      </c>
      <c r="F56" s="5" t="s">
        <v>344</v>
      </c>
      <c r="G56" s="5" t="s">
        <v>345</v>
      </c>
      <c r="H56" s="5" t="s">
        <v>346</v>
      </c>
      <c r="I56" s="33" t="s">
        <v>347</v>
      </c>
      <c r="J56" s="63" t="s">
        <v>389</v>
      </c>
      <c r="K56" s="9" t="s">
        <v>390</v>
      </c>
      <c r="L56" s="11">
        <v>231</v>
      </c>
      <c r="M56" s="420" t="s">
        <v>391</v>
      </c>
      <c r="N56" s="427">
        <v>1</v>
      </c>
      <c r="O56" s="104">
        <v>1</v>
      </c>
      <c r="P56" s="357">
        <v>1</v>
      </c>
      <c r="Q56" s="88">
        <f>'2015'!O61</f>
        <v>0</v>
      </c>
      <c r="R56" s="90">
        <f>'2015'!P61</f>
        <v>0</v>
      </c>
      <c r="S56" s="37">
        <f>'2015'!Q61</f>
        <v>0</v>
      </c>
      <c r="T56" s="38">
        <f>'2015'!R61</f>
        <v>0</v>
      </c>
      <c r="U56" s="38">
        <f>'2015'!S61</f>
        <v>0</v>
      </c>
      <c r="V56" s="37">
        <f>'2015'!T61</f>
        <v>0</v>
      </c>
      <c r="W56" s="32" t="str">
        <f>'2015'!U61</f>
        <v>ND</v>
      </c>
      <c r="X56" s="107">
        <f>'2016'!N61</f>
        <v>0.1</v>
      </c>
      <c r="Y56" s="108">
        <f>'2016'!O61</f>
        <v>0.1</v>
      </c>
      <c r="Z56" s="116">
        <f>'2016'!P61</f>
        <v>1</v>
      </c>
      <c r="AA56" s="38">
        <f>'2016'!Q61</f>
        <v>0</v>
      </c>
      <c r="AB56" s="38">
        <f>'2016'!R61</f>
        <v>0</v>
      </c>
      <c r="AC56" s="116">
        <f>'2016'!S61</f>
        <v>0</v>
      </c>
      <c r="AD56" s="32" t="str">
        <f>'2016'!T61</f>
        <v xml:space="preserve">se inicio con el diseño de una propusta de capacitacion </v>
      </c>
      <c r="AE56" s="107">
        <f>'2017'!N61</f>
        <v>0.1</v>
      </c>
      <c r="AF56" s="108">
        <f>'2017'!O61</f>
        <v>6.8000000000000005E-2</v>
      </c>
      <c r="AG56" s="116">
        <f>'2017'!P61</f>
        <v>0.68</v>
      </c>
      <c r="AH56" s="38">
        <f>'2017'!Q61</f>
        <v>3090000</v>
      </c>
      <c r="AI56" s="38">
        <f>'2017'!R61</f>
        <v>3090000</v>
      </c>
      <c r="AJ56" s="116">
        <f>'2017'!S61</f>
        <v>1</v>
      </c>
      <c r="AK56" s="32" t="str">
        <f>'2017'!T61</f>
        <v>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v>
      </c>
      <c r="AL56" s="107">
        <f>'2018'!N61</f>
        <v>70</v>
      </c>
      <c r="AM56" s="108">
        <f>'2018'!O61</f>
        <v>70</v>
      </c>
      <c r="AN56" s="116">
        <f>'2018'!P61</f>
        <v>1</v>
      </c>
      <c r="AO56" s="38">
        <f>'2018'!Q61</f>
        <v>7000000</v>
      </c>
      <c r="AP56" s="38">
        <f>'2018'!R61</f>
        <v>5950000</v>
      </c>
      <c r="AQ56" s="207">
        <f>'2018'!S61</f>
        <v>0.85</v>
      </c>
      <c r="AR56" s="32" t="str">
        <f>'2018'!AB61</f>
        <v>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v>
      </c>
      <c r="AS56" s="107">
        <f>'2019'!N61</f>
        <v>1</v>
      </c>
      <c r="AT56" s="108">
        <f>'2019'!O61</f>
        <v>1</v>
      </c>
      <c r="AU56" s="116">
        <f>'2019'!P61</f>
        <v>0.8</v>
      </c>
      <c r="AV56" s="38">
        <f>'2019'!Q61</f>
        <v>0</v>
      </c>
      <c r="AW56" s="38">
        <f>'2019'!R61</f>
        <v>0</v>
      </c>
      <c r="AX56" s="116" t="e">
        <f>'2019'!#REF!</f>
        <v>#REF!</v>
      </c>
      <c r="AY56" s="361" t="str">
        <f>'2019'!S61</f>
        <v>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v>
      </c>
      <c r="AZ56" s="360">
        <f>'2020'!N61</f>
        <v>70</v>
      </c>
      <c r="BA56" s="367">
        <f>'2020'!O61</f>
        <v>70</v>
      </c>
      <c r="BB56" s="207">
        <f>'2020'!P61</f>
        <v>1</v>
      </c>
      <c r="BC56" s="371">
        <f>'2020'!Q61</f>
        <v>0</v>
      </c>
      <c r="BD56" s="371">
        <f>'2020'!R61</f>
        <v>0</v>
      </c>
      <c r="BE56" s="207">
        <f>'2020'!S61</f>
        <v>0</v>
      </c>
      <c r="BF56" s="365" t="s">
        <v>1413</v>
      </c>
      <c r="BG56" s="1048">
        <v>4</v>
      </c>
      <c r="BH56" s="479">
        <v>2</v>
      </c>
      <c r="BI56" s="481">
        <v>0.5</v>
      </c>
      <c r="BJ56" s="1067">
        <v>2000000</v>
      </c>
      <c r="BK56" s="1067">
        <v>2000000</v>
      </c>
      <c r="BL56" s="481">
        <v>1</v>
      </c>
      <c r="BM56" s="664" t="s">
        <v>2274</v>
      </c>
    </row>
    <row r="57" spans="1:65" ht="60" customHeight="1" x14ac:dyDescent="0.25">
      <c r="A57" s="763"/>
      <c r="B57" s="762" t="s">
        <v>381</v>
      </c>
      <c r="C57" s="768" t="s">
        <v>348</v>
      </c>
      <c r="D57" s="658">
        <v>51</v>
      </c>
      <c r="E57" s="6" t="s">
        <v>349</v>
      </c>
      <c r="F57" s="5" t="s">
        <v>350</v>
      </c>
      <c r="G57" s="5" t="s">
        <v>351</v>
      </c>
      <c r="H57" s="5" t="s">
        <v>352</v>
      </c>
      <c r="I57" s="33" t="s">
        <v>353</v>
      </c>
      <c r="J57" s="63" t="s">
        <v>385</v>
      </c>
      <c r="K57" s="9" t="s">
        <v>386</v>
      </c>
      <c r="L57" s="11">
        <v>222</v>
      </c>
      <c r="M57" s="420" t="s">
        <v>392</v>
      </c>
      <c r="N57" s="427">
        <v>1</v>
      </c>
      <c r="O57" s="104">
        <v>1</v>
      </c>
      <c r="P57" s="357">
        <v>1</v>
      </c>
      <c r="Q57" s="88">
        <f>'2015'!O62</f>
        <v>1</v>
      </c>
      <c r="R57" s="90">
        <f>'2015'!P62</f>
        <v>1</v>
      </c>
      <c r="S57" s="674">
        <f>'2015'!Q62</f>
        <v>1</v>
      </c>
      <c r="T57" s="38">
        <f>'2015'!R62</f>
        <v>1299100000</v>
      </c>
      <c r="U57" s="38">
        <f>'2015'!S62</f>
        <v>544879064</v>
      </c>
      <c r="V57" s="37">
        <f>'2015'!T62</f>
        <v>0.41942811484874143</v>
      </c>
      <c r="W57" s="32" t="str">
        <f>'2015'!U62</f>
        <v>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v>
      </c>
      <c r="X57" s="107">
        <f>'2016'!N62</f>
        <v>0.1</v>
      </c>
      <c r="Y57" s="108">
        <f>'2016'!O62</f>
        <v>0.1</v>
      </c>
      <c r="Z57" s="116">
        <f>'2016'!P62</f>
        <v>1</v>
      </c>
      <c r="AA57" s="38">
        <f>'2016'!Q62</f>
        <v>0</v>
      </c>
      <c r="AB57" s="38">
        <f>'2016'!R62</f>
        <v>0</v>
      </c>
      <c r="AC57" s="116">
        <f>'2016'!S62</f>
        <v>0</v>
      </c>
      <c r="AD57" s="32" t="str">
        <f>'2016'!T62</f>
        <v>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v>
      </c>
      <c r="AE57" s="107">
        <f>'2017'!N62</f>
        <v>0.1</v>
      </c>
      <c r="AF57" s="108">
        <f>'2017'!O62</f>
        <v>0.1</v>
      </c>
      <c r="AG57" s="116">
        <f>'2017'!P62</f>
        <v>1</v>
      </c>
      <c r="AH57" s="38">
        <f>'2017'!Q62</f>
        <v>18000000</v>
      </c>
      <c r="AI57" s="38">
        <f>'2017'!R62</f>
        <v>0</v>
      </c>
      <c r="AJ57" s="116">
        <f>'2017'!S62</f>
        <v>0</v>
      </c>
      <c r="AK57" s="32" t="str">
        <f>'2017'!T62</f>
        <v>Secretaria del interior a traves del area deseguridad humana ha desarrollado unos clubes de progenitores,los cuales promueve la formación de niños y niñas en temas como la crianza, la sexualidad. Etc.</v>
      </c>
      <c r="AL57" s="107">
        <f>'2018'!N62</f>
        <v>1</v>
      </c>
      <c r="AM57" s="108">
        <f>'2018'!O62</f>
        <v>0.2</v>
      </c>
      <c r="AN57" s="116">
        <f>'2018'!P62</f>
        <v>0.2</v>
      </c>
      <c r="AO57" s="38">
        <f>'2018'!Q62</f>
        <v>69300000</v>
      </c>
      <c r="AP57" s="38">
        <f>'2018'!R62</f>
        <v>59520000</v>
      </c>
      <c r="AQ57" s="207">
        <f>'2018'!S62</f>
        <v>0.8588744588744589</v>
      </c>
      <c r="AR57" s="32" t="str">
        <f>'2018'!AB62</f>
        <v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v>
      </c>
      <c r="AS57" s="107">
        <f>'2019'!N62</f>
        <v>1</v>
      </c>
      <c r="AT57" s="108">
        <f>'2019'!O62</f>
        <v>0.8</v>
      </c>
      <c r="AU57" s="116">
        <f>'2019'!P62</f>
        <v>0.5</v>
      </c>
      <c r="AV57" s="38">
        <f>'2019'!Q62</f>
        <v>145344700</v>
      </c>
      <c r="AW57" s="38">
        <f>'2019'!R62</f>
        <v>100443500</v>
      </c>
      <c r="AX57" s="116" t="e">
        <f>'2019'!#REF!</f>
        <v>#REF!</v>
      </c>
      <c r="AY57" s="361" t="str">
        <f>'2019'!S62</f>
        <v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v>
      </c>
      <c r="AZ57" s="360">
        <f>'2020'!N62</f>
        <v>1</v>
      </c>
      <c r="BA57" s="360">
        <f>'2020'!O62</f>
        <v>0.2</v>
      </c>
      <c r="BB57" s="207">
        <f>'2020'!P62</f>
        <v>0.2</v>
      </c>
      <c r="BC57" s="371">
        <f>'2020'!Q62</f>
        <v>0</v>
      </c>
      <c r="BD57" s="371">
        <f>'2020'!R62</f>
        <v>0</v>
      </c>
      <c r="BE57" s="207">
        <f>'2020'!S62</f>
        <v>0</v>
      </c>
      <c r="BF57" s="743" t="s">
        <v>1085</v>
      </c>
      <c r="BG57" s="1068">
        <v>2</v>
      </c>
      <c r="BH57" s="1053">
        <v>2</v>
      </c>
      <c r="BI57" s="481">
        <v>1</v>
      </c>
      <c r="BJ57" s="724" t="s">
        <v>2235</v>
      </c>
      <c r="BK57" s="694" t="s">
        <v>2236</v>
      </c>
      <c r="BL57" s="481">
        <v>0.89</v>
      </c>
      <c r="BM57" s="27" t="s">
        <v>2275</v>
      </c>
    </row>
    <row r="58" spans="1:65" ht="60" customHeight="1" x14ac:dyDescent="0.25">
      <c r="A58" s="763"/>
      <c r="B58" s="762"/>
      <c r="C58" s="768"/>
      <c r="D58" s="658">
        <v>52</v>
      </c>
      <c r="E58" s="6" t="s">
        <v>354</v>
      </c>
      <c r="F58" s="5" t="s">
        <v>355</v>
      </c>
      <c r="G58" s="5" t="s">
        <v>356</v>
      </c>
      <c r="H58" s="5" t="s">
        <v>357</v>
      </c>
      <c r="I58" s="33" t="s">
        <v>353</v>
      </c>
      <c r="J58" s="763" t="s">
        <v>215</v>
      </c>
      <c r="K58" s="751" t="s">
        <v>216</v>
      </c>
      <c r="L58" s="767">
        <v>197</v>
      </c>
      <c r="M58" s="766" t="s">
        <v>217</v>
      </c>
      <c r="N58" s="428">
        <v>10</v>
      </c>
      <c r="O58" s="348">
        <v>6</v>
      </c>
      <c r="P58" s="719">
        <v>0.6</v>
      </c>
      <c r="Q58" s="88">
        <f>'2015'!O63</f>
        <v>1</v>
      </c>
      <c r="R58" s="90">
        <f>'2015'!P63</f>
        <v>1</v>
      </c>
      <c r="S58" s="674">
        <f>'2015'!Q63</f>
        <v>1</v>
      </c>
      <c r="T58" s="38" t="str">
        <f>'2015'!R63</f>
        <v xml:space="preserve">Asumidos por la Consejeria Presidencial para la Equidad de la Mujer. </v>
      </c>
      <c r="U58" s="38">
        <f>'2015'!S63</f>
        <v>0</v>
      </c>
      <c r="V58" s="37">
        <f>'2015'!T63</f>
        <v>0</v>
      </c>
      <c r="W58" s="32" t="str">
        <f>'2015'!U63</f>
        <v>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v>
      </c>
      <c r="X58" s="107">
        <f>'2016'!N63</f>
        <v>0.1</v>
      </c>
      <c r="Y58" s="108">
        <f>'2016'!O63</f>
        <v>0.1</v>
      </c>
      <c r="Z58" s="116">
        <f>'2016'!P63</f>
        <v>1</v>
      </c>
      <c r="AA58" s="38">
        <f>'2016'!Q63</f>
        <v>0</v>
      </c>
      <c r="AB58" s="38">
        <f>'2016'!R63</f>
        <v>0</v>
      </c>
      <c r="AC58" s="116">
        <f>'2016'!S63</f>
        <v>0</v>
      </c>
      <c r="AD58" s="32" t="str">
        <f>'2016'!T63</f>
        <v>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v>
      </c>
      <c r="AE58" s="107">
        <f>'2017'!N63</f>
        <v>0.1</v>
      </c>
      <c r="AF58" s="108">
        <f>'2017'!O63</f>
        <v>0</v>
      </c>
      <c r="AG58" s="116">
        <f>'2017'!P63</f>
        <v>0</v>
      </c>
      <c r="AH58" s="38">
        <f>'2017'!Q63</f>
        <v>82000000</v>
      </c>
      <c r="AI58" s="38">
        <f>'2017'!R63</f>
        <v>6570000</v>
      </c>
      <c r="AJ58" s="116">
        <f>'2017'!S63</f>
        <v>8.0121951219512197E-2</v>
      </c>
      <c r="AK58" s="32" t="str">
        <f>'2017'!T63</f>
        <v xml:space="preserve">La jefatura de equidad de genero y mujer reporta que esta accion se encuentra en fase de ejecución </v>
      </c>
      <c r="AL58" s="107">
        <f>'2018'!N63</f>
        <v>0</v>
      </c>
      <c r="AM58" s="108">
        <f>'2018'!O63</f>
        <v>0</v>
      </c>
      <c r="AN58" s="116">
        <f>'2018'!P63</f>
        <v>0</v>
      </c>
      <c r="AO58" s="38">
        <f>'2018'!Q63</f>
        <v>0</v>
      </c>
      <c r="AP58" s="38">
        <f>'2018'!R63</f>
        <v>0</v>
      </c>
      <c r="AQ58" s="207">
        <f>'2018'!S63</f>
        <v>0</v>
      </c>
      <c r="AR58" s="32">
        <f>'2018'!AB63</f>
        <v>0</v>
      </c>
      <c r="AS58" s="107">
        <f>'2019'!N63</f>
        <v>1</v>
      </c>
      <c r="AT58" s="108">
        <f>'2019'!O63</f>
        <v>1</v>
      </c>
      <c r="AU58" s="116">
        <f>'2019'!P63</f>
        <v>1</v>
      </c>
      <c r="AV58" s="38">
        <f>'2019'!Q63</f>
        <v>45299000</v>
      </c>
      <c r="AW58" s="38">
        <f>'2019'!R63</f>
        <v>37501000</v>
      </c>
      <c r="AX58" s="116" t="e">
        <f>'2019'!#REF!</f>
        <v>#REF!</v>
      </c>
      <c r="AY58" s="361" t="str">
        <f>'2019'!S63</f>
        <v>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v>
      </c>
      <c r="AZ58" s="360">
        <f>'2020'!N63</f>
        <v>0</v>
      </c>
      <c r="BA58" s="360">
        <f>'2020'!O63</f>
        <v>0</v>
      </c>
      <c r="BB58" s="207">
        <f>'2020'!P63</f>
        <v>0</v>
      </c>
      <c r="BC58" s="371">
        <f>'2020'!Q63</f>
        <v>0</v>
      </c>
      <c r="BD58" s="371">
        <f>'2020'!R63</f>
        <v>0</v>
      </c>
      <c r="BE58" s="207">
        <f>'2020'!S63</f>
        <v>0</v>
      </c>
      <c r="BF58" s="744"/>
      <c r="BG58" s="1048">
        <v>1</v>
      </c>
      <c r="BH58" s="1053">
        <v>0</v>
      </c>
      <c r="BI58" s="481">
        <v>0</v>
      </c>
      <c r="BJ58" s="724"/>
      <c r="BK58" s="694"/>
      <c r="BL58" s="481">
        <v>0</v>
      </c>
      <c r="BM58" s="27" t="s">
        <v>2245</v>
      </c>
    </row>
    <row r="59" spans="1:65" ht="156" customHeight="1" x14ac:dyDescent="0.25">
      <c r="A59" s="763"/>
      <c r="B59" s="762"/>
      <c r="C59" s="768"/>
      <c r="D59" s="658">
        <v>53</v>
      </c>
      <c r="E59" s="346" t="s">
        <v>358</v>
      </c>
      <c r="F59" s="5" t="s">
        <v>359</v>
      </c>
      <c r="G59" s="5" t="s">
        <v>360</v>
      </c>
      <c r="H59" s="5" t="s">
        <v>361</v>
      </c>
      <c r="I59" s="33" t="s">
        <v>362</v>
      </c>
      <c r="J59" s="763"/>
      <c r="K59" s="751"/>
      <c r="L59" s="767"/>
      <c r="M59" s="766"/>
      <c r="N59" s="673">
        <v>1</v>
      </c>
      <c r="O59" s="348">
        <v>1</v>
      </c>
      <c r="P59" s="655">
        <v>1</v>
      </c>
      <c r="Q59" s="88" t="str">
        <f>'2015'!O64</f>
        <v>Divulgacion de el programa de mujer rural</v>
      </c>
      <c r="R59" s="90">
        <f>'2015'!P64</f>
        <v>0.5</v>
      </c>
      <c r="S59" s="37">
        <f>'2015'!Q64</f>
        <v>5.0000000000000001E-3</v>
      </c>
      <c r="T59" s="38">
        <f>'2015'!R64</f>
        <v>0</v>
      </c>
      <c r="U59" s="38">
        <f>'2015'!S64</f>
        <v>0</v>
      </c>
      <c r="V59" s="37">
        <f>'2015'!T64</f>
        <v>0</v>
      </c>
      <c r="W59" s="32" t="str">
        <f>'2015'!U64</f>
        <v>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v>
      </c>
      <c r="X59" s="107">
        <f>'2016'!N64</f>
        <v>0.1</v>
      </c>
      <c r="Y59" s="108">
        <f>'2016'!O64</f>
        <v>0.1</v>
      </c>
      <c r="Z59" s="116">
        <f>'2016'!P64</f>
        <v>1</v>
      </c>
      <c r="AA59" s="38">
        <f>'2016'!Q64</f>
        <v>0</v>
      </c>
      <c r="AB59" s="38">
        <f>'2016'!R64</f>
        <v>0</v>
      </c>
      <c r="AC59" s="116">
        <f>'2016'!S64</f>
        <v>0</v>
      </c>
      <c r="AD59" s="32" t="str">
        <f>'2016'!T64</f>
        <v>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E59" s="107">
        <f>'2017'!N64</f>
        <v>0.1</v>
      </c>
      <c r="AF59" s="108">
        <f>'2017'!O64</f>
        <v>7.0000000000000007E-2</v>
      </c>
      <c r="AG59" s="116">
        <f>'2017'!P64</f>
        <v>0.70000000000000007</v>
      </c>
      <c r="AH59" s="38">
        <f>'2017'!Q64</f>
        <v>0</v>
      </c>
      <c r="AI59" s="38">
        <f>'2017'!R64</f>
        <v>0</v>
      </c>
      <c r="AJ59" s="116">
        <f>'2017'!S64</f>
        <v>0</v>
      </c>
      <c r="AK59" s="32" t="str">
        <f>'2017'!T64</f>
        <v>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L59" s="107">
        <f>'2018'!N64</f>
        <v>0</v>
      </c>
      <c r="AM59" s="108">
        <f>'2018'!O64</f>
        <v>0</v>
      </c>
      <c r="AN59" s="116">
        <f>'2018'!P64</f>
        <v>0</v>
      </c>
      <c r="AO59" s="38">
        <f>'2018'!Q64</f>
        <v>0</v>
      </c>
      <c r="AP59" s="38">
        <f>'2018'!R64</f>
        <v>0</v>
      </c>
      <c r="AQ59" s="207">
        <f>'2018'!S64</f>
        <v>0</v>
      </c>
      <c r="AR59" s="32" t="str">
        <f>'2018'!AB64</f>
        <v>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v>
      </c>
      <c r="AS59" s="107">
        <f>'2019'!N64</f>
        <v>0</v>
      </c>
      <c r="AT59" s="108">
        <f>'2019'!O64</f>
        <v>0</v>
      </c>
      <c r="AU59" s="116">
        <f>'2019'!P64</f>
        <v>1</v>
      </c>
      <c r="AV59" s="38">
        <f>'2019'!Q64</f>
        <v>0</v>
      </c>
      <c r="AW59" s="38">
        <f>'2019'!R64</f>
        <v>0</v>
      </c>
      <c r="AX59" s="116" t="e">
        <f>'2019'!#REF!</f>
        <v>#REF!</v>
      </c>
      <c r="AY59" s="361" t="str">
        <f>'2019'!S64</f>
        <v>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v>
      </c>
      <c r="AZ59" s="360">
        <f>'2020'!N64</f>
        <v>0</v>
      </c>
      <c r="BA59" s="360">
        <f>'2020'!O64</f>
        <v>0</v>
      </c>
      <c r="BB59" s="207">
        <f>'2020'!P64</f>
        <v>0</v>
      </c>
      <c r="BC59" s="371">
        <f>'2020'!Q64</f>
        <v>0</v>
      </c>
      <c r="BD59" s="371">
        <f>'2020'!R64</f>
        <v>0</v>
      </c>
      <c r="BE59" s="207">
        <f>'2020'!S64</f>
        <v>0</v>
      </c>
      <c r="BF59" s="744"/>
      <c r="BG59" s="1048">
        <v>1</v>
      </c>
      <c r="BH59" s="1053"/>
      <c r="BI59" s="481">
        <v>0</v>
      </c>
      <c r="BJ59" s="724"/>
      <c r="BK59" s="694"/>
      <c r="BL59" s="481">
        <v>0</v>
      </c>
      <c r="BM59" s="27" t="s">
        <v>2245</v>
      </c>
    </row>
    <row r="60" spans="1:65" ht="60" customHeight="1" x14ac:dyDescent="0.25">
      <c r="A60" s="763"/>
      <c r="B60" s="762"/>
      <c r="C60" s="768"/>
      <c r="D60" s="658">
        <v>54</v>
      </c>
      <c r="E60" s="6" t="s">
        <v>363</v>
      </c>
      <c r="F60" s="5" t="s">
        <v>364</v>
      </c>
      <c r="G60" s="5" t="s">
        <v>365</v>
      </c>
      <c r="H60" s="5" t="s">
        <v>366</v>
      </c>
      <c r="I60" s="83" t="s">
        <v>367</v>
      </c>
      <c r="J60" s="763"/>
      <c r="K60" s="751"/>
      <c r="L60" s="767"/>
      <c r="M60" s="766"/>
      <c r="N60" s="427">
        <v>1</v>
      </c>
      <c r="O60" s="104">
        <v>0.8</v>
      </c>
      <c r="P60" s="717">
        <f>O60/N60</f>
        <v>0.8</v>
      </c>
      <c r="Q60" s="88">
        <f>'2015'!O65</f>
        <v>0</v>
      </c>
      <c r="R60" s="90">
        <f>'2015'!P65</f>
        <v>0</v>
      </c>
      <c r="S60" s="37">
        <f>'2015'!Q65</f>
        <v>0</v>
      </c>
      <c r="T60" s="38">
        <f>'2015'!R65</f>
        <v>0</v>
      </c>
      <c r="U60" s="38">
        <f>'2015'!S65</f>
        <v>0</v>
      </c>
      <c r="V60" s="37">
        <f>'2015'!T65</f>
        <v>0</v>
      </c>
      <c r="W60" s="32" t="str">
        <f>'2015'!U65</f>
        <v>ND</v>
      </c>
      <c r="X60" s="107">
        <f>'2016'!N65</f>
        <v>0.1</v>
      </c>
      <c r="Y60" s="108">
        <f>'2016'!O65</f>
        <v>0.1</v>
      </c>
      <c r="Z60" s="116">
        <f>'2016'!P65</f>
        <v>1</v>
      </c>
      <c r="AA60" s="38">
        <f>'2016'!Q65</f>
        <v>0</v>
      </c>
      <c r="AB60" s="38">
        <f>'2016'!R65</f>
        <v>0</v>
      </c>
      <c r="AC60" s="116">
        <f>'2016'!S65</f>
        <v>0</v>
      </c>
      <c r="AD60" s="32" t="str">
        <f>'2016'!T65</f>
        <v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v>
      </c>
      <c r="AE60" s="107">
        <f>'2017'!N65</f>
        <v>0.1</v>
      </c>
      <c r="AF60" s="108">
        <f>'2017'!O65</f>
        <v>0.1</v>
      </c>
      <c r="AG60" s="116">
        <f>'2017'!P65</f>
        <v>1</v>
      </c>
      <c r="AH60" s="38">
        <f>'2017'!Q65</f>
        <v>0</v>
      </c>
      <c r="AI60" s="38">
        <f>'2017'!R65</f>
        <v>0</v>
      </c>
      <c r="AJ60" s="116">
        <f>'2017'!S65</f>
        <v>0</v>
      </c>
      <c r="AK60" s="32" t="str">
        <f>'2017'!T65</f>
        <v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v>
      </c>
      <c r="AL60" s="107">
        <f>'2018'!N65</f>
        <v>0</v>
      </c>
      <c r="AM60" s="108">
        <f>'2018'!O65</f>
        <v>0</v>
      </c>
      <c r="AN60" s="116">
        <f>'2018'!P65</f>
        <v>0</v>
      </c>
      <c r="AO60" s="38">
        <f>'2018'!Q65</f>
        <v>0</v>
      </c>
      <c r="AP60" s="38">
        <f>'2018'!R65</f>
        <v>0</v>
      </c>
      <c r="AQ60" s="207">
        <f>'2018'!S65</f>
        <v>0</v>
      </c>
      <c r="AR60" s="32">
        <f>'2018'!AB65</f>
        <v>0</v>
      </c>
      <c r="AS60" s="107">
        <f>'2019'!N65</f>
        <v>0</v>
      </c>
      <c r="AT60" s="108">
        <f>'2019'!O65</f>
        <v>0</v>
      </c>
      <c r="AU60" s="116">
        <f>'2019'!P65</f>
        <v>1</v>
      </c>
      <c r="AV60" s="38">
        <f>'2019'!Q65</f>
        <v>0</v>
      </c>
      <c r="AW60" s="38">
        <f>'2019'!R65</f>
        <v>0</v>
      </c>
      <c r="AX60" s="116" t="e">
        <f>'2019'!#REF!</f>
        <v>#REF!</v>
      </c>
      <c r="AY60" s="361" t="str">
        <f>'2019'!S65</f>
        <v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v>
      </c>
      <c r="AZ60" s="360">
        <f>'2020'!N65</f>
        <v>0</v>
      </c>
      <c r="BA60" s="360">
        <f>'2020'!O65</f>
        <v>0</v>
      </c>
      <c r="BB60" s="207">
        <f>'2020'!P65</f>
        <v>0</v>
      </c>
      <c r="BC60" s="371">
        <f>'2020'!Q65</f>
        <v>0</v>
      </c>
      <c r="BD60" s="371">
        <f>'2020'!R65</f>
        <v>0</v>
      </c>
      <c r="BE60" s="207">
        <f>'2020'!S65</f>
        <v>0</v>
      </c>
      <c r="BF60" s="745"/>
      <c r="BG60" s="1048">
        <v>0</v>
      </c>
      <c r="BH60" s="1053">
        <v>0</v>
      </c>
      <c r="BI60" s="481">
        <v>0</v>
      </c>
      <c r="BJ60" s="724"/>
      <c r="BK60" s="694"/>
      <c r="BL60" s="481">
        <v>0</v>
      </c>
      <c r="BM60" s="27" t="s">
        <v>2245</v>
      </c>
    </row>
    <row r="61" spans="1:65" ht="60" customHeight="1" x14ac:dyDescent="0.25">
      <c r="A61" s="763"/>
      <c r="B61" s="762" t="s">
        <v>368</v>
      </c>
      <c r="C61" s="762" t="s">
        <v>369</v>
      </c>
      <c r="D61" s="658">
        <v>55</v>
      </c>
      <c r="E61" s="5" t="s">
        <v>370</v>
      </c>
      <c r="F61" s="5" t="s">
        <v>371</v>
      </c>
      <c r="G61" s="5" t="s">
        <v>372</v>
      </c>
      <c r="H61" s="5" t="s">
        <v>373</v>
      </c>
      <c r="I61" s="33" t="s">
        <v>374</v>
      </c>
      <c r="J61" s="763"/>
      <c r="K61" s="751"/>
      <c r="L61" s="767"/>
      <c r="M61" s="766"/>
      <c r="N61" s="427">
        <v>1</v>
      </c>
      <c r="O61" s="104">
        <v>0.8</v>
      </c>
      <c r="P61" s="655">
        <f>O61/N61</f>
        <v>0.8</v>
      </c>
      <c r="Q61" s="88">
        <f>'2015'!O66</f>
        <v>0.1</v>
      </c>
      <c r="R61" s="90">
        <f>'2015'!P66</f>
        <v>0.1</v>
      </c>
      <c r="S61" s="37">
        <f>'2015'!Q66</f>
        <v>1</v>
      </c>
      <c r="T61" s="38">
        <f>'2015'!R66</f>
        <v>28750000</v>
      </c>
      <c r="U61" s="38">
        <f>'2015'!S66</f>
        <v>21366666</v>
      </c>
      <c r="V61" s="37">
        <f>'2015'!T66</f>
        <v>0.74318838260869569</v>
      </c>
      <c r="W61" s="32" t="str">
        <f>'2015'!U66</f>
        <v>La camapaña se ha ejecutado desde las acciones de socialización y movilización ejecutados por la Jefatura de Mujer y por el Consejo Departamental de Mujeres.</v>
      </c>
      <c r="X61" s="107">
        <f>'2016'!N66</f>
        <v>0.1</v>
      </c>
      <c r="Y61" s="108">
        <f>'2016'!O66</f>
        <v>0.1</v>
      </c>
      <c r="Z61" s="116">
        <f>'2016'!P66</f>
        <v>1</v>
      </c>
      <c r="AA61" s="38">
        <f>'2016'!Q66</f>
        <v>4450000</v>
      </c>
      <c r="AB61" s="38">
        <f>'2016'!R66</f>
        <v>4450000</v>
      </c>
      <c r="AC61" s="116">
        <f>'2016'!S66</f>
        <v>1</v>
      </c>
      <c r="AD61" s="32" t="str">
        <f>'2016'!T66</f>
        <v xml:space="preserve">Se Realizo una campaña de visibilización y sensibilización de la Política  Pùblica de Equidad de género para las mujeres en todo el departamento. </v>
      </c>
      <c r="AE61" s="107">
        <f>'2017'!N66</f>
        <v>0.1</v>
      </c>
      <c r="AF61" s="108">
        <f>'2017'!O66</f>
        <v>0.1</v>
      </c>
      <c r="AG61" s="116">
        <f>'2017'!P66</f>
        <v>1</v>
      </c>
      <c r="AH61" s="38">
        <f>'2017'!Q66</f>
        <v>0</v>
      </c>
      <c r="AI61" s="38">
        <f>'2017'!R66</f>
        <v>0</v>
      </c>
      <c r="AJ61" s="116">
        <f>'2017'!S66</f>
        <v>0</v>
      </c>
      <c r="AK61" s="32" t="str">
        <f>'2017'!T66</f>
        <v xml:space="preserve">Desde la jefatura de equidad de genero y mujer se Realizo una campaña de visibilización y sensibilización de la Política  Pùblica de Equidad de género para las mujeres en todo el departamento. </v>
      </c>
      <c r="AL61" s="107">
        <f>'2018'!N66</f>
        <v>0</v>
      </c>
      <c r="AM61" s="108">
        <f>'2018'!O66</f>
        <v>0</v>
      </c>
      <c r="AN61" s="116">
        <f>'2018'!P66</f>
        <v>0</v>
      </c>
      <c r="AO61" s="38">
        <f>'2018'!Q66</f>
        <v>0</v>
      </c>
      <c r="AP61" s="38">
        <f>'2018'!R66</f>
        <v>0</v>
      </c>
      <c r="AQ61" s="207">
        <f>'2018'!S66</f>
        <v>0</v>
      </c>
      <c r="AR61" s="32" t="str">
        <f>'2018'!AB66</f>
        <v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v>
      </c>
      <c r="AS61" s="107">
        <f>'2019'!N66</f>
        <v>0</v>
      </c>
      <c r="AT61" s="108">
        <f>'2019'!O66</f>
        <v>0</v>
      </c>
      <c r="AU61" s="116">
        <f>'2019'!P66</f>
        <v>1</v>
      </c>
      <c r="AV61" s="38">
        <f>'2019'!Q66</f>
        <v>0</v>
      </c>
      <c r="AW61" s="38">
        <f>'2019'!R66</f>
        <v>0</v>
      </c>
      <c r="AX61" s="116" t="e">
        <f>'2019'!#REF!</f>
        <v>#REF!</v>
      </c>
      <c r="AY61" s="361" t="str">
        <f>'2019'!S66</f>
        <v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v>
      </c>
      <c r="AZ61" s="360">
        <f>'2020'!N66</f>
        <v>0</v>
      </c>
      <c r="BA61" s="360">
        <f>'2020'!O66</f>
        <v>0</v>
      </c>
      <c r="BB61" s="207">
        <f>'2020'!P66</f>
        <v>0</v>
      </c>
      <c r="BC61" s="371">
        <f>'2020'!Q66</f>
        <v>0</v>
      </c>
      <c r="BD61" s="371">
        <f>'2020'!R66</f>
        <v>0</v>
      </c>
      <c r="BE61" s="207">
        <f>'2020'!S66</f>
        <v>0</v>
      </c>
      <c r="BF61" s="365" t="s">
        <v>1413</v>
      </c>
      <c r="BG61" s="1048">
        <v>1</v>
      </c>
      <c r="BH61" s="1053">
        <v>0</v>
      </c>
      <c r="BI61" s="481">
        <v>0</v>
      </c>
      <c r="BJ61" s="724"/>
      <c r="BK61" s="694"/>
      <c r="BL61" s="481">
        <v>0</v>
      </c>
      <c r="BM61" s="664" t="s">
        <v>2245</v>
      </c>
    </row>
    <row r="62" spans="1:65" ht="85.5" customHeight="1" x14ac:dyDescent="0.25">
      <c r="A62" s="763"/>
      <c r="B62" s="762"/>
      <c r="C62" s="762"/>
      <c r="D62" s="658">
        <v>56</v>
      </c>
      <c r="E62" s="5" t="s">
        <v>375</v>
      </c>
      <c r="F62" s="5" t="s">
        <v>376</v>
      </c>
      <c r="G62" s="5" t="s">
        <v>377</v>
      </c>
      <c r="H62" s="5" t="s">
        <v>378</v>
      </c>
      <c r="I62" s="33" t="s">
        <v>379</v>
      </c>
      <c r="J62" s="763"/>
      <c r="K62" s="751"/>
      <c r="L62" s="767"/>
      <c r="M62" s="766"/>
      <c r="N62" s="684">
        <v>12</v>
      </c>
      <c r="O62" s="348">
        <v>12</v>
      </c>
      <c r="P62" s="358">
        <f>12/12*100</f>
        <v>100</v>
      </c>
      <c r="Q62" s="88" t="str">
        <f>'2015'!O67</f>
        <v>Conformación de un  subcomite en el consejo departamental de mujeres "Lina María Ramirez Alarcón" 10%</v>
      </c>
      <c r="R62" s="90">
        <f>'2015'!P67</f>
        <v>0.1</v>
      </c>
      <c r="S62" s="37">
        <f>'2015'!Q67</f>
        <v>0.1</v>
      </c>
      <c r="T62" s="38">
        <f>'2015'!R67</f>
        <v>50636666</v>
      </c>
      <c r="U62" s="38">
        <f>'2015'!S67</f>
        <v>28446666</v>
      </c>
      <c r="V62" s="37">
        <f>'2015'!T67</f>
        <v>0.56177999554710023</v>
      </c>
      <c r="W62" s="32" t="str">
        <f>'2015'!U67</f>
        <v>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v>
      </c>
      <c r="X62" s="107">
        <f>'2016'!N67</f>
        <v>0.12</v>
      </c>
      <c r="Y62" s="108">
        <f>'2016'!O67</f>
        <v>0.12</v>
      </c>
      <c r="Z62" s="116">
        <f>'2016'!P67</f>
        <v>1</v>
      </c>
      <c r="AA62" s="38">
        <f>'2016'!Q67</f>
        <v>0</v>
      </c>
      <c r="AB62" s="38">
        <f>'2016'!R67</f>
        <v>0</v>
      </c>
      <c r="AC62" s="116">
        <f>'2016'!S67</f>
        <v>0</v>
      </c>
      <c r="AD62" s="32" t="str">
        <f>'2016'!T67</f>
        <v xml:space="preserve">Se realizaron seguimiento a la divulgación, implementación, monitoreo y evaluación de la política publica de Equidad de Género para las mujeres en las  sesiones de los Consejos municipales de mujeres, como espacio que fue creado con esa finalidad.  </v>
      </c>
      <c r="AE62" s="107">
        <f>'2017'!N67</f>
        <v>0.12</v>
      </c>
      <c r="AF62" s="108">
        <f>'2017'!O67</f>
        <v>0</v>
      </c>
      <c r="AG62" s="116">
        <f>'2017'!P67</f>
        <v>0</v>
      </c>
      <c r="AH62" s="38">
        <f>'2017'!Q67</f>
        <v>0</v>
      </c>
      <c r="AI62" s="38">
        <f>'2017'!R67</f>
        <v>0</v>
      </c>
      <c r="AJ62" s="116">
        <f>'2017'!S67</f>
        <v>0</v>
      </c>
      <c r="AK62" s="32" t="str">
        <f>'2017'!T67</f>
        <v xml:space="preserve">La jefatura de equidad de genero y mujer reporta que esta accion se encuentra en fase de ejecución </v>
      </c>
      <c r="AL62" s="107">
        <f>'2018'!N67</f>
        <v>0</v>
      </c>
      <c r="AM62" s="108">
        <f>'2018'!O67</f>
        <v>0</v>
      </c>
      <c r="AN62" s="116">
        <f>'2018'!P67</f>
        <v>0</v>
      </c>
      <c r="AO62" s="38">
        <f>'2018'!Q67</f>
        <v>0</v>
      </c>
      <c r="AP62" s="38">
        <f>'2018'!R67</f>
        <v>0</v>
      </c>
      <c r="AQ62" s="207">
        <f>'2018'!S67</f>
        <v>0</v>
      </c>
      <c r="AR62" s="32" t="str">
        <f>'2018'!AB67</f>
        <v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v>
      </c>
      <c r="AS62" s="107">
        <f>'2019'!N67</f>
        <v>0</v>
      </c>
      <c r="AT62" s="108">
        <f>'2019'!O67</f>
        <v>0</v>
      </c>
      <c r="AU62" s="116">
        <f>'2019'!P67</f>
        <v>1</v>
      </c>
      <c r="AV62" s="38">
        <f>'2019'!Q67</f>
        <v>0</v>
      </c>
      <c r="AW62" s="38">
        <f>'2019'!R67</f>
        <v>0</v>
      </c>
      <c r="AX62" s="116" t="e">
        <f>'2019'!#REF!</f>
        <v>#REF!</v>
      </c>
      <c r="AY62" s="361" t="str">
        <f>'2019'!S67</f>
        <v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v>
      </c>
      <c r="AZ62" s="360">
        <f>'2020'!N67</f>
        <v>0</v>
      </c>
      <c r="BA62" s="360">
        <f>'2020'!O67</f>
        <v>0</v>
      </c>
      <c r="BB62" s="207">
        <f>'2020'!P67</f>
        <v>0</v>
      </c>
      <c r="BC62" s="371">
        <f>'2020'!Q67</f>
        <v>0</v>
      </c>
      <c r="BD62" s="371">
        <f>'2020'!R67</f>
        <v>0</v>
      </c>
      <c r="BE62" s="207">
        <f>'2020'!S67</f>
        <v>0</v>
      </c>
      <c r="BF62" s="365" t="s">
        <v>1413</v>
      </c>
      <c r="BG62" s="1048">
        <v>12</v>
      </c>
      <c r="BH62" s="1053">
        <v>10</v>
      </c>
      <c r="BI62" s="481">
        <v>0.83330000000000004</v>
      </c>
      <c r="BJ62" s="1066">
        <v>10085000</v>
      </c>
      <c r="BK62" s="1066">
        <v>6822777</v>
      </c>
      <c r="BL62" s="481">
        <v>0.68</v>
      </c>
      <c r="BM62" s="664" t="s">
        <v>2276</v>
      </c>
    </row>
    <row r="63" spans="1:65" ht="60" customHeight="1" x14ac:dyDescent="0.25">
      <c r="A63" s="772" t="s">
        <v>393</v>
      </c>
      <c r="B63" s="751" t="s">
        <v>394</v>
      </c>
      <c r="C63" s="751" t="s">
        <v>395</v>
      </c>
      <c r="D63" s="659">
        <v>57</v>
      </c>
      <c r="E63" s="5" t="s">
        <v>396</v>
      </c>
      <c r="F63" s="5" t="s">
        <v>397</v>
      </c>
      <c r="G63" s="5" t="s">
        <v>398</v>
      </c>
      <c r="H63" s="5" t="s">
        <v>399</v>
      </c>
      <c r="I63" s="33" t="s">
        <v>400</v>
      </c>
      <c r="J63" s="43" t="s">
        <v>233</v>
      </c>
      <c r="K63" s="13" t="s">
        <v>234</v>
      </c>
      <c r="L63" s="16">
        <v>197</v>
      </c>
      <c r="M63" s="172" t="s">
        <v>217</v>
      </c>
      <c r="N63" s="427">
        <v>1</v>
      </c>
      <c r="O63" s="104">
        <v>1</v>
      </c>
      <c r="P63" s="672">
        <f>O63/N63</f>
        <v>1</v>
      </c>
      <c r="Q63" s="88">
        <f>'2015'!O68</f>
        <v>0</v>
      </c>
      <c r="R63" s="90">
        <f>'2015'!P68</f>
        <v>0</v>
      </c>
      <c r="S63" s="37">
        <f>'2015'!Q68</f>
        <v>0</v>
      </c>
      <c r="T63" s="38">
        <f>'2015'!R68</f>
        <v>0</v>
      </c>
      <c r="U63" s="38">
        <f>'2015'!S68</f>
        <v>0</v>
      </c>
      <c r="V63" s="37">
        <f>'2015'!T68</f>
        <v>0</v>
      </c>
      <c r="W63" s="32" t="str">
        <f>'2015'!U68</f>
        <v>ND</v>
      </c>
      <c r="X63" s="107">
        <f>'2016'!N68</f>
        <v>0.1</v>
      </c>
      <c r="Y63" s="108">
        <f>'2016'!O68</f>
        <v>0.1</v>
      </c>
      <c r="Z63" s="116">
        <f>'2016'!P68</f>
        <v>1</v>
      </c>
      <c r="AA63" s="38">
        <f>'2016'!Q68</f>
        <v>0</v>
      </c>
      <c r="AB63" s="38">
        <f>'2016'!R68</f>
        <v>0</v>
      </c>
      <c r="AC63" s="116">
        <f>'2016'!S68</f>
        <v>0</v>
      </c>
      <c r="AD63" s="32" t="str">
        <f>'2016'!T68</f>
        <v xml:space="preserve">En diferentes espacios se han  se ha Visibilizado  a través de una estrategía mediatica y con reconocimientos, el rol de las mujeres quindianas y sus aportes al desarrollo de la historia, la ciencia, las artes, la cultura y el deporte desde un enfoque de género. </v>
      </c>
      <c r="AE63" s="107">
        <f>'2017'!N68</f>
        <v>0.1</v>
      </c>
      <c r="AF63" s="108">
        <f>'2017'!O68</f>
        <v>0.08</v>
      </c>
      <c r="AG63" s="116">
        <f>'2017'!P68</f>
        <v>0.79999999999999993</v>
      </c>
      <c r="AH63" s="38">
        <f>'2017'!Q68</f>
        <v>82000000</v>
      </c>
      <c r="AI63" s="38">
        <f>'2017'!R68</f>
        <v>6570000</v>
      </c>
      <c r="AJ63" s="116">
        <f>'2017'!S68</f>
        <v>8.0121951219512197E-2</v>
      </c>
      <c r="AK63" s="32" t="str">
        <f>'2017'!T68</f>
        <v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v>
      </c>
      <c r="AL63" s="107">
        <f>'2018'!N68</f>
        <v>10</v>
      </c>
      <c r="AM63" s="108">
        <f>'2018'!O68</f>
        <v>0</v>
      </c>
      <c r="AN63" s="116">
        <f>'2018'!P68</f>
        <v>0</v>
      </c>
      <c r="AO63" s="38">
        <f>'2018'!Q68</f>
        <v>25980000</v>
      </c>
      <c r="AP63" s="38">
        <f>'2018'!R68</f>
        <v>8660000</v>
      </c>
      <c r="AQ63" s="207">
        <f>'2018'!S68</f>
        <v>0.33333333333333331</v>
      </c>
      <c r="AR63" s="32" t="str">
        <f>'2018'!AB68</f>
        <v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v>
      </c>
      <c r="AS63" s="107">
        <f>'2019'!N68</f>
        <v>0</v>
      </c>
      <c r="AT63" s="108">
        <f>'2019'!O68</f>
        <v>0</v>
      </c>
      <c r="AU63" s="116">
        <f>'2019'!P68</f>
        <v>1</v>
      </c>
      <c r="AV63" s="38">
        <f>'2019'!Q68</f>
        <v>0</v>
      </c>
      <c r="AW63" s="38">
        <f>'2019'!R68</f>
        <v>0</v>
      </c>
      <c r="AX63" s="116" t="e">
        <f>'2019'!#REF!</f>
        <v>#REF!</v>
      </c>
      <c r="AY63" s="361" t="str">
        <f>'2019'!S68</f>
        <v xml:space="preserve">Se reporta cumplimiento de esta acción concreta a través de lo relacionado en las acciones 53 y 54 según las actividades adelantadas por la Secretaría de Familia en este sentido. </v>
      </c>
      <c r="AZ63" s="360">
        <f>'2020'!N68</f>
        <v>10</v>
      </c>
      <c r="BA63" s="367">
        <f>'2020'!O68</f>
        <v>0</v>
      </c>
      <c r="BB63" s="207">
        <f>'2020'!P68</f>
        <v>0</v>
      </c>
      <c r="BC63" s="371">
        <f>'2020'!Q68</f>
        <v>0</v>
      </c>
      <c r="BD63" s="371">
        <f>'2020'!R68</f>
        <v>0</v>
      </c>
      <c r="BE63" s="207">
        <f>'2020'!S68</f>
        <v>0</v>
      </c>
      <c r="BF63" s="365" t="s">
        <v>1413</v>
      </c>
      <c r="BG63" s="1048">
        <v>1</v>
      </c>
      <c r="BH63" s="727">
        <v>1</v>
      </c>
      <c r="BI63" s="481">
        <v>1</v>
      </c>
      <c r="BJ63" s="695">
        <v>0</v>
      </c>
      <c r="BK63" s="695">
        <v>0</v>
      </c>
      <c r="BL63" s="481">
        <v>0</v>
      </c>
      <c r="BM63" s="664" t="s">
        <v>2277</v>
      </c>
    </row>
    <row r="64" spans="1:65" ht="60" customHeight="1" x14ac:dyDescent="0.25">
      <c r="A64" s="772"/>
      <c r="B64" s="751"/>
      <c r="C64" s="751"/>
      <c r="D64" s="659">
        <v>58</v>
      </c>
      <c r="E64" s="5" t="s">
        <v>401</v>
      </c>
      <c r="F64" s="5" t="s">
        <v>402</v>
      </c>
      <c r="G64" s="5" t="s">
        <v>403</v>
      </c>
      <c r="H64" s="5" t="s">
        <v>404</v>
      </c>
      <c r="I64" s="33" t="s">
        <v>405</v>
      </c>
      <c r="J64" s="52" t="s">
        <v>406</v>
      </c>
      <c r="K64" s="16" t="s">
        <v>407</v>
      </c>
      <c r="L64" s="18">
        <v>207</v>
      </c>
      <c r="M64" s="423" t="s">
        <v>408</v>
      </c>
      <c r="N64" s="427">
        <v>1</v>
      </c>
      <c r="O64" s="104">
        <v>1</v>
      </c>
      <c r="P64" s="357">
        <v>1</v>
      </c>
      <c r="Q64" s="88">
        <f>'2015'!O69</f>
        <v>0.1</v>
      </c>
      <c r="R64" s="90">
        <f>'2015'!P69</f>
        <v>0.1</v>
      </c>
      <c r="S64" s="675">
        <f>'2015'!Q69</f>
        <v>1</v>
      </c>
      <c r="T64" s="38">
        <f>'2015'!R69</f>
        <v>122227000</v>
      </c>
      <c r="U64" s="38">
        <f>'2015'!S69</f>
        <v>60000000</v>
      </c>
      <c r="V64" s="37">
        <f>'2015'!T69</f>
        <v>0.49088990157657475</v>
      </c>
      <c r="W64" s="32" t="str">
        <f>'2015'!U69</f>
        <v>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v>
      </c>
      <c r="X64" s="107">
        <f>'2016'!N69</f>
        <v>0.1</v>
      </c>
      <c r="Y64" s="108">
        <f>'2016'!O69</f>
        <v>0.1</v>
      </c>
      <c r="Z64" s="116">
        <f>'2016'!P69</f>
        <v>1</v>
      </c>
      <c r="AA64" s="38">
        <f>'2016'!Q69</f>
        <v>14433333</v>
      </c>
      <c r="AB64" s="38">
        <f>'2016'!R69</f>
        <v>14433333</v>
      </c>
      <c r="AC64" s="116">
        <f>'2016'!S69</f>
        <v>1</v>
      </c>
      <c r="AD64" s="32" t="str">
        <f>'2016'!T69</f>
        <v xml:space="preserve">Se  crearon   espacios de formacion y maxificacion deportiva  en el Departamento del Quindio </v>
      </c>
      <c r="AE64" s="107">
        <f>'2017'!N69</f>
        <v>0.1</v>
      </c>
      <c r="AF64" s="108">
        <f>'2017'!O69</f>
        <v>0.1</v>
      </c>
      <c r="AG64" s="116">
        <f>'2017'!P69</f>
        <v>1</v>
      </c>
      <c r="AH64" s="38">
        <f>'2017'!Q69</f>
        <v>63190226</v>
      </c>
      <c r="AI64" s="38">
        <f>'2017'!R69</f>
        <v>63190226</v>
      </c>
      <c r="AJ64" s="116">
        <f>'2017'!S69</f>
        <v>1</v>
      </c>
      <c r="AK64" s="32" t="str">
        <f>'2017'!T69</f>
        <v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v>
      </c>
      <c r="AL64" s="107">
        <f>'2018'!N69</f>
        <v>1</v>
      </c>
      <c r="AM64" s="108">
        <f>'2018'!O69</f>
        <v>0.2</v>
      </c>
      <c r="AN64" s="116">
        <f>'2018'!P69</f>
        <v>0.2</v>
      </c>
      <c r="AO64" s="38">
        <f>'2018'!Q69</f>
        <v>347228160</v>
      </c>
      <c r="AP64" s="38">
        <f>'2018'!R69</f>
        <v>81500000</v>
      </c>
      <c r="AQ64" s="207">
        <f>'2018'!S69</f>
        <v>0.23471598616886372</v>
      </c>
      <c r="AR64" s="32" t="str">
        <f>'2018'!AB69</f>
        <v>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v>
      </c>
      <c r="AS64" s="107">
        <f>'2019'!N69</f>
        <v>12</v>
      </c>
      <c r="AT64" s="108">
        <f>'2019'!O69</f>
        <v>12</v>
      </c>
      <c r="AU64" s="116">
        <f>'2019'!P69</f>
        <v>0.8</v>
      </c>
      <c r="AV64" s="38">
        <f>'2019'!Q69</f>
        <v>80000000</v>
      </c>
      <c r="AW64" s="38">
        <f>'2019'!R69</f>
        <v>2700000</v>
      </c>
      <c r="AX64" s="116" t="e">
        <f>'2019'!#REF!</f>
        <v>#REF!</v>
      </c>
      <c r="AY64" s="361" t="str">
        <f>'2019'!S69</f>
        <v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v>
      </c>
      <c r="AZ64" s="360">
        <f>'2020'!N69</f>
        <v>1</v>
      </c>
      <c r="BA64" s="367">
        <f>'2020'!O69</f>
        <v>0.2</v>
      </c>
      <c r="BB64" s="207">
        <f>'2020'!P69</f>
        <v>0.2</v>
      </c>
      <c r="BC64" s="371">
        <f>'2020'!Q69</f>
        <v>0</v>
      </c>
      <c r="BD64" s="371">
        <f>'2020'!R69</f>
        <v>0</v>
      </c>
      <c r="BE64" s="207">
        <f>'2020'!S69</f>
        <v>0</v>
      </c>
      <c r="BF64" s="365" t="s">
        <v>1413</v>
      </c>
      <c r="BG64" s="1048">
        <v>2</v>
      </c>
      <c r="BH64" s="727">
        <v>2</v>
      </c>
      <c r="BI64" s="481">
        <v>1</v>
      </c>
      <c r="BJ64" s="1069">
        <v>156112591.750193</v>
      </c>
      <c r="BK64" s="1069">
        <v>156112591.750193</v>
      </c>
      <c r="BL64" s="481">
        <v>1</v>
      </c>
      <c r="BM64" s="664" t="s">
        <v>2278</v>
      </c>
    </row>
    <row r="65" spans="1:65" ht="60" customHeight="1" x14ac:dyDescent="0.25">
      <c r="A65" s="772"/>
      <c r="B65" s="751"/>
      <c r="C65" s="751"/>
      <c r="D65" s="659">
        <v>59</v>
      </c>
      <c r="E65" s="13" t="s">
        <v>409</v>
      </c>
      <c r="F65" s="13" t="s">
        <v>410</v>
      </c>
      <c r="G65" s="13" t="s">
        <v>411</v>
      </c>
      <c r="H65" s="13" t="s">
        <v>412</v>
      </c>
      <c r="I65" s="53" t="s">
        <v>413</v>
      </c>
      <c r="J65" s="763" t="s">
        <v>233</v>
      </c>
      <c r="K65" s="751" t="s">
        <v>234</v>
      </c>
      <c r="L65" s="764">
        <v>197</v>
      </c>
      <c r="M65" s="172" t="s">
        <v>217</v>
      </c>
      <c r="N65" s="427">
        <v>0.9</v>
      </c>
      <c r="O65" s="104">
        <v>1</v>
      </c>
      <c r="P65" s="357">
        <v>1</v>
      </c>
      <c r="Q65" s="88">
        <f>'2015'!O70</f>
        <v>0.2</v>
      </c>
      <c r="R65" s="90">
        <f>'2015'!P70</f>
        <v>0.2</v>
      </c>
      <c r="S65" s="675">
        <f>'2015'!Q70</f>
        <v>1</v>
      </c>
      <c r="T65" s="38">
        <f>'2015'!R70</f>
        <v>179900000</v>
      </c>
      <c r="U65" s="38">
        <f>'2015'!S70</f>
        <v>179900000</v>
      </c>
      <c r="V65" s="37">
        <f>'2015'!T70</f>
        <v>1</v>
      </c>
      <c r="W65" s="32" t="str">
        <f>'2015'!U70</f>
        <v>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v>
      </c>
      <c r="X65" s="107">
        <f>'2016'!N70</f>
        <v>0.09</v>
      </c>
      <c r="Y65" s="108">
        <f>'2016'!O70</f>
        <v>0.04</v>
      </c>
      <c r="Z65" s="116">
        <f>'2016'!P70</f>
        <v>0.44444444444444448</v>
      </c>
      <c r="AA65" s="38">
        <f>'2016'!Q70</f>
        <v>0</v>
      </c>
      <c r="AB65" s="38">
        <f>'2016'!R70</f>
        <v>0</v>
      </c>
      <c r="AC65" s="116">
        <f>'2016'!S70</f>
        <v>0</v>
      </c>
      <c r="AD65" s="32" t="str">
        <f>'2016'!T70</f>
        <v xml:space="preserve">Se establecieron los acercamientos con la universidad tecnologia de Pereira para realizar el II encuentro de mujeres cafeteras del paisaje cultural Cafetero. </v>
      </c>
      <c r="AE65" s="107">
        <f>'2017'!N70</f>
        <v>0.09</v>
      </c>
      <c r="AF65" s="108">
        <f>'2017'!O70</f>
        <v>0.09</v>
      </c>
      <c r="AG65" s="116">
        <f>'2017'!P70</f>
        <v>1</v>
      </c>
      <c r="AH65" s="38">
        <f>'2017'!Q70</f>
        <v>82000000</v>
      </c>
      <c r="AI65" s="38">
        <f>'2017'!R70</f>
        <v>6570000</v>
      </c>
      <c r="AJ65" s="116">
        <f>'2017'!S70</f>
        <v>8.0121951219512197E-2</v>
      </c>
      <c r="AK65" s="32" t="str">
        <f>'2017'!T70</f>
        <v>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v>
      </c>
      <c r="AL65" s="107">
        <f>'2018'!N70</f>
        <v>2</v>
      </c>
      <c r="AM65" s="108">
        <f>'2018'!O70</f>
        <v>0.5</v>
      </c>
      <c r="AN65" s="116">
        <f>'2018'!P70</f>
        <v>0.25</v>
      </c>
      <c r="AO65" s="38">
        <f>'2018'!Q70</f>
        <v>28000000</v>
      </c>
      <c r="AP65" s="38">
        <f>'2018'!R70</f>
        <v>23020000</v>
      </c>
      <c r="AQ65" s="207">
        <f>'2018'!S70</f>
        <v>0.82214285714285718</v>
      </c>
      <c r="AR65" s="32" t="str">
        <f>'2018'!AB70</f>
        <v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v>
      </c>
      <c r="AS65" s="107">
        <f>'2019'!N70</f>
        <v>1</v>
      </c>
      <c r="AT65" s="108">
        <f>'2019'!O70</f>
        <v>1</v>
      </c>
      <c r="AU65" s="116">
        <f>'2019'!P70</f>
        <v>0.7</v>
      </c>
      <c r="AV65" s="38">
        <f>'2019'!Q70</f>
        <v>45299000</v>
      </c>
      <c r="AW65" s="38">
        <f>'2019'!R70</f>
        <v>37501000</v>
      </c>
      <c r="AX65" s="116" t="e">
        <f>'2019'!#REF!</f>
        <v>#REF!</v>
      </c>
      <c r="AY65" s="361" t="str">
        <f>'2019'!S70</f>
        <v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v>
      </c>
      <c r="AZ65" s="360">
        <f>'2020'!N70</f>
        <v>2</v>
      </c>
      <c r="BA65" s="360">
        <f>'2020'!O70</f>
        <v>0.5</v>
      </c>
      <c r="BB65" s="207">
        <f>'2020'!P70</f>
        <v>0.25</v>
      </c>
      <c r="BC65" s="371">
        <f>'2020'!Q70</f>
        <v>0</v>
      </c>
      <c r="BD65" s="371">
        <f>'2020'!R70</f>
        <v>0</v>
      </c>
      <c r="BE65" s="207">
        <f>'2020'!S70</f>
        <v>0</v>
      </c>
      <c r="BF65" s="365" t="s">
        <v>1413</v>
      </c>
      <c r="BG65" s="1048">
        <v>12</v>
      </c>
      <c r="BH65" s="479">
        <v>12</v>
      </c>
      <c r="BI65" s="653">
        <v>1</v>
      </c>
      <c r="BJ65" s="689">
        <v>0</v>
      </c>
      <c r="BK65" s="689">
        <v>0</v>
      </c>
      <c r="BL65" s="481">
        <v>0</v>
      </c>
      <c r="BM65" s="664" t="s">
        <v>2279</v>
      </c>
    </row>
    <row r="66" spans="1:65" ht="83.25" customHeight="1" x14ac:dyDescent="0.25">
      <c r="A66" s="772"/>
      <c r="B66" s="751"/>
      <c r="C66" s="751"/>
      <c r="D66" s="659">
        <v>60</v>
      </c>
      <c r="E66" s="15" t="s">
        <v>414</v>
      </c>
      <c r="F66" s="15" t="s">
        <v>415</v>
      </c>
      <c r="G66" s="15" t="s">
        <v>416</v>
      </c>
      <c r="H66" s="15" t="s">
        <v>417</v>
      </c>
      <c r="I66" s="85" t="s">
        <v>413</v>
      </c>
      <c r="J66" s="763"/>
      <c r="K66" s="751"/>
      <c r="L66" s="764"/>
      <c r="M66" s="424" t="s">
        <v>217</v>
      </c>
      <c r="N66" s="651">
        <v>10</v>
      </c>
      <c r="O66" s="348">
        <v>8</v>
      </c>
      <c r="P66" s="672">
        <v>0.8</v>
      </c>
      <c r="Q66" s="88">
        <f>'2015'!O71</f>
        <v>0.1</v>
      </c>
      <c r="R66" s="90">
        <f>'2015'!P71</f>
        <v>0.1</v>
      </c>
      <c r="S66" s="675">
        <f>'2015'!Q71</f>
        <v>1</v>
      </c>
      <c r="T66" s="38">
        <f>'2015'!R71</f>
        <v>179900000</v>
      </c>
      <c r="U66" s="38">
        <f>'2015'!S71</f>
        <v>179900000</v>
      </c>
      <c r="V66" s="37">
        <f>'2015'!T71</f>
        <v>1</v>
      </c>
      <c r="W66" s="32">
        <f>'2015'!U71</f>
        <v>0</v>
      </c>
      <c r="X66" s="107">
        <f>'2016'!N71</f>
        <v>1</v>
      </c>
      <c r="Y66" s="108">
        <f>'2016'!O71</f>
        <v>0.5</v>
      </c>
      <c r="Z66" s="116">
        <f>'2016'!P71</f>
        <v>0.5</v>
      </c>
      <c r="AA66" s="38">
        <f>'2016'!Q71</f>
        <v>0</v>
      </c>
      <c r="AB66" s="38">
        <f>'2016'!R71</f>
        <v>0</v>
      </c>
      <c r="AC66" s="116">
        <f>'2016'!S71</f>
        <v>0</v>
      </c>
      <c r="AD66" s="32">
        <f>'2016'!T71</f>
        <v>0</v>
      </c>
      <c r="AE66" s="107">
        <f>'2017'!N71</f>
        <v>1</v>
      </c>
      <c r="AF66" s="108">
        <f>'2017'!O71</f>
        <v>1</v>
      </c>
      <c r="AG66" s="116">
        <f>'2017'!P71</f>
        <v>1</v>
      </c>
      <c r="AH66" s="38">
        <f>'2017'!Q71</f>
        <v>0</v>
      </c>
      <c r="AI66" s="38">
        <f>'2017'!R71</f>
        <v>0</v>
      </c>
      <c r="AJ66" s="116">
        <f>'2017'!S71</f>
        <v>0</v>
      </c>
      <c r="AK66" s="32" t="str">
        <f>'2017'!T71</f>
        <v>Desde la jefatura de equidad de genero y mujer, a traves del  proyecto Paisaje, Mujer y Café; mujeres de Pijao y Filandia  han participado en el programa de Expoejecafé 2017.</v>
      </c>
      <c r="AL66" s="107">
        <f>'2018'!N71</f>
        <v>10</v>
      </c>
      <c r="AM66" s="108">
        <f>'2018'!O71</f>
        <v>0</v>
      </c>
      <c r="AN66" s="116">
        <f>'2018'!P71</f>
        <v>0</v>
      </c>
      <c r="AO66" s="38">
        <f>'2018'!Q71</f>
        <v>25980000</v>
      </c>
      <c r="AP66" s="38">
        <f>'2018'!R71</f>
        <v>8660000</v>
      </c>
      <c r="AQ66" s="207">
        <f>'2018'!S71</f>
        <v>0.33333333333333331</v>
      </c>
      <c r="AR66" s="32" t="str">
        <f>'2018'!AB71</f>
        <v>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v>
      </c>
      <c r="AS66" s="107">
        <f>'2019'!N71</f>
        <v>0</v>
      </c>
      <c r="AT66" s="108">
        <f>'2019'!O71</f>
        <v>0</v>
      </c>
      <c r="AU66" s="116">
        <f>'2019'!P71</f>
        <v>0.7</v>
      </c>
      <c r="AV66" s="38">
        <f>'2019'!Q71</f>
        <v>0</v>
      </c>
      <c r="AW66" s="38">
        <f>'2019'!R71</f>
        <v>0</v>
      </c>
      <c r="AX66" s="116" t="e">
        <f>'2019'!#REF!</f>
        <v>#REF!</v>
      </c>
      <c r="AY66" s="361" t="str">
        <f>'2019'!S71</f>
        <v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v>
      </c>
      <c r="AZ66" s="360">
        <f>'2020'!N71</f>
        <v>10</v>
      </c>
      <c r="BA66" s="367">
        <f>'2020'!O71</f>
        <v>0</v>
      </c>
      <c r="BB66" s="207">
        <f>'2020'!P71</f>
        <v>0</v>
      </c>
      <c r="BC66" s="371">
        <f>'2020'!Q71</f>
        <v>0</v>
      </c>
      <c r="BD66" s="371">
        <f>'2020'!R71</f>
        <v>0</v>
      </c>
      <c r="BE66" s="207">
        <f>'2020'!S71</f>
        <v>0</v>
      </c>
      <c r="BF66" s="365" t="s">
        <v>1413</v>
      </c>
      <c r="BG66" s="1048">
        <v>1</v>
      </c>
      <c r="BH66" s="727">
        <v>0</v>
      </c>
      <c r="BI66" s="481">
        <v>0</v>
      </c>
      <c r="BJ66" s="695">
        <v>0</v>
      </c>
      <c r="BK66" s="695">
        <v>0</v>
      </c>
      <c r="BL66" s="481">
        <v>0</v>
      </c>
      <c r="BM66" s="664" t="s">
        <v>2245</v>
      </c>
    </row>
    <row r="67" spans="1:65" ht="60" customHeight="1" x14ac:dyDescent="0.25">
      <c r="A67" s="772"/>
      <c r="B67" s="751"/>
      <c r="C67" s="751" t="s">
        <v>418</v>
      </c>
      <c r="D67" s="659">
        <v>61</v>
      </c>
      <c r="E67" s="5" t="s">
        <v>419</v>
      </c>
      <c r="F67" s="5" t="s">
        <v>420</v>
      </c>
      <c r="G67" s="5" t="s">
        <v>421</v>
      </c>
      <c r="H67" s="5" t="s">
        <v>422</v>
      </c>
      <c r="I67" s="33" t="s">
        <v>423</v>
      </c>
      <c r="J67" s="43" t="s">
        <v>389</v>
      </c>
      <c r="K67" s="13" t="s">
        <v>424</v>
      </c>
      <c r="L67" s="16">
        <v>234</v>
      </c>
      <c r="M67" s="422" t="s">
        <v>425</v>
      </c>
      <c r="N67" s="428">
        <v>10</v>
      </c>
      <c r="O67" s="348">
        <v>10</v>
      </c>
      <c r="P67" s="357">
        <v>1</v>
      </c>
      <c r="Q67" s="88">
        <f>'2015'!O72</f>
        <v>1</v>
      </c>
      <c r="R67" s="90">
        <f>'2015'!P72</f>
        <v>1</v>
      </c>
      <c r="S67" s="675">
        <f>'2015'!Q72</f>
        <v>1</v>
      </c>
      <c r="T67" s="38">
        <f>'2015'!R72</f>
        <v>23400000</v>
      </c>
      <c r="U67" s="38">
        <f>'2015'!S72</f>
        <v>23400000</v>
      </c>
      <c r="V67" s="37">
        <f>'2015'!T72</f>
        <v>1</v>
      </c>
      <c r="W67" s="32" t="str">
        <f>'2015'!U72</f>
        <v>En el  año 2015 se realizó un gran campaña mediatica respecto a la ley 1257 de 2008 y el uso de la linea 155</v>
      </c>
      <c r="X67" s="107">
        <f>'2016'!N72</f>
        <v>1</v>
      </c>
      <c r="Y67" s="108">
        <f>'2016'!O72</f>
        <v>0.5</v>
      </c>
      <c r="Z67" s="116">
        <f>'2016'!P72</f>
        <v>0.5</v>
      </c>
      <c r="AA67" s="38">
        <f>'2016'!Q72</f>
        <v>6000000</v>
      </c>
      <c r="AB67" s="38">
        <f>'2016'!R72</f>
        <v>6000000</v>
      </c>
      <c r="AC67" s="116">
        <f>'2016'!S72</f>
        <v>1</v>
      </c>
      <c r="AD67" s="32" t="str">
        <f>'2016'!T72</f>
        <v>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v>
      </c>
      <c r="AE67" s="107">
        <f>'2017'!N72</f>
        <v>1</v>
      </c>
      <c r="AF67" s="108">
        <f>'2017'!O72</f>
        <v>1</v>
      </c>
      <c r="AG67" s="116">
        <f>'2017'!P72</f>
        <v>1</v>
      </c>
      <c r="AH67" s="38">
        <f>'2017'!Q72</f>
        <v>13390000</v>
      </c>
      <c r="AI67" s="38">
        <f>'2017'!R72</f>
        <v>13390000</v>
      </c>
      <c r="AJ67" s="116">
        <f>'2017'!S72</f>
        <v>1</v>
      </c>
      <c r="AK67" s="32" t="str">
        <f>'2017'!T72</f>
        <v>Secretaria del interior reporta que en seis (6) municipios (Armenia, Circasia, Pijao,Córdoba, Génova  y Filandia)  por medio del Plan de Acción de DD.HH. en la que se ha realizado campañas  de promocion y prevencion para la transformacion de valores de discriminacion hacia la mujer.</v>
      </c>
      <c r="AL67" s="107">
        <f>'2018'!N72</f>
        <v>8</v>
      </c>
      <c r="AM67" s="108">
        <f>'2018'!O72</f>
        <v>8</v>
      </c>
      <c r="AN67" s="116">
        <f>'2018'!P72</f>
        <v>1</v>
      </c>
      <c r="AO67" s="38">
        <f>'2018'!Q72</f>
        <v>37000000</v>
      </c>
      <c r="AP67" s="38">
        <f>'2018'!R72</f>
        <v>22240000</v>
      </c>
      <c r="AQ67" s="207">
        <f>'2018'!S72</f>
        <v>0.60108108108108105</v>
      </c>
      <c r="AR67" s="32" t="str">
        <f>'2018'!AB72</f>
        <v>A la fecha no se cuenta con avances en cuanto a esta meta. Se tiene previsto para la presente vigencia la realización de estrategias comunicativas para promover los derechos sexuales y reproductivos asi como el enfoque de genero y reivindicacion de derechos.</v>
      </c>
      <c r="AS67" s="107">
        <f>'2019'!N72</f>
        <v>1</v>
      </c>
      <c r="AT67" s="108">
        <f>'2019'!O72</f>
        <v>1</v>
      </c>
      <c r="AU67" s="116">
        <f>'2019'!P72</f>
        <v>0.8</v>
      </c>
      <c r="AV67" s="38">
        <f>'2019'!Q72</f>
        <v>10000000</v>
      </c>
      <c r="AW67" s="38">
        <f>'2019'!R72</f>
        <v>9977333</v>
      </c>
      <c r="AX67" s="116" t="e">
        <f>'2019'!#REF!</f>
        <v>#REF!</v>
      </c>
      <c r="AY67" s="361" t="str">
        <f>'2019'!S72</f>
        <v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v>
      </c>
      <c r="AZ67" s="360">
        <f>'2020'!N72</f>
        <v>8</v>
      </c>
      <c r="BA67" s="360">
        <f>'2020'!O72</f>
        <v>8</v>
      </c>
      <c r="BB67" s="207">
        <f>'2020'!P72</f>
        <v>1</v>
      </c>
      <c r="BC67" s="371">
        <f>'2020'!Q72</f>
        <v>0</v>
      </c>
      <c r="BD67" s="371">
        <f>'2020'!R72</f>
        <v>0</v>
      </c>
      <c r="BE67" s="207">
        <f>'2020'!S72</f>
        <v>0</v>
      </c>
      <c r="BF67" s="365" t="s">
        <v>1413</v>
      </c>
      <c r="BG67" s="724">
        <v>3</v>
      </c>
      <c r="BH67" s="724">
        <v>3</v>
      </c>
      <c r="BI67" s="481">
        <v>1</v>
      </c>
      <c r="BJ67" s="1070">
        <v>0</v>
      </c>
      <c r="BK67" s="1071" t="s">
        <v>1904</v>
      </c>
      <c r="BL67" s="481">
        <v>1</v>
      </c>
      <c r="BM67" s="664" t="s">
        <v>2280</v>
      </c>
    </row>
    <row r="68" spans="1:65" ht="60" customHeight="1" x14ac:dyDescent="0.25">
      <c r="A68" s="772"/>
      <c r="B68" s="751"/>
      <c r="C68" s="751"/>
      <c r="D68" s="659">
        <v>62</v>
      </c>
      <c r="E68" s="5" t="s">
        <v>426</v>
      </c>
      <c r="F68" s="5" t="s">
        <v>427</v>
      </c>
      <c r="G68" s="5" t="s">
        <v>428</v>
      </c>
      <c r="H68" s="5" t="s">
        <v>429</v>
      </c>
      <c r="I68" s="33" t="s">
        <v>430</v>
      </c>
      <c r="J68" s="43" t="s">
        <v>233</v>
      </c>
      <c r="K68" s="13" t="s">
        <v>234</v>
      </c>
      <c r="L68" s="16">
        <v>197</v>
      </c>
      <c r="M68" s="172" t="s">
        <v>217</v>
      </c>
      <c r="N68" s="427">
        <v>0.9</v>
      </c>
      <c r="O68" s="104">
        <v>1</v>
      </c>
      <c r="P68" s="357">
        <v>1</v>
      </c>
      <c r="Q68" s="88">
        <f>'2015'!O73</f>
        <v>0.1</v>
      </c>
      <c r="R68" s="90">
        <f>'2015'!P73</f>
        <v>5.0000000000000001E-3</v>
      </c>
      <c r="S68" s="37">
        <f>'2015'!Q73</f>
        <v>4.9999999999999996E-2</v>
      </c>
      <c r="T68" s="38" t="str">
        <f>'2015'!R73</f>
        <v>Costos asumidos por  Consejeria Presidencial para la Equidad de  la Mujer.</v>
      </c>
      <c r="U68" s="38">
        <f>'2015'!S73</f>
        <v>0</v>
      </c>
      <c r="V68" s="37">
        <f>'2015'!T73</f>
        <v>0</v>
      </c>
      <c r="W68" s="32" t="str">
        <f>'2015'!U73</f>
        <v>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v>
      </c>
      <c r="X68" s="107">
        <f>'2016'!N73</f>
        <v>0.09</v>
      </c>
      <c r="Y68" s="108">
        <f>'2016'!O73</f>
        <v>0.03</v>
      </c>
      <c r="Z68" s="116">
        <f>'2016'!P73</f>
        <v>0.33333333333333331</v>
      </c>
      <c r="AA68" s="38">
        <f>'2016'!Q73</f>
        <v>0</v>
      </c>
      <c r="AB68" s="38">
        <f>'2016'!R73</f>
        <v>0</v>
      </c>
      <c r="AC68" s="116">
        <f>'2016'!S73</f>
        <v>0</v>
      </c>
      <c r="AD68" s="32" t="str">
        <f>'2016'!T73</f>
        <v>En el 2016 se coordino con  el observatorio de desarrollo Economico y social de Planeacion Departamental, con el fin de articular la informacion que este genera desde un enfoque de género. con el fin de elaborar el proyecto del Observatorio de Genero.</v>
      </c>
      <c r="AE68" s="107">
        <f>'2017'!N73</f>
        <v>0.09</v>
      </c>
      <c r="AF68" s="108">
        <f>'2017'!O73</f>
        <v>0.01</v>
      </c>
      <c r="AG68" s="116">
        <f>'2017'!P73</f>
        <v>0.11111111111111112</v>
      </c>
      <c r="AH68" s="38">
        <f>'2017'!Q73</f>
        <v>82000000</v>
      </c>
      <c r="AI68" s="38">
        <f>'2017'!R73</f>
        <v>6570000</v>
      </c>
      <c r="AJ68" s="116">
        <f>'2017'!S73</f>
        <v>8.0121951219512197E-2</v>
      </c>
      <c r="AK68" s="32" t="str">
        <f>'2017'!T73</f>
        <v xml:space="preserve">La jefatura de equidad de genero y mujer reporta que esta accion se encuentra en fase de ejecución </v>
      </c>
      <c r="AL68" s="107">
        <f>'2018'!N73</f>
        <v>1</v>
      </c>
      <c r="AM68" s="108">
        <f>'2018'!O73</f>
        <v>0.2</v>
      </c>
      <c r="AN68" s="116">
        <f>'2018'!P73</f>
        <v>0.2</v>
      </c>
      <c r="AO68" s="38">
        <f>'2018'!Q73</f>
        <v>69300000</v>
      </c>
      <c r="AP68" s="38">
        <f>'2018'!R73</f>
        <v>59520000</v>
      </c>
      <c r="AQ68" s="207">
        <f>'2018'!S73</f>
        <v>0.8588744588744589</v>
      </c>
      <c r="AR68" s="32" t="str">
        <f>'2018'!AB73</f>
        <v>El Departamento cuenta con un observatorio social, el cual se encuentra en proceso de revisión para la inclusión de componentes de desarrollo humano y género. Es así que se tiene previsto para la presente vigencia, la adopción del observatorio del género del Quindío</v>
      </c>
      <c r="AS68" s="107">
        <f>'2019'!N73</f>
        <v>1</v>
      </c>
      <c r="AT68" s="108">
        <f>'2019'!O73</f>
        <v>1</v>
      </c>
      <c r="AU68" s="116">
        <f>'2019'!P73</f>
        <v>0.8</v>
      </c>
      <c r="AV68" s="38">
        <f>'2019'!Q73</f>
        <v>45299000</v>
      </c>
      <c r="AW68" s="38">
        <f>'2019'!R73</f>
        <v>37501000</v>
      </c>
      <c r="AX68" s="116" t="e">
        <f>'2019'!#REF!</f>
        <v>#REF!</v>
      </c>
      <c r="AY68" s="361" t="str">
        <f>'2019'!S73</f>
        <v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v>
      </c>
      <c r="AZ68" s="360">
        <f>'2020'!N73</f>
        <v>1</v>
      </c>
      <c r="BA68" s="360">
        <f>'2020'!O73</f>
        <v>0.2</v>
      </c>
      <c r="BB68" s="207">
        <f>'2020'!P73</f>
        <v>0.2</v>
      </c>
      <c r="BC68" s="371">
        <f>'2020'!Q73</f>
        <v>0</v>
      </c>
      <c r="BD68" s="371">
        <f>'2020'!R73</f>
        <v>0</v>
      </c>
      <c r="BE68" s="207">
        <f>'2020'!S73</f>
        <v>0</v>
      </c>
      <c r="BF68" s="365" t="s">
        <v>1413</v>
      </c>
      <c r="BG68" s="1048">
        <v>0</v>
      </c>
      <c r="BH68" s="1053">
        <v>0</v>
      </c>
      <c r="BI68" s="481">
        <v>0</v>
      </c>
      <c r="BJ68" s="724">
        <v>0</v>
      </c>
      <c r="BK68" s="670">
        <v>0</v>
      </c>
      <c r="BL68" s="481">
        <v>0</v>
      </c>
      <c r="BM68" s="664" t="s">
        <v>2245</v>
      </c>
    </row>
    <row r="69" spans="1:65" ht="60" customHeight="1" x14ac:dyDescent="0.25">
      <c r="A69" s="772"/>
      <c r="B69" s="751"/>
      <c r="C69" s="751"/>
      <c r="D69" s="659">
        <v>63</v>
      </c>
      <c r="E69" s="5" t="s">
        <v>431</v>
      </c>
      <c r="F69" s="5" t="s">
        <v>432</v>
      </c>
      <c r="G69" s="5" t="s">
        <v>433</v>
      </c>
      <c r="H69" s="5" t="s">
        <v>434</v>
      </c>
      <c r="I69" s="33" t="s">
        <v>435</v>
      </c>
      <c r="J69" s="66" t="s">
        <v>96</v>
      </c>
      <c r="K69" s="40" t="s">
        <v>96</v>
      </c>
      <c r="L69" s="40" t="s">
        <v>96</v>
      </c>
      <c r="M69" s="421" t="s">
        <v>96</v>
      </c>
      <c r="N69" s="428">
        <v>3</v>
      </c>
      <c r="O69" s="348">
        <v>3</v>
      </c>
      <c r="P69" s="672">
        <v>1</v>
      </c>
      <c r="Q69" s="88">
        <f>'2015'!O74</f>
        <v>0.5</v>
      </c>
      <c r="R69" s="90">
        <f>'2015'!P74</f>
        <v>0.5</v>
      </c>
      <c r="S69" s="37">
        <f>'2015'!Q74</f>
        <v>1</v>
      </c>
      <c r="T69" s="38">
        <f>'2015'!R74</f>
        <v>0</v>
      </c>
      <c r="U69" s="38">
        <f>'2015'!S74</f>
        <v>0</v>
      </c>
      <c r="V69" s="37">
        <f>'2015'!T74</f>
        <v>0</v>
      </c>
      <c r="W69" s="32" t="str">
        <f>'2015'!U74</f>
        <v>Inicio de una investigacion sobre el género y el espacio publico, la cual solo va en un 5%</v>
      </c>
      <c r="X69" s="107">
        <f>'2016'!N74</f>
        <v>3.0000000000000001E-3</v>
      </c>
      <c r="Y69" s="108">
        <f>'2016'!O74</f>
        <v>0</v>
      </c>
      <c r="Z69" s="116">
        <f>'2016'!P74</f>
        <v>0</v>
      </c>
      <c r="AA69" s="38">
        <f>'2016'!Q74</f>
        <v>0</v>
      </c>
      <c r="AB69" s="38">
        <f>'2016'!R74</f>
        <v>0</v>
      </c>
      <c r="AC69" s="116">
        <f>'2016'!S74</f>
        <v>0</v>
      </c>
      <c r="AD69" s="32" t="str">
        <f>'2016'!T74</f>
        <v>sin informacion disponible</v>
      </c>
      <c r="AE69" s="107">
        <f>'2017'!N74</f>
        <v>3.0000000000000001E-3</v>
      </c>
      <c r="AF69" s="108">
        <f>'2017'!O74</f>
        <v>2.2000000000000001E-3</v>
      </c>
      <c r="AG69" s="116">
        <f>'2017'!P74</f>
        <v>0.73333333333333339</v>
      </c>
      <c r="AH69" s="38" t="str">
        <f>'2017'!Q74</f>
        <v>PENDIENTE</v>
      </c>
      <c r="AI69" s="38" t="str">
        <f>'2017'!R74</f>
        <v>PENDIENTE</v>
      </c>
      <c r="AJ69" s="116">
        <f>'2017'!S74</f>
        <v>0</v>
      </c>
      <c r="AK69" s="32" t="str">
        <f>'2017'!T74</f>
        <v>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v>
      </c>
      <c r="AL69" s="107">
        <f>'2018'!N74</f>
        <v>1</v>
      </c>
      <c r="AM69" s="108">
        <f>'2018'!O74</f>
        <v>0</v>
      </c>
      <c r="AN69" s="116">
        <f>'2018'!P74</f>
        <v>0</v>
      </c>
      <c r="AO69" s="38">
        <f>'2018'!Q74</f>
        <v>1</v>
      </c>
      <c r="AP69" s="38" t="e">
        <f>'2018'!R74</f>
        <v>#VALUE!</v>
      </c>
      <c r="AQ69" s="207" t="e">
        <f>'2018'!S74</f>
        <v>#VALUE!</v>
      </c>
      <c r="AR69" s="32" t="str">
        <f>'2018'!AB74</f>
        <v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v>
      </c>
      <c r="AS69" s="107">
        <f>'2019'!N74</f>
        <v>1</v>
      </c>
      <c r="AT69" s="108">
        <f>'2019'!O74</f>
        <v>1</v>
      </c>
      <c r="AU69" s="116">
        <f>'2019'!P74</f>
        <v>0.7</v>
      </c>
      <c r="AV69" s="38">
        <f>'2019'!Q74</f>
        <v>0</v>
      </c>
      <c r="AW69" s="38" t="e">
        <f>'2019'!R74</f>
        <v>#REF!</v>
      </c>
      <c r="AX69" s="116" t="e">
        <f>'2019'!#REF!</f>
        <v>#REF!</v>
      </c>
      <c r="AY69" s="361" t="str">
        <f>'2019'!S74</f>
        <v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v>
      </c>
      <c r="AZ69" s="360">
        <f>'2020'!N74</f>
        <v>1</v>
      </c>
      <c r="BA69" s="360">
        <f>'2020'!O74</f>
        <v>0</v>
      </c>
      <c r="BB69" s="207">
        <f>'2020'!P74</f>
        <v>0</v>
      </c>
      <c r="BC69" s="371">
        <f>'2020'!Q74</f>
        <v>1</v>
      </c>
      <c r="BD69" s="371">
        <f>'2020'!R74</f>
        <v>0</v>
      </c>
      <c r="BE69" s="207">
        <f>'2020'!S74</f>
        <v>0</v>
      </c>
      <c r="BF69" s="365" t="s">
        <v>1413</v>
      </c>
      <c r="BG69" s="724">
        <v>0</v>
      </c>
      <c r="BH69" s="724">
        <v>0</v>
      </c>
      <c r="BI69" s="481">
        <v>0</v>
      </c>
      <c r="BJ69" s="724">
        <v>0</v>
      </c>
      <c r="BK69" s="670" t="e">
        <f>#REF!+#REF!+#REF!+#REF!</f>
        <v>#REF!</v>
      </c>
      <c r="BL69" s="481">
        <v>1</v>
      </c>
      <c r="BM69" s="664" t="s">
        <v>2281</v>
      </c>
    </row>
    <row r="70" spans="1:65" ht="60" customHeight="1" x14ac:dyDescent="0.25">
      <c r="A70" s="772"/>
      <c r="B70" s="751"/>
      <c r="C70" s="751"/>
      <c r="D70" s="659">
        <v>64</v>
      </c>
      <c r="E70" s="15" t="s">
        <v>436</v>
      </c>
      <c r="F70" s="15" t="s">
        <v>437</v>
      </c>
      <c r="G70" s="15" t="s">
        <v>438</v>
      </c>
      <c r="H70" s="15" t="s">
        <v>439</v>
      </c>
      <c r="I70" s="85" t="s">
        <v>440</v>
      </c>
      <c r="J70" s="57" t="s">
        <v>389</v>
      </c>
      <c r="K70" s="17" t="s">
        <v>390</v>
      </c>
      <c r="L70" s="40" t="s">
        <v>441</v>
      </c>
      <c r="M70" s="425" t="s">
        <v>442</v>
      </c>
      <c r="N70" s="430">
        <v>0.5</v>
      </c>
      <c r="O70" s="104">
        <v>0.35</v>
      </c>
      <c r="P70" s="357">
        <v>0.8</v>
      </c>
      <c r="Q70" s="88">
        <f>'2015'!O75</f>
        <v>0</v>
      </c>
      <c r="R70" s="90">
        <f>'2015'!P75</f>
        <v>0</v>
      </c>
      <c r="S70" s="37">
        <f>'2015'!Q75</f>
        <v>0</v>
      </c>
      <c r="T70" s="38">
        <f>'2015'!R75</f>
        <v>0</v>
      </c>
      <c r="U70" s="38">
        <f>'2015'!S75</f>
        <v>0</v>
      </c>
      <c r="V70" s="37">
        <f>'2015'!T75</f>
        <v>0</v>
      </c>
      <c r="W70" s="32" t="str">
        <f>'2015'!U75</f>
        <v>ND</v>
      </c>
      <c r="X70" s="107">
        <f>'2016'!N75</f>
        <v>0.05</v>
      </c>
      <c r="Y70" s="108">
        <f>'2016'!O75</f>
        <v>0.05</v>
      </c>
      <c r="Z70" s="116">
        <f>'2016'!P75</f>
        <v>1</v>
      </c>
      <c r="AA70" s="38">
        <f>'2016'!Q75</f>
        <v>0</v>
      </c>
      <c r="AB70" s="38">
        <f>'2016'!R75</f>
        <v>0</v>
      </c>
      <c r="AC70" s="116">
        <f>'2016'!S75</f>
        <v>0</v>
      </c>
      <c r="AD70" s="32" t="str">
        <f>'2016'!T75</f>
        <v xml:space="preserve">Se ha realizado movilizacion de mujeres contra la violencia dentro del marco de la conmemoracion de la no violencia contra la mujer. </v>
      </c>
      <c r="AE70" s="107">
        <f>'2017'!N75</f>
        <v>0.05</v>
      </c>
      <c r="AF70" s="108">
        <f>'2017'!O75</f>
        <v>0.05</v>
      </c>
      <c r="AG70" s="116">
        <f>'2017'!P75</f>
        <v>1</v>
      </c>
      <c r="AH70" s="38" t="str">
        <f>'2017'!Q75</f>
        <v>3090000
18952000</v>
      </c>
      <c r="AI70" s="38" t="str">
        <f>'2017'!R75</f>
        <v>3090000
8952000</v>
      </c>
      <c r="AJ70" s="116">
        <f>'2017'!S75</f>
        <v>0</v>
      </c>
      <c r="AK70" s="32" t="str">
        <f>'2017'!T75</f>
        <v>La secretaria del interior, en el area de derechos humanos ha realizado marchas en el municipio de montenegro, frente a las violencias ejercidas contra  las mujeres, adicionalmente en el departamento se han realizado ejercicios de victimas.</v>
      </c>
      <c r="AL70" s="107">
        <f>'2018'!N75</f>
        <v>12</v>
      </c>
      <c r="AM70" s="108">
        <f>'2018'!O75</f>
        <v>3</v>
      </c>
      <c r="AN70" s="116">
        <f>'2018'!P75</f>
        <v>0.25</v>
      </c>
      <c r="AO70" s="38">
        <f>'2018'!Q75</f>
        <v>23800000</v>
      </c>
      <c r="AP70" s="38">
        <f>'2018'!R75</f>
        <v>750000</v>
      </c>
      <c r="AQ70" s="207">
        <f>'2018'!S75</f>
        <v>3.1512605042016806E-2</v>
      </c>
      <c r="AR70" s="32" t="str">
        <f>'2018'!AB75</f>
        <v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v>
      </c>
      <c r="AS70" s="107">
        <f>'2019'!N75</f>
        <v>1</v>
      </c>
      <c r="AT70" s="108">
        <f>'2019'!O75</f>
        <v>0</v>
      </c>
      <c r="AU70" s="116">
        <f>'2019'!P75</f>
        <v>0.7</v>
      </c>
      <c r="AV70" s="38">
        <f>'2019'!Q75</f>
        <v>11000000</v>
      </c>
      <c r="AW70" s="38">
        <f>'2019'!R75</f>
        <v>7750000</v>
      </c>
      <c r="AX70" s="116" t="e">
        <f>'2019'!#REF!</f>
        <v>#REF!</v>
      </c>
      <c r="AY70" s="361" t="str">
        <f>'2019'!S75</f>
        <v>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v>
      </c>
      <c r="AZ70" s="360">
        <f>'2020'!N75</f>
        <v>12</v>
      </c>
      <c r="BA70" s="360">
        <f>'2020'!O75</f>
        <v>3</v>
      </c>
      <c r="BB70" s="207">
        <f>'2020'!P75</f>
        <v>0.25</v>
      </c>
      <c r="BC70" s="371">
        <f>'2020'!Q75</f>
        <v>0</v>
      </c>
      <c r="BD70" s="371">
        <f>'2020'!R75</f>
        <v>0</v>
      </c>
      <c r="BE70" s="207">
        <f>'2020'!S75</f>
        <v>0</v>
      </c>
      <c r="BF70" s="365" t="s">
        <v>1413</v>
      </c>
      <c r="BG70" s="724">
        <v>60</v>
      </c>
      <c r="BH70" s="724">
        <v>0</v>
      </c>
      <c r="BI70" s="481">
        <v>0</v>
      </c>
      <c r="BJ70" s="724">
        <v>0</v>
      </c>
      <c r="BK70" s="670">
        <v>0</v>
      </c>
      <c r="BL70" s="481">
        <v>0</v>
      </c>
      <c r="BM70" s="664" t="s">
        <v>2245</v>
      </c>
    </row>
    <row r="71" spans="1:65" ht="113.25" customHeight="1" x14ac:dyDescent="0.25">
      <c r="A71" s="772"/>
      <c r="B71" s="751"/>
      <c r="C71" s="751"/>
      <c r="D71" s="659">
        <v>65</v>
      </c>
      <c r="E71" s="5" t="s">
        <v>443</v>
      </c>
      <c r="F71" s="5" t="s">
        <v>444</v>
      </c>
      <c r="G71" s="5" t="s">
        <v>445</v>
      </c>
      <c r="H71" s="5" t="s">
        <v>446</v>
      </c>
      <c r="I71" s="33" t="s">
        <v>447</v>
      </c>
      <c r="J71" s="68" t="s">
        <v>233</v>
      </c>
      <c r="K71" s="18" t="s">
        <v>234</v>
      </c>
      <c r="L71" s="16">
        <v>197</v>
      </c>
      <c r="M71" s="172" t="s">
        <v>217</v>
      </c>
      <c r="N71" s="427">
        <v>0.9</v>
      </c>
      <c r="O71" s="104">
        <v>0.7</v>
      </c>
      <c r="P71" s="650">
        <f>O71/N71</f>
        <v>0.77777777777777768</v>
      </c>
      <c r="Q71" s="88">
        <f>'2015'!O76</f>
        <v>0</v>
      </c>
      <c r="R71" s="90">
        <f>'2015'!P76</f>
        <v>0</v>
      </c>
      <c r="S71" s="37">
        <f>'2015'!Q76</f>
        <v>0</v>
      </c>
      <c r="T71" s="38">
        <f>'2015'!R76</f>
        <v>0</v>
      </c>
      <c r="U71" s="38">
        <f>'2015'!S76</f>
        <v>0</v>
      </c>
      <c r="V71" s="37">
        <f>'2015'!T76</f>
        <v>0</v>
      </c>
      <c r="W71" s="32" t="str">
        <f>'2015'!U76</f>
        <v>ND</v>
      </c>
      <c r="X71" s="107">
        <f>'2016'!N76</f>
        <v>0.09</v>
      </c>
      <c r="Y71" s="108">
        <f>'2016'!O76</f>
        <v>0.09</v>
      </c>
      <c r="Z71" s="116">
        <f>'2016'!P76</f>
        <v>1</v>
      </c>
      <c r="AA71" s="38">
        <f>'2016'!Q76</f>
        <v>4450000</v>
      </c>
      <c r="AB71" s="38">
        <f>'2016'!R76</f>
        <v>4450000</v>
      </c>
      <c r="AC71" s="116">
        <f>'2016'!S76</f>
        <v>1</v>
      </c>
      <c r="AD71" s="32" t="str">
        <f>'2016'!T76</f>
        <v xml:space="preserve">Se implemento una campaña en la gobernacion del Quindio en el marco del dia internacional de la mujer. </v>
      </c>
      <c r="AE71" s="107">
        <f>'2017'!N76</f>
        <v>0.09</v>
      </c>
      <c r="AF71" s="108">
        <f>'2017'!O76</f>
        <v>0.09</v>
      </c>
      <c r="AG71" s="116">
        <f>'2017'!P76</f>
        <v>1</v>
      </c>
      <c r="AH71" s="38">
        <f>'2017'!Q76</f>
        <v>82000000</v>
      </c>
      <c r="AI71" s="38">
        <f>'2017'!R76</f>
        <v>6570000</v>
      </c>
      <c r="AJ71" s="116">
        <f>'2017'!S76</f>
        <v>8.0121951219512197E-2</v>
      </c>
      <c r="AK71" s="32" t="str">
        <f>'2017'!T76</f>
        <v>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71" s="107">
        <f>'2018'!N76</f>
        <v>1</v>
      </c>
      <c r="AM71" s="108">
        <f>'2018'!O76</f>
        <v>0.2</v>
      </c>
      <c r="AN71" s="116">
        <f>'2018'!P76</f>
        <v>0.2</v>
      </c>
      <c r="AO71" s="38">
        <f>'2018'!Q76</f>
        <v>69300000</v>
      </c>
      <c r="AP71" s="38">
        <f>'2018'!R76</f>
        <v>59520000</v>
      </c>
      <c r="AQ71" s="207">
        <f>'2018'!S76</f>
        <v>0.8588744588744589</v>
      </c>
      <c r="AR71" s="32" t="str">
        <f>'2018'!AB76</f>
        <v>Pendiente de ejecición</v>
      </c>
      <c r="AS71" s="107">
        <f>'2019'!N76</f>
        <v>0</v>
      </c>
      <c r="AT71" s="108">
        <f>'2019'!O76</f>
        <v>0</v>
      </c>
      <c r="AU71" s="116">
        <f>'2019'!P76</f>
        <v>0.4</v>
      </c>
      <c r="AV71" s="38">
        <f>'2019'!Q76</f>
        <v>0</v>
      </c>
      <c r="AW71" s="38">
        <f>'2019'!R76</f>
        <v>0</v>
      </c>
      <c r="AX71" s="116" t="e">
        <f>'2019'!#REF!</f>
        <v>#REF!</v>
      </c>
      <c r="AY71" s="361" t="str">
        <f>'2019'!S76</f>
        <v xml:space="preserve">Esta actividad no cuenta con información reportada, quedando pendiente para la inclusión en el plan de acción de la oficina de género y diversidad para su efectivo cumplimiento. </v>
      </c>
      <c r="AZ71" s="360">
        <f>'2020'!N76</f>
        <v>1</v>
      </c>
      <c r="BA71" s="360">
        <f>'2020'!O76</f>
        <v>0.2</v>
      </c>
      <c r="BB71" s="207">
        <f>'2020'!P76</f>
        <v>0.2</v>
      </c>
      <c r="BC71" s="371">
        <f>'2020'!Q76</f>
        <v>0</v>
      </c>
      <c r="BD71" s="371">
        <f>'2020'!R76</f>
        <v>0</v>
      </c>
      <c r="BE71" s="207">
        <f>'2020'!S76</f>
        <v>0</v>
      </c>
      <c r="BF71" s="365" t="s">
        <v>1413</v>
      </c>
      <c r="BG71" s="1048">
        <v>0</v>
      </c>
      <c r="BH71" s="1053">
        <v>0</v>
      </c>
      <c r="BI71" s="654">
        <v>0</v>
      </c>
      <c r="BJ71" s="724">
        <v>0</v>
      </c>
      <c r="BK71" s="670">
        <v>0</v>
      </c>
      <c r="BL71" s="481">
        <v>0</v>
      </c>
      <c r="BM71" s="664" t="s">
        <v>2245</v>
      </c>
    </row>
    <row r="72" spans="1:65" ht="60" customHeight="1" x14ac:dyDescent="0.25">
      <c r="A72" s="772"/>
      <c r="B72" s="751" t="s">
        <v>448</v>
      </c>
      <c r="C72" s="751" t="s">
        <v>449</v>
      </c>
      <c r="D72" s="659">
        <v>66</v>
      </c>
      <c r="E72" s="13" t="s">
        <v>450</v>
      </c>
      <c r="F72" s="13" t="s">
        <v>451</v>
      </c>
      <c r="G72" s="13" t="s">
        <v>452</v>
      </c>
      <c r="H72" s="13" t="s">
        <v>453</v>
      </c>
      <c r="I72" s="53" t="s">
        <v>454</v>
      </c>
      <c r="J72" s="43" t="s">
        <v>254</v>
      </c>
      <c r="K72" s="13" t="s">
        <v>262</v>
      </c>
      <c r="L72" s="42">
        <v>136</v>
      </c>
      <c r="M72" s="172" t="s">
        <v>455</v>
      </c>
      <c r="N72" s="427">
        <v>1</v>
      </c>
      <c r="O72" s="104">
        <v>1</v>
      </c>
      <c r="P72" s="357">
        <v>1</v>
      </c>
      <c r="Q72" s="88">
        <f>'2015'!O77</f>
        <v>0</v>
      </c>
      <c r="R72" s="90">
        <f>'2015'!P77</f>
        <v>0</v>
      </c>
      <c r="S72" s="37">
        <f>'2015'!Q77</f>
        <v>0</v>
      </c>
      <c r="T72" s="38">
        <f>'2015'!R77</f>
        <v>0</v>
      </c>
      <c r="U72" s="38">
        <f>'2015'!S77</f>
        <v>0</v>
      </c>
      <c r="V72" s="37">
        <f>'2015'!T77</f>
        <v>0</v>
      </c>
      <c r="W72" s="32" t="str">
        <f>'2015'!U77</f>
        <v>ND</v>
      </c>
      <c r="X72" s="107">
        <f>'2016'!N77</f>
        <v>0.1</v>
      </c>
      <c r="Y72" s="108">
        <f>'2016'!O77</f>
        <v>0.1</v>
      </c>
      <c r="Z72" s="116">
        <f>'2016'!P77</f>
        <v>1</v>
      </c>
      <c r="AA72" s="38">
        <f>'2016'!Q77</f>
        <v>0</v>
      </c>
      <c r="AB72" s="38">
        <f>'2016'!R77</f>
        <v>0</v>
      </c>
      <c r="AC72" s="116">
        <f>'2016'!S77</f>
        <v>0</v>
      </c>
      <c r="AD72" s="32" t="str">
        <f>'2016'!T77</f>
        <v>El departamento consolida trimestralmente el informe de violencia de genero del SIVIGILA.</v>
      </c>
      <c r="AE72" s="107">
        <f>'2017'!N77</f>
        <v>0.1</v>
      </c>
      <c r="AF72" s="108">
        <f>'2017'!O77</f>
        <v>0.1</v>
      </c>
      <c r="AG72" s="116">
        <f>'2017'!P77</f>
        <v>1</v>
      </c>
      <c r="AH72" s="38">
        <f>'2017'!Q77</f>
        <v>55750000</v>
      </c>
      <c r="AI72" s="38">
        <f>'2017'!R77</f>
        <v>4630000</v>
      </c>
      <c r="AJ72" s="116">
        <f>'2017'!S77</f>
        <v>8.3049327354260086E-2</v>
      </c>
      <c r="AK72" s="32" t="str">
        <f>'2017'!T77</f>
        <v>En la secretaria de salud, a traves del Sivigila se ha encontrado que los tipos de conflicto que mas afectan a las mujeres son de naturaleza fisica, psicologica, abuso sexual, economico y de negligencia.</v>
      </c>
      <c r="AL72" s="107">
        <f>'2018'!N77</f>
        <v>8</v>
      </c>
      <c r="AM72" s="108">
        <f>'2018'!O77</f>
        <v>8</v>
      </c>
      <c r="AN72" s="116">
        <f>'2018'!P77</f>
        <v>1</v>
      </c>
      <c r="AO72" s="38">
        <f>'2018'!Q77</f>
        <v>37000000</v>
      </c>
      <c r="AP72" s="38">
        <f>'2018'!R77</f>
        <v>22240000</v>
      </c>
      <c r="AQ72" s="207">
        <f>'2018'!S77</f>
        <v>0.60108108108108105</v>
      </c>
      <c r="AR72" s="32" t="str">
        <f>'2018'!AB77</f>
        <v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v>
      </c>
      <c r="AS72" s="107">
        <f>'2019'!N77</f>
        <v>1</v>
      </c>
      <c r="AT72" s="108">
        <f>'2019'!O77</f>
        <v>1</v>
      </c>
      <c r="AU72" s="116">
        <f>'2019'!P77</f>
        <v>0.7</v>
      </c>
      <c r="AV72" s="38">
        <f>'2019'!Q77</f>
        <v>45299000</v>
      </c>
      <c r="AW72" s="38">
        <f>'2019'!R77</f>
        <v>37501000</v>
      </c>
      <c r="AX72" s="116" t="e">
        <f>'2019'!#REF!</f>
        <v>#REF!</v>
      </c>
      <c r="AY72" s="361" t="str">
        <f>'2019'!S77</f>
        <v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v>
      </c>
      <c r="AZ72" s="360">
        <f>'2020'!N77</f>
        <v>8</v>
      </c>
      <c r="BA72" s="360">
        <f>'2020'!O77</f>
        <v>8</v>
      </c>
      <c r="BB72" s="207">
        <f>'2020'!P77</f>
        <v>1</v>
      </c>
      <c r="BC72" s="371">
        <f>'2020'!Q77</f>
        <v>0</v>
      </c>
      <c r="BD72" s="371">
        <f>'2020'!R77</f>
        <v>0</v>
      </c>
      <c r="BE72" s="207">
        <f>'2020'!S77</f>
        <v>0</v>
      </c>
      <c r="BF72" s="365" t="s">
        <v>1413</v>
      </c>
      <c r="BG72" s="724">
        <v>0</v>
      </c>
      <c r="BH72" s="724">
        <v>0</v>
      </c>
      <c r="BI72" s="517">
        <v>0</v>
      </c>
      <c r="BJ72" s="724">
        <v>0</v>
      </c>
      <c r="BK72" s="695">
        <v>0</v>
      </c>
      <c r="BL72" s="481">
        <v>0</v>
      </c>
      <c r="BM72" s="664" t="s">
        <v>2245</v>
      </c>
    </row>
    <row r="73" spans="1:65" ht="60" customHeight="1" x14ac:dyDescent="0.25">
      <c r="A73" s="772"/>
      <c r="B73" s="751"/>
      <c r="C73" s="751"/>
      <c r="D73" s="659">
        <v>67</v>
      </c>
      <c r="E73" s="5" t="s">
        <v>456</v>
      </c>
      <c r="F73" s="5" t="s">
        <v>457</v>
      </c>
      <c r="G73" s="5" t="s">
        <v>458</v>
      </c>
      <c r="H73" s="5" t="s">
        <v>459</v>
      </c>
      <c r="I73" s="33" t="s">
        <v>460</v>
      </c>
      <c r="J73" s="763" t="s">
        <v>233</v>
      </c>
      <c r="K73" s="751" t="s">
        <v>234</v>
      </c>
      <c r="L73" s="764">
        <v>197</v>
      </c>
      <c r="M73" s="172" t="s">
        <v>217</v>
      </c>
      <c r="N73" s="428">
        <v>6</v>
      </c>
      <c r="O73" s="348">
        <f t="shared" si="0"/>
        <v>0.42500000000000004</v>
      </c>
      <c r="P73" s="356">
        <f>O73/N73</f>
        <v>7.0833333333333345E-2</v>
      </c>
      <c r="Q73" s="88">
        <f>'2015'!O78</f>
        <v>0</v>
      </c>
      <c r="R73" s="90">
        <f>'2015'!P78</f>
        <v>0</v>
      </c>
      <c r="S73" s="37">
        <f>'2015'!Q78</f>
        <v>0</v>
      </c>
      <c r="T73" s="38">
        <f>'2015'!R78</f>
        <v>0</v>
      </c>
      <c r="U73" s="38">
        <f>'2015'!S78</f>
        <v>0</v>
      </c>
      <c r="V73" s="37">
        <f>'2015'!T78</f>
        <v>0</v>
      </c>
      <c r="W73" s="32" t="str">
        <f>'2015'!U78</f>
        <v>ND</v>
      </c>
      <c r="X73" s="107">
        <f>'2016'!N78</f>
        <v>6.0000000000000001E-3</v>
      </c>
      <c r="Y73" s="108">
        <f>'2016'!O78</f>
        <v>0</v>
      </c>
      <c r="Z73" s="116">
        <f>'2016'!P78</f>
        <v>0</v>
      </c>
      <c r="AA73" s="38">
        <f>'2016'!Q78</f>
        <v>0</v>
      </c>
      <c r="AB73" s="38">
        <f>'2016'!R78</f>
        <v>0</v>
      </c>
      <c r="AC73" s="116">
        <f>'2016'!S78</f>
        <v>0</v>
      </c>
      <c r="AD73" s="32" t="str">
        <f>'2016'!T78</f>
        <v>sin informacion disponible</v>
      </c>
      <c r="AE73" s="107">
        <v>0.06</v>
      </c>
      <c r="AF73" s="108">
        <v>2.5000000000000001E-2</v>
      </c>
      <c r="AG73" s="116">
        <f>'2017'!P78</f>
        <v>0.41666666666666669</v>
      </c>
      <c r="AH73" s="38">
        <f>'2017'!Q78</f>
        <v>82000000</v>
      </c>
      <c r="AI73" s="38">
        <f>'2017'!R78</f>
        <v>6570000</v>
      </c>
      <c r="AJ73" s="116">
        <f>'2017'!S78</f>
        <v>8.0121951219512197E-2</v>
      </c>
      <c r="AK73" s="32" t="str">
        <f>'2017'!T78</f>
        <v>En la jefatura de equidad de genero y mujer, se estan haciendo los acercamientos con las universidades para inciar este proceso.</v>
      </c>
      <c r="AL73" s="107">
        <f>'2018'!N78</f>
        <v>1</v>
      </c>
      <c r="AM73" s="108">
        <f>'2018'!O78</f>
        <v>0.2</v>
      </c>
      <c r="AN73" s="116">
        <f>'2018'!P78</f>
        <v>0.2</v>
      </c>
      <c r="AO73" s="38">
        <f>'2018'!Q78</f>
        <v>69300000</v>
      </c>
      <c r="AP73" s="38">
        <f>'2018'!R78</f>
        <v>59520000</v>
      </c>
      <c r="AQ73" s="207">
        <f>'2018'!S78</f>
        <v>0.8588744588744589</v>
      </c>
      <c r="AR73" s="32" t="str">
        <f>'2018'!AB78</f>
        <v>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v>
      </c>
      <c r="AS73" s="107">
        <f>'2019'!N78</f>
        <v>0</v>
      </c>
      <c r="AT73" s="108">
        <f>'2019'!O78</f>
        <v>0</v>
      </c>
      <c r="AU73" s="116">
        <f>'2019'!P78</f>
        <v>0.7</v>
      </c>
      <c r="AV73" s="38">
        <f>'2019'!Q78</f>
        <v>0</v>
      </c>
      <c r="AW73" s="38">
        <f>'2019'!R78</f>
        <v>0</v>
      </c>
      <c r="AX73" s="116" t="e">
        <f>'2019'!#REF!</f>
        <v>#REF!</v>
      </c>
      <c r="AY73" s="361" t="str">
        <f>'2019'!S78</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3" s="360">
        <f>'2020'!N78</f>
        <v>1</v>
      </c>
      <c r="BA73" s="360">
        <f>'2020'!O78</f>
        <v>0.2</v>
      </c>
      <c r="BB73" s="207">
        <f>'2020'!P78</f>
        <v>0.2</v>
      </c>
      <c r="BC73" s="371">
        <f>'2020'!Q78</f>
        <v>0</v>
      </c>
      <c r="BD73" s="371">
        <f>'2020'!R78</f>
        <v>0</v>
      </c>
      <c r="BE73" s="207">
        <f>'2020'!S78</f>
        <v>0</v>
      </c>
      <c r="BF73" s="365" t="s">
        <v>1413</v>
      </c>
      <c r="BG73" s="1048">
        <v>0</v>
      </c>
      <c r="BH73" s="1053">
        <v>0</v>
      </c>
      <c r="BI73" s="481">
        <v>0</v>
      </c>
      <c r="BJ73" s="724">
        <v>0</v>
      </c>
      <c r="BK73" s="694">
        <v>0</v>
      </c>
      <c r="BL73" s="481">
        <v>0</v>
      </c>
      <c r="BM73" s="664" t="s">
        <v>2245</v>
      </c>
    </row>
    <row r="74" spans="1:65" ht="60" customHeight="1" x14ac:dyDescent="0.25">
      <c r="A74" s="772"/>
      <c r="B74" s="751"/>
      <c r="C74" s="751"/>
      <c r="D74" s="659">
        <v>68</v>
      </c>
      <c r="E74" s="5" t="s">
        <v>461</v>
      </c>
      <c r="F74" s="5" t="s">
        <v>462</v>
      </c>
      <c r="G74" s="5" t="s">
        <v>463</v>
      </c>
      <c r="H74" s="5" t="s">
        <v>464</v>
      </c>
      <c r="I74" s="33" t="s">
        <v>465</v>
      </c>
      <c r="J74" s="763"/>
      <c r="K74" s="751"/>
      <c r="L74" s="764"/>
      <c r="M74" s="172" t="s">
        <v>217</v>
      </c>
      <c r="N74" s="427">
        <v>1</v>
      </c>
      <c r="O74" s="104">
        <v>1</v>
      </c>
      <c r="P74" s="672">
        <f>O74/N74</f>
        <v>1</v>
      </c>
      <c r="Q74" s="88">
        <f>'2015'!O79</f>
        <v>0.1</v>
      </c>
      <c r="R74" s="90">
        <f>'2015'!P79</f>
        <v>0.1</v>
      </c>
      <c r="S74" s="37">
        <f>'2015'!Q79</f>
        <v>1</v>
      </c>
      <c r="T74" s="38">
        <f>'2015'!R79</f>
        <v>23400000</v>
      </c>
      <c r="U74" s="38">
        <f>'2015'!S79</f>
        <v>23400000</v>
      </c>
      <c r="V74" s="37">
        <f>'2015'!T79</f>
        <v>1</v>
      </c>
      <c r="W74" s="32" t="str">
        <f>'2015'!U79</f>
        <v>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v>
      </c>
      <c r="X74" s="107">
        <f>'2016'!N79</f>
        <v>0.1</v>
      </c>
      <c r="Y74" s="108">
        <f>'2016'!O79</f>
        <v>0</v>
      </c>
      <c r="Z74" s="116">
        <f>'2016'!P79</f>
        <v>0</v>
      </c>
      <c r="AA74" s="38">
        <f>'2016'!Q79</f>
        <v>0</v>
      </c>
      <c r="AB74" s="38">
        <f>'2016'!R79</f>
        <v>0</v>
      </c>
      <c r="AC74" s="116">
        <f>'2016'!S79</f>
        <v>0</v>
      </c>
      <c r="AD74" s="32" t="str">
        <f>'2016'!T79</f>
        <v>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v>
      </c>
      <c r="AE74" s="107">
        <f>'2017'!N79</f>
        <v>0.1</v>
      </c>
      <c r="AF74" s="108">
        <f>'2017'!O79</f>
        <v>0.1</v>
      </c>
      <c r="AG74" s="116">
        <f>'2017'!P79</f>
        <v>1</v>
      </c>
      <c r="AH74" s="38">
        <f>'2017'!Q79</f>
        <v>0</v>
      </c>
      <c r="AI74" s="38">
        <f>'2017'!R79</f>
        <v>0</v>
      </c>
      <c r="AJ74" s="116">
        <f>'2017'!S79</f>
        <v>0</v>
      </c>
      <c r="AK74" s="32" t="str">
        <f>'2017'!T79</f>
        <v>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v>
      </c>
      <c r="AL74" s="107">
        <f>'2018'!N79</f>
        <v>0</v>
      </c>
      <c r="AM74" s="108">
        <f>'2018'!O79</f>
        <v>0</v>
      </c>
      <c r="AN74" s="116">
        <f>'2018'!P79</f>
        <v>0</v>
      </c>
      <c r="AO74" s="38">
        <f>'2018'!Q79</f>
        <v>0</v>
      </c>
      <c r="AP74" s="38">
        <f>'2018'!R79</f>
        <v>0</v>
      </c>
      <c r="AQ74" s="207">
        <f>'2018'!S79</f>
        <v>0</v>
      </c>
      <c r="AR74" s="32">
        <f>'2018'!AB79</f>
        <v>0</v>
      </c>
      <c r="AS74" s="107">
        <f>'2019'!N79</f>
        <v>0</v>
      </c>
      <c r="AT74" s="108">
        <f>'2019'!O79</f>
        <v>0</v>
      </c>
      <c r="AU74" s="116">
        <f>'2019'!P79</f>
        <v>0.7</v>
      </c>
      <c r="AV74" s="38">
        <f>'2019'!Q79</f>
        <v>0</v>
      </c>
      <c r="AW74" s="38">
        <f>'2019'!R79</f>
        <v>0</v>
      </c>
      <c r="AX74" s="116" t="e">
        <f>'2019'!#REF!</f>
        <v>#REF!</v>
      </c>
      <c r="AY74" s="361" t="str">
        <f>'2019'!S79</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4" s="360">
        <f>'2020'!N79</f>
        <v>0</v>
      </c>
      <c r="BA74" s="360">
        <f>'2020'!O79</f>
        <v>0</v>
      </c>
      <c r="BB74" s="207">
        <f>'2020'!P79</f>
        <v>0</v>
      </c>
      <c r="BC74" s="371">
        <f>'2020'!Q79</f>
        <v>0</v>
      </c>
      <c r="BD74" s="371">
        <f>'2020'!R79</f>
        <v>0</v>
      </c>
      <c r="BE74" s="207">
        <f>'2020'!S79</f>
        <v>0</v>
      </c>
      <c r="BF74" s="365" t="s">
        <v>1413</v>
      </c>
      <c r="BG74" s="1048">
        <v>1</v>
      </c>
      <c r="BH74" s="728">
        <v>1</v>
      </c>
      <c r="BI74" s="481">
        <v>1</v>
      </c>
      <c r="BJ74" s="1067">
        <v>1500000</v>
      </c>
      <c r="BK74" s="1067">
        <v>1500000</v>
      </c>
      <c r="BL74" s="481">
        <v>1</v>
      </c>
      <c r="BM74" s="664" t="s">
        <v>2282</v>
      </c>
    </row>
    <row r="75" spans="1:65" ht="60" customHeight="1" x14ac:dyDescent="0.25">
      <c r="A75" s="772"/>
      <c r="B75" s="751"/>
      <c r="C75" s="751" t="s">
        <v>466</v>
      </c>
      <c r="D75" s="659">
        <v>69</v>
      </c>
      <c r="E75" s="5" t="s">
        <v>467</v>
      </c>
      <c r="F75" s="5" t="s">
        <v>468</v>
      </c>
      <c r="G75" s="5" t="s">
        <v>469</v>
      </c>
      <c r="H75" s="5" t="s">
        <v>470</v>
      </c>
      <c r="I75" s="33" t="s">
        <v>471</v>
      </c>
      <c r="J75" s="763"/>
      <c r="K75" s="751"/>
      <c r="L75" s="764"/>
      <c r="M75" s="172" t="s">
        <v>217</v>
      </c>
      <c r="N75" s="427">
        <v>0.5</v>
      </c>
      <c r="O75" s="104">
        <v>0.4</v>
      </c>
      <c r="P75" s="677">
        <v>0.9</v>
      </c>
      <c r="Q75" s="88">
        <f>'2015'!O80</f>
        <v>0</v>
      </c>
      <c r="R75" s="90">
        <f>'2015'!P80</f>
        <v>0</v>
      </c>
      <c r="S75" s="37">
        <f>'2015'!Q80</f>
        <v>0</v>
      </c>
      <c r="T75" s="38">
        <f>'2015'!R80</f>
        <v>0</v>
      </c>
      <c r="U75" s="38">
        <f>'2015'!S80</f>
        <v>0</v>
      </c>
      <c r="V75" s="37">
        <f>'2015'!T80</f>
        <v>0</v>
      </c>
      <c r="W75" s="32" t="str">
        <f>'2015'!U80</f>
        <v>ND</v>
      </c>
      <c r="X75" s="107">
        <v>0.05</v>
      </c>
      <c r="Y75" s="108">
        <v>0.05</v>
      </c>
      <c r="Z75" s="116">
        <f>'2016'!P80</f>
        <v>1</v>
      </c>
      <c r="AA75" s="38">
        <f>'2016'!Q80</f>
        <v>0</v>
      </c>
      <c r="AB75" s="38">
        <f>'2016'!R80</f>
        <v>0</v>
      </c>
      <c r="AC75" s="116">
        <f>'2016'!S80</f>
        <v>0</v>
      </c>
      <c r="AD75" s="32" t="str">
        <f>'2016'!T80</f>
        <v xml:space="preserve">A traves de los consejos municipales de mujeres se vienen Incentivando la participación en la consturccion de paz de sus territorios </v>
      </c>
      <c r="AE75" s="107">
        <v>0.05</v>
      </c>
      <c r="AF75" s="652">
        <v>0.05</v>
      </c>
      <c r="AG75" s="116">
        <f>'2017'!P80</f>
        <v>1</v>
      </c>
      <c r="AH75" s="38">
        <f>'2017'!Q80</f>
        <v>0</v>
      </c>
      <c r="AI75" s="38">
        <f>'2017'!R80</f>
        <v>0</v>
      </c>
      <c r="AJ75" s="116">
        <f>'2017'!S80</f>
        <v>0</v>
      </c>
      <c r="AK75" s="32" t="str">
        <f>'2017'!T80</f>
        <v xml:space="preserve">Equidad de genero y mujer, a traves de los consejos municipales de mujeres se vienen Incentivando la participación en la consturccion de paz de sus territorios </v>
      </c>
      <c r="AL75" s="107">
        <f>'2018'!N80</f>
        <v>0</v>
      </c>
      <c r="AM75" s="108">
        <f>'2018'!O80</f>
        <v>0</v>
      </c>
      <c r="AN75" s="116">
        <f>'2018'!P80</f>
        <v>0</v>
      </c>
      <c r="AO75" s="38">
        <f>'2018'!Q80</f>
        <v>0</v>
      </c>
      <c r="AP75" s="38">
        <f>'2018'!R80</f>
        <v>0</v>
      </c>
      <c r="AQ75" s="207">
        <f>'2018'!S80</f>
        <v>0</v>
      </c>
      <c r="AR75" s="32">
        <f>'2018'!AB80</f>
        <v>0</v>
      </c>
      <c r="AS75" s="107">
        <v>0.05</v>
      </c>
      <c r="AT75" s="108">
        <v>7.0000000000000001E-3</v>
      </c>
      <c r="AU75" s="116">
        <f>'2019'!P80</f>
        <v>0.7</v>
      </c>
      <c r="AV75" s="38">
        <f>'2019'!Q80</f>
        <v>0</v>
      </c>
      <c r="AW75" s="38">
        <f>'2019'!R80</f>
        <v>0</v>
      </c>
      <c r="AX75" s="116" t="e">
        <f>'2019'!#REF!</f>
        <v>#REF!</v>
      </c>
      <c r="AY75" s="361" t="str">
        <f>'2019'!S80</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5" s="360">
        <f>'2020'!N80</f>
        <v>0</v>
      </c>
      <c r="BA75" s="360">
        <f>'2020'!O80</f>
        <v>0</v>
      </c>
      <c r="BB75" s="207">
        <f>'2020'!P80</f>
        <v>0</v>
      </c>
      <c r="BC75" s="371">
        <f>'2020'!Q80</f>
        <v>0</v>
      </c>
      <c r="BD75" s="371">
        <f>'2020'!R80</f>
        <v>0</v>
      </c>
      <c r="BE75" s="207">
        <f>'2020'!S80</f>
        <v>0</v>
      </c>
      <c r="BF75" s="365" t="s">
        <v>1413</v>
      </c>
      <c r="BG75" s="1048">
        <v>12</v>
      </c>
      <c r="BH75" s="728">
        <v>12</v>
      </c>
      <c r="BI75" s="481">
        <v>1</v>
      </c>
      <c r="BJ75" s="1072">
        <v>4500000</v>
      </c>
      <c r="BK75" s="1071" t="s">
        <v>1904</v>
      </c>
      <c r="BL75" s="481">
        <v>0.66</v>
      </c>
      <c r="BM75" s="664" t="s">
        <v>2283</v>
      </c>
    </row>
    <row r="76" spans="1:65" ht="60" customHeight="1" x14ac:dyDescent="0.25">
      <c r="A76" s="772"/>
      <c r="B76" s="751"/>
      <c r="C76" s="751"/>
      <c r="D76" s="659">
        <v>70</v>
      </c>
      <c r="E76" s="13" t="s">
        <v>472</v>
      </c>
      <c r="F76" s="13" t="s">
        <v>473</v>
      </c>
      <c r="G76" s="13" t="s">
        <v>474</v>
      </c>
      <c r="H76" s="13" t="s">
        <v>475</v>
      </c>
      <c r="I76" s="53" t="s">
        <v>476</v>
      </c>
      <c r="J76" s="763"/>
      <c r="K76" s="751"/>
      <c r="L76" s="764"/>
      <c r="M76" s="172" t="s">
        <v>217</v>
      </c>
      <c r="N76" s="427">
        <v>0.8</v>
      </c>
      <c r="O76" s="104">
        <v>1</v>
      </c>
      <c r="P76" s="677">
        <v>1</v>
      </c>
      <c r="Q76" s="88">
        <f>'2015'!O81</f>
        <v>0</v>
      </c>
      <c r="R76" s="90">
        <f>'2015'!P81</f>
        <v>0</v>
      </c>
      <c r="S76" s="37">
        <f>'2015'!Q81</f>
        <v>0</v>
      </c>
      <c r="T76" s="38">
        <f>'2015'!R81</f>
        <v>0</v>
      </c>
      <c r="U76" s="38">
        <f>'2015'!S81</f>
        <v>0</v>
      </c>
      <c r="V76" s="37">
        <f>'2015'!T81</f>
        <v>0</v>
      </c>
      <c r="W76" s="32" t="str">
        <f>'2015'!U81</f>
        <v>ND</v>
      </c>
      <c r="X76" s="107">
        <f>'2016'!N81</f>
        <v>0.08</v>
      </c>
      <c r="Y76" s="108">
        <f>'2016'!O81</f>
        <v>0.08</v>
      </c>
      <c r="Z76" s="116">
        <f>'2016'!P81</f>
        <v>1</v>
      </c>
      <c r="AA76" s="38">
        <f>'2016'!Q81</f>
        <v>19000000</v>
      </c>
      <c r="AB76" s="38">
        <f>'2016'!R81</f>
        <v>19000000</v>
      </c>
      <c r="AC76" s="116">
        <f>'2016'!S81</f>
        <v>1</v>
      </c>
      <c r="AD76" s="32" t="str">
        <f>'2016'!T81</f>
        <v>documentacion y socializacion de la experiencia de teatro de accion social, movimiento de mujeres por la vida cardumen</v>
      </c>
      <c r="AE76" s="107">
        <f>'2017'!N81</f>
        <v>0.08</v>
      </c>
      <c r="AF76" s="108">
        <f>'2017'!O81</f>
        <v>0.01</v>
      </c>
      <c r="AG76" s="116">
        <f>'2017'!P81</f>
        <v>0.125</v>
      </c>
      <c r="AH76" s="38">
        <f>'2017'!Q81</f>
        <v>0</v>
      </c>
      <c r="AI76" s="38">
        <f>'2017'!R81</f>
        <v>0</v>
      </c>
      <c r="AJ76" s="116">
        <f>'2017'!S81</f>
        <v>0</v>
      </c>
      <c r="AK76" s="32" t="str">
        <f>'2017'!T81</f>
        <v xml:space="preserve">La jefatura de equidad de genero y mujer reporta que esta accion se encuentra en fase de ejecución </v>
      </c>
      <c r="AL76" s="107">
        <f>'2018'!N81</f>
        <v>0</v>
      </c>
      <c r="AM76" s="108">
        <f>'2018'!O81</f>
        <v>0</v>
      </c>
      <c r="AN76" s="116">
        <f>'2018'!P81</f>
        <v>0</v>
      </c>
      <c r="AO76" s="38">
        <f>'2018'!Q81</f>
        <v>0</v>
      </c>
      <c r="AP76" s="38">
        <f>'2018'!R81</f>
        <v>0</v>
      </c>
      <c r="AQ76" s="207">
        <f>'2018'!S81</f>
        <v>0</v>
      </c>
      <c r="AR76" s="32">
        <f>'2018'!AB81</f>
        <v>0</v>
      </c>
      <c r="AS76" s="107">
        <v>0.08</v>
      </c>
      <c r="AT76" s="108">
        <v>0.05</v>
      </c>
      <c r="AU76" s="116">
        <f>'2019'!P81</f>
        <v>0.7</v>
      </c>
      <c r="AV76" s="38">
        <f>'2019'!Q81</f>
        <v>0</v>
      </c>
      <c r="AW76" s="38">
        <f>'2019'!R81</f>
        <v>0</v>
      </c>
      <c r="AX76" s="116" t="e">
        <f>'2019'!#REF!</f>
        <v>#REF!</v>
      </c>
      <c r="AY76" s="361" t="str">
        <f>'2019'!S81</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6" s="360">
        <f>'2020'!N81</f>
        <v>0</v>
      </c>
      <c r="BA76" s="360">
        <f>'2020'!O81</f>
        <v>0</v>
      </c>
      <c r="BB76" s="207">
        <f>'2020'!P81</f>
        <v>0</v>
      </c>
      <c r="BC76" s="371">
        <f>'2020'!Q81</f>
        <v>0</v>
      </c>
      <c r="BD76" s="371">
        <f>'2020'!R81</f>
        <v>0</v>
      </c>
      <c r="BE76" s="207">
        <f>'2020'!S81</f>
        <v>0</v>
      </c>
      <c r="BF76" s="365" t="s">
        <v>1413</v>
      </c>
      <c r="BG76" s="1048">
        <v>2</v>
      </c>
      <c r="BH76" s="728">
        <v>7</v>
      </c>
      <c r="BI76" s="481">
        <v>1</v>
      </c>
      <c r="BJ76" s="724" t="s">
        <v>1371</v>
      </c>
      <c r="BK76" s="694" t="s">
        <v>2237</v>
      </c>
      <c r="BL76" s="481">
        <v>1</v>
      </c>
      <c r="BM76" s="664" t="s">
        <v>2284</v>
      </c>
    </row>
    <row r="77" spans="1:65" ht="60" customHeight="1" x14ac:dyDescent="0.25">
      <c r="A77" s="772"/>
      <c r="B77" s="751"/>
      <c r="C77" s="751"/>
      <c r="D77" s="659">
        <v>71</v>
      </c>
      <c r="E77" s="13" t="s">
        <v>477</v>
      </c>
      <c r="F77" s="13" t="s">
        <v>478</v>
      </c>
      <c r="G77" s="13" t="s">
        <v>479</v>
      </c>
      <c r="H77" s="13" t="s">
        <v>480</v>
      </c>
      <c r="I77" s="53" t="s">
        <v>481</v>
      </c>
      <c r="J77" s="43" t="s">
        <v>385</v>
      </c>
      <c r="K77" s="13" t="s">
        <v>386</v>
      </c>
      <c r="L77" s="18">
        <v>219</v>
      </c>
      <c r="M77" s="172" t="s">
        <v>482</v>
      </c>
      <c r="N77" s="427">
        <v>0.8</v>
      </c>
      <c r="O77" s="104">
        <v>1</v>
      </c>
      <c r="P77" s="357">
        <v>1</v>
      </c>
      <c r="Q77" s="88">
        <f>'2015'!O82</f>
        <v>0</v>
      </c>
      <c r="R77" s="90">
        <f>'2015'!P82</f>
        <v>0</v>
      </c>
      <c r="S77" s="37">
        <f>'2015'!Q82</f>
        <v>0</v>
      </c>
      <c r="T77" s="38">
        <f>'2015'!R82</f>
        <v>0</v>
      </c>
      <c r="U77" s="38">
        <f>'2015'!S82</f>
        <v>0</v>
      </c>
      <c r="V77" s="37">
        <f>'2015'!T82</f>
        <v>0</v>
      </c>
      <c r="W77" s="32" t="str">
        <f>'2015'!U82</f>
        <v>ND</v>
      </c>
      <c r="X77" s="107">
        <f>'2016'!N82</f>
        <v>0.08</v>
      </c>
      <c r="Y77" s="108">
        <f>'2016'!O82</f>
        <v>0.08</v>
      </c>
      <c r="Z77" s="116">
        <f>'2016'!P82</f>
        <v>1</v>
      </c>
      <c r="AA77" s="38">
        <f>'2016'!Q82</f>
        <v>0</v>
      </c>
      <c r="AB77" s="38">
        <f>'2016'!R82</f>
        <v>0</v>
      </c>
      <c r="AC77" s="116">
        <f>'2016'!S82</f>
        <v>0</v>
      </c>
      <c r="AD77" s="32" t="str">
        <f>'2016'!T82</f>
        <v>Se realizo acompañamiento desde la jefatura de la mujer a un grupo de mujeres quienes  fueron convocadaspor la ACR</v>
      </c>
      <c r="AE77" s="107">
        <f>'2017'!N82</f>
        <v>0.08</v>
      </c>
      <c r="AF77" s="108">
        <f>'2017'!O82</f>
        <v>0.08</v>
      </c>
      <c r="AG77" s="116">
        <f>'2017'!P82</f>
        <v>1</v>
      </c>
      <c r="AH77" s="38">
        <f>'2017'!Q82</f>
        <v>160719971</v>
      </c>
      <c r="AI77" s="38">
        <f>'2017'!R82</f>
        <v>160719971</v>
      </c>
      <c r="AJ77" s="116">
        <f>'2017'!S82</f>
        <v>1</v>
      </c>
      <c r="AK77" s="32" t="str">
        <f>'2017'!T82</f>
        <v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77" s="107">
        <f>'2018'!N82</f>
        <v>12</v>
      </c>
      <c r="AM77" s="108">
        <f>'2018'!O82</f>
        <v>8</v>
      </c>
      <c r="AN77" s="116">
        <f>'2018'!P82</f>
        <v>0.66666666666666663</v>
      </c>
      <c r="AO77" s="38">
        <f>'2018'!Q82</f>
        <v>210000000</v>
      </c>
      <c r="AP77" s="38">
        <f>'2018'!R82</f>
        <v>68175000</v>
      </c>
      <c r="AQ77" s="207">
        <f>'2018'!S82</f>
        <v>0.32464285714285712</v>
      </c>
      <c r="AR77" s="32" t="str">
        <f>'2018'!AB82</f>
        <v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v>
      </c>
      <c r="AS77" s="107">
        <f>'2019'!N82</f>
        <v>0</v>
      </c>
      <c r="AT77" s="108">
        <f>'2019'!O82</f>
        <v>0</v>
      </c>
      <c r="AU77" s="116">
        <f>'2019'!P82</f>
        <v>0</v>
      </c>
      <c r="AV77" s="38">
        <f>'2019'!Q82</f>
        <v>50000000</v>
      </c>
      <c r="AW77" s="38">
        <f>'2019'!R82</f>
        <v>16166000</v>
      </c>
      <c r="AX77" s="116" t="e">
        <f>'2019'!#REF!</f>
        <v>#REF!</v>
      </c>
      <c r="AY77" s="361" t="str">
        <f>'2019'!S82</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77" s="360">
        <f>'2020'!N82</f>
        <v>12</v>
      </c>
      <c r="BA77" s="360">
        <f>'2020'!O82</f>
        <v>8</v>
      </c>
      <c r="BB77" s="207">
        <f>'2020'!P82</f>
        <v>0.66666666666666663</v>
      </c>
      <c r="BC77" s="371">
        <f>'2020'!Q82</f>
        <v>0</v>
      </c>
      <c r="BD77" s="371">
        <f>'2020'!R82</f>
        <v>0</v>
      </c>
      <c r="BE77" s="207">
        <f>'2020'!S82</f>
        <v>0</v>
      </c>
      <c r="BF77" s="365" t="s">
        <v>1413</v>
      </c>
      <c r="BG77" s="724">
        <v>0</v>
      </c>
      <c r="BH77" s="724">
        <v>0</v>
      </c>
      <c r="BI77" s="481">
        <v>0</v>
      </c>
      <c r="BJ77" s="724">
        <v>0</v>
      </c>
      <c r="BK77" s="695">
        <v>0</v>
      </c>
      <c r="BL77" s="481">
        <v>0</v>
      </c>
      <c r="BM77" s="664" t="s">
        <v>2245</v>
      </c>
    </row>
    <row r="78" spans="1:65" ht="60" customHeight="1" x14ac:dyDescent="0.25">
      <c r="A78" s="772"/>
      <c r="B78" s="751"/>
      <c r="C78" s="751"/>
      <c r="D78" s="659">
        <v>72</v>
      </c>
      <c r="E78" s="13" t="s">
        <v>483</v>
      </c>
      <c r="F78" s="13" t="s">
        <v>484</v>
      </c>
      <c r="G78" s="13" t="s">
        <v>485</v>
      </c>
      <c r="H78" s="13" t="s">
        <v>486</v>
      </c>
      <c r="I78" s="53" t="s">
        <v>487</v>
      </c>
      <c r="J78" s="43" t="s">
        <v>233</v>
      </c>
      <c r="K78" s="13" t="s">
        <v>234</v>
      </c>
      <c r="L78" s="16">
        <v>197</v>
      </c>
      <c r="M78" s="172" t="s">
        <v>217</v>
      </c>
      <c r="N78" s="427">
        <v>0.95</v>
      </c>
      <c r="O78" s="104">
        <v>1</v>
      </c>
      <c r="P78" s="677">
        <v>1</v>
      </c>
      <c r="Q78" s="88">
        <f>'2015'!O83</f>
        <v>0</v>
      </c>
      <c r="R78" s="90">
        <f>'2015'!P83</f>
        <v>0</v>
      </c>
      <c r="S78" s="37">
        <f>'2015'!Q83</f>
        <v>0</v>
      </c>
      <c r="T78" s="38">
        <f>'2015'!R83</f>
        <v>0</v>
      </c>
      <c r="U78" s="38">
        <f>'2015'!S83</f>
        <v>0</v>
      </c>
      <c r="V78" s="37">
        <f>'2015'!T83</f>
        <v>0</v>
      </c>
      <c r="W78" s="32" t="str">
        <f>'2015'!U83</f>
        <v>ND</v>
      </c>
      <c r="X78" s="107">
        <f>'2016'!N83</f>
        <v>9.5000000000000001E-2</v>
      </c>
      <c r="Y78" s="108">
        <f>'2016'!O83</f>
        <v>0</v>
      </c>
      <c r="Z78" s="116">
        <f>'2016'!P83</f>
        <v>0</v>
      </c>
      <c r="AA78" s="38">
        <f>'2016'!Q83</f>
        <v>0</v>
      </c>
      <c r="AB78" s="38">
        <f>'2016'!R83</f>
        <v>0</v>
      </c>
      <c r="AC78" s="116">
        <f>'2016'!S83</f>
        <v>0</v>
      </c>
      <c r="AD78" s="32" t="str">
        <f>'2016'!T83</f>
        <v>no se tiene informacion disponible</v>
      </c>
      <c r="AE78" s="107">
        <f>'2017'!N83</f>
        <v>9.5000000000000001E-2</v>
      </c>
      <c r="AF78" s="108">
        <f>'2017'!O83</f>
        <v>0</v>
      </c>
      <c r="AG78" s="116">
        <f>'2017'!P83</f>
        <v>0</v>
      </c>
      <c r="AH78" s="38">
        <f>'2017'!Q83</f>
        <v>82000000</v>
      </c>
      <c r="AI78" s="38">
        <f>'2017'!R83</f>
        <v>6570000</v>
      </c>
      <c r="AJ78" s="116">
        <f>'2017'!S83</f>
        <v>8.0121951219512197E-2</v>
      </c>
      <c r="AK78" s="32" t="str">
        <f>'2017'!T83</f>
        <v xml:space="preserve">En la jefatura de equidad de genero y mujer se realizo la convocatoria para la conformacion de la comision de seguimiento nacional a los acuerdos de la habana en el enfoque de Género. </v>
      </c>
      <c r="AL78" s="107">
        <v>9.5000000000000001E-2</v>
      </c>
      <c r="AM78" s="108">
        <f>'2018'!O83</f>
        <v>0.2</v>
      </c>
      <c r="AN78" s="116">
        <f>'2018'!P83</f>
        <v>0.2</v>
      </c>
      <c r="AO78" s="38">
        <f>'2018'!Q83</f>
        <v>69300000</v>
      </c>
      <c r="AP78" s="38">
        <f>'2018'!R83</f>
        <v>59520000</v>
      </c>
      <c r="AQ78" s="207">
        <f>'2018'!S83</f>
        <v>0.8588744588744589</v>
      </c>
      <c r="AR78" s="32" t="str">
        <f>'2018'!AB83</f>
        <v>El Departamento no cuenta con información con respecto a esta acción recomendada.</v>
      </c>
      <c r="AS78" s="107">
        <f>'2019'!N83</f>
        <v>0</v>
      </c>
      <c r="AT78" s="108">
        <f>'2019'!O83</f>
        <v>0</v>
      </c>
      <c r="AU78" s="116">
        <f>'2019'!P83</f>
        <v>0</v>
      </c>
      <c r="AV78" s="38" t="str">
        <f>'2019'!Q83</f>
        <v>N/A</v>
      </c>
      <c r="AW78" s="38" t="str">
        <f>'2019'!R83</f>
        <v>N/A</v>
      </c>
      <c r="AX78" s="116" t="e">
        <f>'2019'!#REF!</f>
        <v>#REF!</v>
      </c>
      <c r="AY78" s="361" t="str">
        <f>'2019'!S83</f>
        <v>El Departamento no cuenta con información con respecto a esta acción recomendada.</v>
      </c>
      <c r="AZ78" s="360">
        <f>'2020'!N83</f>
        <v>1</v>
      </c>
      <c r="BA78" s="360">
        <f>'2020'!O83</f>
        <v>0.2</v>
      </c>
      <c r="BB78" s="207">
        <f>'2020'!P83</f>
        <v>0.2</v>
      </c>
      <c r="BC78" s="371">
        <f>'2020'!Q83</f>
        <v>0</v>
      </c>
      <c r="BD78" s="371">
        <f>'2020'!R83</f>
        <v>0</v>
      </c>
      <c r="BE78" s="207">
        <f>'2020'!S83</f>
        <v>0</v>
      </c>
      <c r="BF78" s="365" t="s">
        <v>1413</v>
      </c>
      <c r="BG78" s="1048">
        <v>1</v>
      </c>
      <c r="BH78" s="728">
        <v>1</v>
      </c>
      <c r="BI78" s="481">
        <v>1</v>
      </c>
      <c r="BJ78" s="1073">
        <v>29855000</v>
      </c>
      <c r="BK78" s="1073">
        <v>29855000</v>
      </c>
      <c r="BL78" s="481">
        <v>1</v>
      </c>
      <c r="BM78" s="664" t="s">
        <v>2285</v>
      </c>
    </row>
    <row r="79" spans="1:65" ht="60" customHeight="1" x14ac:dyDescent="0.25">
      <c r="A79" s="772"/>
      <c r="B79" s="751"/>
      <c r="C79" s="751"/>
      <c r="D79" s="659">
        <v>73</v>
      </c>
      <c r="E79" s="5" t="s">
        <v>488</v>
      </c>
      <c r="F79" s="5" t="s">
        <v>489</v>
      </c>
      <c r="G79" s="5" t="s">
        <v>490</v>
      </c>
      <c r="H79" s="5" t="s">
        <v>491</v>
      </c>
      <c r="I79" s="33" t="s">
        <v>492</v>
      </c>
      <c r="J79" s="66" t="s">
        <v>236</v>
      </c>
      <c r="K79" s="40" t="s">
        <v>493</v>
      </c>
      <c r="L79" s="18">
        <v>86</v>
      </c>
      <c r="M79" s="361" t="s">
        <v>494</v>
      </c>
      <c r="N79" s="427">
        <v>0.9</v>
      </c>
      <c r="O79" s="104">
        <v>1</v>
      </c>
      <c r="P79" s="357">
        <v>1</v>
      </c>
      <c r="Q79" s="88">
        <f>'2015'!O84</f>
        <v>0</v>
      </c>
      <c r="R79" s="90">
        <f>'2015'!P84</f>
        <v>0</v>
      </c>
      <c r="S79" s="37">
        <f>'2015'!Q84</f>
        <v>0</v>
      </c>
      <c r="T79" s="38">
        <f>'2015'!R84</f>
        <v>0</v>
      </c>
      <c r="U79" s="38">
        <f>'2015'!S84</f>
        <v>0</v>
      </c>
      <c r="V79" s="37">
        <f>'2015'!T84</f>
        <v>0</v>
      </c>
      <c r="W79" s="32" t="str">
        <f>'2015'!U84</f>
        <v>ND</v>
      </c>
      <c r="X79" s="107">
        <f>'2016'!N84</f>
        <v>0.09</v>
      </c>
      <c r="Y79" s="108">
        <f>'2016'!O84</f>
        <v>0</v>
      </c>
      <c r="Z79" s="116">
        <f>'2016'!P84</f>
        <v>0</v>
      </c>
      <c r="AA79" s="38">
        <f>'2016'!Q84</f>
        <v>0</v>
      </c>
      <c r="AB79" s="38">
        <f>'2016'!R84</f>
        <v>0</v>
      </c>
      <c r="AC79" s="116">
        <f>'2016'!S84</f>
        <v>0</v>
      </c>
      <c r="AD79" s="32" t="str">
        <f>'2016'!T84</f>
        <v>no se tiene informacion disponible</v>
      </c>
      <c r="AE79" s="107">
        <f>'2017'!N84</f>
        <v>0.09</v>
      </c>
      <c r="AF79" s="108">
        <f>'2017'!O84</f>
        <v>0.09</v>
      </c>
      <c r="AG79" s="116">
        <f>'2017'!P84</f>
        <v>1</v>
      </c>
      <c r="AH79" s="38">
        <f>'2017'!Q84</f>
        <v>46673401</v>
      </c>
      <c r="AI79" s="38">
        <f>'2017'!R84</f>
        <v>0</v>
      </c>
      <c r="AJ79" s="116">
        <f>'2017'!S84</f>
        <v>0</v>
      </c>
      <c r="AK79" s="32" t="str">
        <f>'2017'!T84</f>
        <v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v>
      </c>
      <c r="AL79" s="107">
        <f>'2018'!N84</f>
        <v>26</v>
      </c>
      <c r="AM79" s="108">
        <f>'2018'!O84</f>
        <v>28</v>
      </c>
      <c r="AN79" s="116">
        <f>'2018'!P84</f>
        <v>1.0769230769230769</v>
      </c>
      <c r="AO79" s="38" t="str">
        <f>'2018'!Q84</f>
        <v>-</v>
      </c>
      <c r="AP79" s="38" t="str">
        <f>'2018'!R84</f>
        <v>-</v>
      </c>
      <c r="AQ79" s="207" t="e">
        <f>'2018'!S84</f>
        <v>#VALUE!</v>
      </c>
      <c r="AR79" s="32" t="str">
        <f>'2018'!AB84</f>
        <v>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v>
      </c>
      <c r="AS79" s="107">
        <f>'2019'!N84</f>
        <v>12</v>
      </c>
      <c r="AT79" s="108">
        <f>'2019'!O84</f>
        <v>12</v>
      </c>
      <c r="AU79" s="116">
        <f>'2019'!P84</f>
        <v>0.7</v>
      </c>
      <c r="AV79" s="38">
        <f>'2019'!Q84</f>
        <v>0</v>
      </c>
      <c r="AW79" s="38" t="e">
        <f>'2019'!R84</f>
        <v>#REF!</v>
      </c>
      <c r="AX79" s="116" t="e">
        <f>'2019'!#REF!</f>
        <v>#REF!</v>
      </c>
      <c r="AY79" s="361" t="str">
        <f>'2019'!S84</f>
        <v xml:space="preserve">Según reporte de la Secretaría de Educación departamental, se tiene previsto para el segundo semestre del 2019 la realización de eventos de muestras investigativas y de emprendimiento, lo cual a la fecha se encuentra en proceso de planificación. </v>
      </c>
      <c r="AZ79" s="360">
        <f>'2020'!N84</f>
        <v>26</v>
      </c>
      <c r="BA79" s="360">
        <f>'2020'!O84</f>
        <v>28</v>
      </c>
      <c r="BB79" s="207">
        <f>'2020'!P84</f>
        <v>1.0769230769230769</v>
      </c>
      <c r="BC79" s="371" t="str">
        <f>'2020'!Q84</f>
        <v>-</v>
      </c>
      <c r="BD79" s="371" t="str">
        <f>'2020'!R84</f>
        <v>-</v>
      </c>
      <c r="BE79" s="207">
        <f>'2020'!S84</f>
        <v>0</v>
      </c>
      <c r="BF79" s="365" t="s">
        <v>1413</v>
      </c>
      <c r="BG79" s="726">
        <v>0.09</v>
      </c>
      <c r="BH79" s="1048">
        <v>0</v>
      </c>
      <c r="BI79" s="481">
        <v>0</v>
      </c>
      <c r="BJ79" s="724" t="s">
        <v>1079</v>
      </c>
      <c r="BK79" s="670" t="s">
        <v>1079</v>
      </c>
      <c r="BL79" s="481">
        <v>0</v>
      </c>
      <c r="BM79" s="664" t="s">
        <v>2245</v>
      </c>
    </row>
    <row r="80" spans="1:65" ht="60" customHeight="1" x14ac:dyDescent="0.25">
      <c r="A80" s="772" t="s">
        <v>495</v>
      </c>
      <c r="B80" s="764" t="s">
        <v>496</v>
      </c>
      <c r="C80" s="751" t="s">
        <v>497</v>
      </c>
      <c r="D80" s="660">
        <v>74</v>
      </c>
      <c r="E80" s="13" t="s">
        <v>498</v>
      </c>
      <c r="F80" s="13" t="s">
        <v>499</v>
      </c>
      <c r="G80" s="13" t="s">
        <v>500</v>
      </c>
      <c r="H80" s="13" t="s">
        <v>501</v>
      </c>
      <c r="I80" s="53" t="s">
        <v>502</v>
      </c>
      <c r="J80" s="43" t="s">
        <v>382</v>
      </c>
      <c r="K80" s="13" t="s">
        <v>383</v>
      </c>
      <c r="L80" s="18">
        <v>250</v>
      </c>
      <c r="M80" s="417" t="s">
        <v>384</v>
      </c>
      <c r="N80" s="427">
        <v>0.9</v>
      </c>
      <c r="O80" s="104">
        <v>1</v>
      </c>
      <c r="P80" s="357">
        <v>1</v>
      </c>
      <c r="Q80" s="88">
        <f>'2015'!O85</f>
        <v>0</v>
      </c>
      <c r="R80" s="90">
        <f>'2015'!P85</f>
        <v>0</v>
      </c>
      <c r="S80" s="37">
        <f>'2015'!Q85</f>
        <v>0</v>
      </c>
      <c r="T80" s="38">
        <f>'2015'!R85</f>
        <v>0</v>
      </c>
      <c r="U80" s="38">
        <f>'2015'!S85</f>
        <v>0</v>
      </c>
      <c r="V80" s="37">
        <f>'2015'!T85</f>
        <v>0</v>
      </c>
      <c r="W80" s="32" t="str">
        <f>'2015'!U85</f>
        <v>ND</v>
      </c>
      <c r="X80" s="107">
        <f>'2016'!N85</f>
        <v>0.09</v>
      </c>
      <c r="Y80" s="108">
        <f>'2016'!O85</f>
        <v>0.09</v>
      </c>
      <c r="Z80" s="116">
        <f>'2016'!P85</f>
        <v>1</v>
      </c>
      <c r="AA80" s="38">
        <f>'2016'!Q85</f>
        <v>0</v>
      </c>
      <c r="AB80" s="38">
        <f>'2016'!R85</f>
        <v>0</v>
      </c>
      <c r="AC80" s="116">
        <f>'2016'!S85</f>
        <v>0</v>
      </c>
      <c r="AD80" s="32" t="str">
        <f>'2016'!T85</f>
        <v xml:space="preserve">se hizo la revision de los criterios de Genero en los planes </v>
      </c>
      <c r="AE80" s="107">
        <f>'2017'!N85</f>
        <v>0.09</v>
      </c>
      <c r="AF80" s="108">
        <f>'2017'!O85</f>
        <v>0.09</v>
      </c>
      <c r="AG80" s="116">
        <f>'2017'!P85</f>
        <v>1</v>
      </c>
      <c r="AH80" s="38">
        <f>'2017'!Q85</f>
        <v>274250000</v>
      </c>
      <c r="AI80" s="38">
        <f>'2017'!R85</f>
        <v>31600000</v>
      </c>
      <c r="AJ80" s="116">
        <f>'2017'!S85</f>
        <v>0.11522333637192343</v>
      </c>
      <c r="AK80" s="32" t="str">
        <f>'2017'!T85</f>
        <v>Secretaria del interior ha generado proyectos con enfoques de diferencia, de genero y de vulnerabilidad.</v>
      </c>
      <c r="AL80" s="107">
        <f>'2018'!N85</f>
        <v>3</v>
      </c>
      <c r="AM80" s="108">
        <f>'2018'!O85</f>
        <v>1</v>
      </c>
      <c r="AN80" s="116">
        <f>'2018'!P85</f>
        <v>0.33333333333333331</v>
      </c>
      <c r="AO80" s="38">
        <f>'2018'!Q85</f>
        <v>358000000</v>
      </c>
      <c r="AP80" s="38">
        <f>'2018'!R85</f>
        <v>84490000</v>
      </c>
      <c r="AQ80" s="207">
        <f>'2018'!S85</f>
        <v>0.23600558659217877</v>
      </c>
      <c r="AR80" s="32" t="str">
        <f>'2018'!AB85</f>
        <v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v>
      </c>
      <c r="AS80" s="107">
        <f>'2019'!N85</f>
        <v>12</v>
      </c>
      <c r="AT80" s="108">
        <f>'2019'!O85</f>
        <v>12</v>
      </c>
      <c r="AU80" s="116">
        <f>'2019'!P85</f>
        <v>0.7</v>
      </c>
      <c r="AV80" s="38">
        <f>'2019'!Q85</f>
        <v>8550000</v>
      </c>
      <c r="AW80" s="38">
        <f>'2019'!R85</f>
        <v>8550000</v>
      </c>
      <c r="AX80" s="116" t="e">
        <f>'2019'!#REF!</f>
        <v>#REF!</v>
      </c>
      <c r="AY80" s="361" t="str">
        <f>'2019'!S85</f>
        <v xml:space="preserve">Si bien se tiene el Plan Integral de Seguridad y Convivencia Ciudadana (PISCC),  este incluye como objetivos la prevención en la vulneración de los DDHH,  el enfoque se ha dado en los anteriores indicadores, y se ejecuta a través de las metas ya mencionadas. 
</v>
      </c>
      <c r="AZ80" s="360">
        <f>'2020'!N85</f>
        <v>3</v>
      </c>
      <c r="BA80" s="360">
        <f>'2020'!O85</f>
        <v>1</v>
      </c>
      <c r="BB80" s="207">
        <f>'2020'!P85</f>
        <v>0.33333333333333331</v>
      </c>
      <c r="BC80" s="371">
        <f>'2020'!Q85</f>
        <v>0</v>
      </c>
      <c r="BD80" s="371">
        <f>'2020'!R85</f>
        <v>0</v>
      </c>
      <c r="BE80" s="207">
        <f>'2020'!S85</f>
        <v>0</v>
      </c>
      <c r="BF80" s="365" t="s">
        <v>1413</v>
      </c>
      <c r="BG80" s="724">
        <v>1</v>
      </c>
      <c r="BH80" s="724">
        <v>1</v>
      </c>
      <c r="BI80" s="481">
        <v>1</v>
      </c>
      <c r="BJ80" s="1074">
        <v>3855000</v>
      </c>
      <c r="BK80" s="1074">
        <v>3855000</v>
      </c>
      <c r="BL80" s="481">
        <v>1</v>
      </c>
      <c r="BM80" s="664" t="s">
        <v>2286</v>
      </c>
    </row>
    <row r="81" spans="1:65" ht="150" customHeight="1" x14ac:dyDescent="0.25">
      <c r="A81" s="772"/>
      <c r="B81" s="764"/>
      <c r="C81" s="751"/>
      <c r="D81" s="660">
        <v>75</v>
      </c>
      <c r="E81" s="13" t="s">
        <v>503</v>
      </c>
      <c r="F81" s="13" t="s">
        <v>504</v>
      </c>
      <c r="G81" s="13" t="s">
        <v>505</v>
      </c>
      <c r="H81" s="13" t="s">
        <v>506</v>
      </c>
      <c r="I81" s="53" t="s">
        <v>507</v>
      </c>
      <c r="J81" s="43" t="s">
        <v>406</v>
      </c>
      <c r="K81" s="13" t="s">
        <v>407</v>
      </c>
      <c r="L81" s="18">
        <v>231</v>
      </c>
      <c r="M81" s="417" t="s">
        <v>391</v>
      </c>
      <c r="N81" s="428">
        <v>1</v>
      </c>
      <c r="O81" s="348">
        <v>1</v>
      </c>
      <c r="P81" s="648">
        <v>1</v>
      </c>
      <c r="Q81" s="88" t="str">
        <f>'2015'!O86</f>
        <v>Inclusión del enfoque de Derechos Humanos, diferencial y de género en la Política  Pública</v>
      </c>
      <c r="R81" s="90">
        <f>'2015'!P86</f>
        <v>1</v>
      </c>
      <c r="S81" s="37">
        <f>'2015'!Q86</f>
        <v>1</v>
      </c>
      <c r="T81" s="38">
        <f>'2015'!R86</f>
        <v>3832555980</v>
      </c>
      <c r="U81" s="38">
        <f>'2015'!S86</f>
        <v>124766658</v>
      </c>
      <c r="V81" s="37">
        <f>'2015'!T86</f>
        <v>3.2554425467256974E-2</v>
      </c>
      <c r="W81" s="32" t="str">
        <f>'2015'!U86</f>
        <v>Desde la secretaria del interior se formulò e implementó la politica integral de seguridad y convivencia ciudadana.</v>
      </c>
      <c r="X81" s="107">
        <f>'2016'!N86</f>
        <v>0.1</v>
      </c>
      <c r="Y81" s="108">
        <f>'2016'!O86</f>
        <v>0.1</v>
      </c>
      <c r="Z81" s="116">
        <f>'2016'!P86</f>
        <v>1</v>
      </c>
      <c r="AA81" s="38">
        <f>'2016'!Q86</f>
        <v>0</v>
      </c>
      <c r="AB81" s="38">
        <f>'2016'!R86</f>
        <v>0</v>
      </c>
      <c r="AC81" s="116">
        <f>'2016'!S86</f>
        <v>0</v>
      </c>
      <c r="AD81" s="32" t="str">
        <f>'2016'!T86</f>
        <v>Desde la secretaria del interior se formulò e implementó la politica integral de seguridad y convivencia ciudadana.</v>
      </c>
      <c r="AE81" s="107">
        <f>'2017'!N86</f>
        <v>0.1</v>
      </c>
      <c r="AF81" s="108">
        <f>'2017'!O86</f>
        <v>0.1</v>
      </c>
      <c r="AG81" s="116">
        <f>'2017'!P86</f>
        <v>1</v>
      </c>
      <c r="AH81" s="38">
        <f>'2017'!Q86</f>
        <v>3090000</v>
      </c>
      <c r="AI81" s="38">
        <f>'2017'!R86</f>
        <v>3090000</v>
      </c>
      <c r="AJ81" s="116">
        <f>'2017'!S86</f>
        <v>1</v>
      </c>
      <c r="AK81" s="32" t="str">
        <f>'2017'!T86</f>
        <v>Desde la secretaria del interior se formulò e implementó la politica integral de seguridad y convivencia ciudadana.</v>
      </c>
      <c r="AL81" s="107">
        <f>'2018'!N86</f>
        <v>1</v>
      </c>
      <c r="AM81" s="108">
        <f>'2018'!O86</f>
        <v>0.15</v>
      </c>
      <c r="AN81" s="116">
        <f>'2018'!P86</f>
        <v>0.15</v>
      </c>
      <c r="AO81" s="38">
        <f>'2018'!Q86</f>
        <v>7250000</v>
      </c>
      <c r="AP81" s="38">
        <f>'2018'!R86</f>
        <v>1500000</v>
      </c>
      <c r="AQ81" s="207">
        <f>'2018'!S86</f>
        <v>0.20689655172413793</v>
      </c>
      <c r="AR81" s="32" t="str">
        <f>'2018'!AB86</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81" s="107">
        <f>'2019'!N86</f>
        <v>1</v>
      </c>
      <c r="AT81" s="108">
        <f>'2019'!O86</f>
        <v>1</v>
      </c>
      <c r="AU81" s="116">
        <f>'2019'!P86</f>
        <v>0.8</v>
      </c>
      <c r="AV81" s="38">
        <f>'2019'!Q86</f>
        <v>6000000</v>
      </c>
      <c r="AW81" s="38">
        <f>'2019'!R86</f>
        <v>2750000</v>
      </c>
      <c r="AX81" s="116" t="e">
        <f>'2019'!#REF!</f>
        <v>#REF!</v>
      </c>
      <c r="AY81" s="361" t="str">
        <f>'2019'!S86</f>
        <v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v>
      </c>
      <c r="AZ81" s="360">
        <f>'2020'!N86</f>
        <v>1</v>
      </c>
      <c r="BA81" s="360">
        <f>'2020'!O86</f>
        <v>0.15</v>
      </c>
      <c r="BB81" s="207">
        <f>'2020'!P86</f>
        <v>0.15</v>
      </c>
      <c r="BC81" s="371">
        <f>'2020'!Q86</f>
        <v>0</v>
      </c>
      <c r="BD81" s="371">
        <f>'2020'!R86</f>
        <v>0</v>
      </c>
      <c r="BE81" s="207">
        <f>'2020'!S86</f>
        <v>0</v>
      </c>
      <c r="BF81" s="365" t="s">
        <v>1413</v>
      </c>
      <c r="BG81" s="1048">
        <v>12</v>
      </c>
      <c r="BH81" s="728">
        <v>12</v>
      </c>
      <c r="BI81" s="481">
        <v>1</v>
      </c>
      <c r="BJ81" s="668">
        <v>2855000</v>
      </c>
      <c r="BK81" s="668">
        <v>2855000</v>
      </c>
      <c r="BL81" s="481">
        <v>1</v>
      </c>
      <c r="BM81" s="664" t="s">
        <v>2287</v>
      </c>
    </row>
    <row r="82" spans="1:65" ht="60" customHeight="1" x14ac:dyDescent="0.25">
      <c r="A82" s="772"/>
      <c r="B82" s="764"/>
      <c r="C82" s="751"/>
      <c r="D82" s="660">
        <v>76</v>
      </c>
      <c r="E82" s="13" t="s">
        <v>508</v>
      </c>
      <c r="F82" s="13" t="s">
        <v>509</v>
      </c>
      <c r="G82" s="13" t="s">
        <v>510</v>
      </c>
      <c r="H82" s="13" t="s">
        <v>511</v>
      </c>
      <c r="I82" s="86" t="s">
        <v>512</v>
      </c>
      <c r="J82" s="43" t="s">
        <v>389</v>
      </c>
      <c r="K82" s="13" t="s">
        <v>390</v>
      </c>
      <c r="L82" s="18">
        <v>232</v>
      </c>
      <c r="M82" s="417" t="s">
        <v>391</v>
      </c>
      <c r="N82" s="428">
        <v>2</v>
      </c>
      <c r="O82" s="348">
        <v>2</v>
      </c>
      <c r="P82" s="357">
        <v>1</v>
      </c>
      <c r="Q82" s="88">
        <f>'2015'!O87</f>
        <v>0</v>
      </c>
      <c r="R82" s="90">
        <f>'2015'!P87</f>
        <v>0</v>
      </c>
      <c r="S82" s="37">
        <f>'2015'!Q87</f>
        <v>0</v>
      </c>
      <c r="T82" s="38">
        <f>'2015'!R87</f>
        <v>0</v>
      </c>
      <c r="U82" s="38">
        <f>'2015'!S87</f>
        <v>0</v>
      </c>
      <c r="V82" s="37">
        <f>'2015'!T87</f>
        <v>0</v>
      </c>
      <c r="W82" s="32" t="str">
        <f>'2015'!U87</f>
        <v>ND</v>
      </c>
      <c r="X82" s="107">
        <f>'2016'!N87</f>
        <v>0.1</v>
      </c>
      <c r="Y82" s="108">
        <f>'2016'!O87</f>
        <v>0</v>
      </c>
      <c r="Z82" s="116">
        <f>'2016'!P87</f>
        <v>0</v>
      </c>
      <c r="AA82" s="38">
        <f>'2016'!Q87</f>
        <v>0</v>
      </c>
      <c r="AB82" s="38">
        <f>'2016'!R87</f>
        <v>0</v>
      </c>
      <c r="AC82" s="116">
        <f>'2016'!S87</f>
        <v>0</v>
      </c>
      <c r="AD82" s="32" t="str">
        <f>'2016'!T87</f>
        <v>No se ha implementado</v>
      </c>
      <c r="AE82" s="107">
        <f>'2017'!N87</f>
        <v>0.1</v>
      </c>
      <c r="AF82" s="108">
        <f>'2017'!O87</f>
        <v>0.1</v>
      </c>
      <c r="AG82" s="116">
        <f>'2017'!P87</f>
        <v>1</v>
      </c>
      <c r="AH82" s="38">
        <f>'2017'!Q87</f>
        <v>18952000</v>
      </c>
      <c r="AI82" s="38">
        <f>'2017'!R87</f>
        <v>8952000</v>
      </c>
      <c r="AJ82" s="116">
        <f>'2017'!S87</f>
        <v>0.47235120303925709</v>
      </c>
      <c r="AK82" s="32" t="str">
        <f>'2017'!T87</f>
        <v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v>
      </c>
      <c r="AL82" s="107">
        <f>'2018'!N87</f>
        <v>12</v>
      </c>
      <c r="AM82" s="108">
        <f>'2018'!O87</f>
        <v>3</v>
      </c>
      <c r="AN82" s="116">
        <f>'2018'!P87</f>
        <v>0.25</v>
      </c>
      <c r="AO82" s="38">
        <f>'2018'!Q87</f>
        <v>23800000</v>
      </c>
      <c r="AP82" s="38">
        <f>'2018'!R87</f>
        <v>750000</v>
      </c>
      <c r="AQ82" s="207">
        <f>'2018'!S87</f>
        <v>3.1512605042016806E-2</v>
      </c>
      <c r="AR82" s="32" t="str">
        <f>'2018'!AB87</f>
        <v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v>
      </c>
      <c r="AS82" s="107">
        <f>'2019'!N87</f>
        <v>1</v>
      </c>
      <c r="AT82" s="108">
        <f>'2019'!O87</f>
        <v>1</v>
      </c>
      <c r="AU82" s="116">
        <f>'2019'!P87</f>
        <v>0.7</v>
      </c>
      <c r="AV82" s="38">
        <f>'2019'!Q87</f>
        <v>40000000</v>
      </c>
      <c r="AW82" s="38">
        <f>'2019'!R87</f>
        <v>3848000</v>
      </c>
      <c r="AX82" s="116" t="e">
        <f>'2019'!#REF!</f>
        <v>#REF!</v>
      </c>
      <c r="AY82" s="361" t="str">
        <f>'2019'!S87</f>
        <v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v>
      </c>
      <c r="AZ82" s="360">
        <f>'2020'!N87</f>
        <v>12</v>
      </c>
      <c r="BA82" s="360">
        <f>'2020'!O87</f>
        <v>3</v>
      </c>
      <c r="BB82" s="207">
        <f>'2020'!P87</f>
        <v>0.25</v>
      </c>
      <c r="BC82" s="371">
        <f>'2020'!Q87</f>
        <v>0</v>
      </c>
      <c r="BD82" s="371">
        <f>'2020'!R87</f>
        <v>0</v>
      </c>
      <c r="BE82" s="207">
        <f>'2020'!S87</f>
        <v>0</v>
      </c>
      <c r="BF82" s="365" t="s">
        <v>1413</v>
      </c>
      <c r="BG82" s="724">
        <v>0</v>
      </c>
      <c r="BH82" s="724">
        <v>0</v>
      </c>
      <c r="BI82" s="481">
        <v>0</v>
      </c>
      <c r="BJ82" s="724">
        <v>0</v>
      </c>
      <c r="BK82" s="670">
        <v>0</v>
      </c>
      <c r="BL82" s="481">
        <v>0</v>
      </c>
      <c r="BM82" s="664" t="s">
        <v>2245</v>
      </c>
    </row>
    <row r="83" spans="1:65" ht="60" customHeight="1" x14ac:dyDescent="0.25">
      <c r="A83" s="772"/>
      <c r="B83" s="764"/>
      <c r="C83" s="751"/>
      <c r="D83" s="660">
        <v>77</v>
      </c>
      <c r="E83" s="13" t="s">
        <v>513</v>
      </c>
      <c r="F83" s="13" t="s">
        <v>514</v>
      </c>
      <c r="G83" s="13" t="s">
        <v>515</v>
      </c>
      <c r="H83" s="13" t="s">
        <v>516</v>
      </c>
      <c r="I83" s="53" t="s">
        <v>517</v>
      </c>
      <c r="J83" s="59" t="s">
        <v>215</v>
      </c>
      <c r="K83" s="27" t="s">
        <v>216</v>
      </c>
      <c r="L83" s="28">
        <v>197</v>
      </c>
      <c r="M83" s="418" t="s">
        <v>217</v>
      </c>
      <c r="N83" s="427">
        <v>0.9</v>
      </c>
      <c r="O83" s="104">
        <v>1</v>
      </c>
      <c r="P83" s="357">
        <v>1</v>
      </c>
      <c r="Q83" s="88">
        <f>'2015'!O88</f>
        <v>0</v>
      </c>
      <c r="R83" s="90">
        <f>'2015'!P88</f>
        <v>0</v>
      </c>
      <c r="S83" s="37">
        <f>'2015'!Q88</f>
        <v>0</v>
      </c>
      <c r="T83" s="38">
        <f>'2015'!R88</f>
        <v>0</v>
      </c>
      <c r="U83" s="38">
        <f>'2015'!S88</f>
        <v>0</v>
      </c>
      <c r="V83" s="37">
        <f>'2015'!T88</f>
        <v>0</v>
      </c>
      <c r="W83" s="32" t="str">
        <f>'2015'!U88</f>
        <v>ND</v>
      </c>
      <c r="X83" s="107">
        <f>'2016'!N88</f>
        <v>0.09</v>
      </c>
      <c r="Y83" s="108">
        <f>'2016'!O88</f>
        <v>0.09</v>
      </c>
      <c r="Z83" s="116">
        <f>'2016'!P88</f>
        <v>1</v>
      </c>
      <c r="AA83" s="38">
        <f>'2016'!Q88</f>
        <v>5000000</v>
      </c>
      <c r="AB83" s="38">
        <f>'2016'!R88</f>
        <v>5000000</v>
      </c>
      <c r="AC83" s="116">
        <f>'2016'!S88</f>
        <v>1</v>
      </c>
      <c r="AD83" s="32" t="str">
        <f>'2016'!T88</f>
        <v>Se diseño 1 campañas para sensibilizar a la sociedad en general para la prevención de la violencia contra las mujeres por medio de afiches, entrega de manillas, separadores</v>
      </c>
      <c r="AE83" s="107">
        <f>'2017'!N88</f>
        <v>0.09</v>
      </c>
      <c r="AF83" s="108">
        <f>'2017'!O88</f>
        <v>0.09</v>
      </c>
      <c r="AG83" s="116">
        <f>'2017'!P88</f>
        <v>1</v>
      </c>
      <c r="AH83" s="38">
        <f>'2017'!Q88</f>
        <v>82000000</v>
      </c>
      <c r="AI83" s="38">
        <f>'2017'!R88</f>
        <v>6570000</v>
      </c>
      <c r="AJ83" s="116">
        <f>'2017'!S88</f>
        <v>8.0121951219512197E-2</v>
      </c>
      <c r="AK83" s="32" t="str">
        <f>'2017'!T88</f>
        <v>Jefatura de mujer y equidad en diferetes fechas se realizaron campañas de sensibilizacion para la prevencion de la violencia</v>
      </c>
      <c r="AL83" s="107">
        <f>'2018'!N88</f>
        <v>1</v>
      </c>
      <c r="AM83" s="108">
        <f>'2018'!O88</f>
        <v>0.2</v>
      </c>
      <c r="AN83" s="116">
        <f>'2018'!P88</f>
        <v>0.2</v>
      </c>
      <c r="AO83" s="38">
        <f>'2018'!Q88</f>
        <v>69300000</v>
      </c>
      <c r="AP83" s="38">
        <f>'2018'!R88</f>
        <v>59520000</v>
      </c>
      <c r="AQ83" s="207">
        <f>'2018'!S88</f>
        <v>0.8588744588744589</v>
      </c>
      <c r="AR83" s="32" t="str">
        <f>'2018'!AB88</f>
        <v>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v>
      </c>
      <c r="AS83" s="107">
        <f>'2019'!N88</f>
        <v>1</v>
      </c>
      <c r="AT83" s="108">
        <f>'2019'!O88</f>
        <v>1</v>
      </c>
      <c r="AU83" s="116">
        <f>'2019'!P88</f>
        <v>0.7</v>
      </c>
      <c r="AV83" s="38">
        <f>'2019'!Q88</f>
        <v>45299000</v>
      </c>
      <c r="AW83" s="38">
        <f>'2019'!R88</f>
        <v>37501000</v>
      </c>
      <c r="AX83" s="116" t="e">
        <f>'2019'!#REF!</f>
        <v>#REF!</v>
      </c>
      <c r="AY83" s="361" t="str">
        <f>'2019'!S88</f>
        <v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v>
      </c>
      <c r="AZ83" s="360">
        <f>'2020'!N88</f>
        <v>1</v>
      </c>
      <c r="BA83" s="360">
        <f>'2020'!O88</f>
        <v>0.2</v>
      </c>
      <c r="BB83" s="207">
        <f>'2020'!P88</f>
        <v>0.2</v>
      </c>
      <c r="BC83" s="371">
        <f>'2020'!Q88</f>
        <v>0</v>
      </c>
      <c r="BD83" s="371">
        <f>'2020'!R88</f>
        <v>0</v>
      </c>
      <c r="BE83" s="207">
        <f>'2020'!S88</f>
        <v>0</v>
      </c>
      <c r="BF83" s="365" t="s">
        <v>1413</v>
      </c>
      <c r="BG83" s="1048">
        <v>3</v>
      </c>
      <c r="BH83" s="1053">
        <v>3</v>
      </c>
      <c r="BI83" s="481">
        <v>1</v>
      </c>
      <c r="BJ83" s="724">
        <v>0</v>
      </c>
      <c r="BK83" s="694">
        <v>0</v>
      </c>
      <c r="BL83" s="481">
        <v>0</v>
      </c>
      <c r="BM83" s="664"/>
    </row>
    <row r="84" spans="1:65" ht="60" customHeight="1" x14ac:dyDescent="0.25">
      <c r="A84" s="772"/>
      <c r="B84" s="764"/>
      <c r="C84" s="751"/>
      <c r="D84" s="660">
        <v>78</v>
      </c>
      <c r="E84" s="13" t="s">
        <v>518</v>
      </c>
      <c r="F84" s="13" t="s">
        <v>519</v>
      </c>
      <c r="G84" s="13" t="s">
        <v>520</v>
      </c>
      <c r="H84" s="13" t="s">
        <v>516</v>
      </c>
      <c r="I84" s="53" t="s">
        <v>521</v>
      </c>
      <c r="J84" s="59" t="s">
        <v>215</v>
      </c>
      <c r="K84" s="27" t="s">
        <v>216</v>
      </c>
      <c r="L84" s="28">
        <v>197</v>
      </c>
      <c r="M84" s="418" t="s">
        <v>217</v>
      </c>
      <c r="N84" s="427">
        <v>0.9</v>
      </c>
      <c r="O84" s="104">
        <v>1</v>
      </c>
      <c r="P84" s="357">
        <v>1</v>
      </c>
      <c r="Q84" s="88">
        <f>'2015'!O89</f>
        <v>0</v>
      </c>
      <c r="R84" s="90">
        <f>'2015'!P89</f>
        <v>0</v>
      </c>
      <c r="S84" s="37">
        <f>'2015'!Q89</f>
        <v>0</v>
      </c>
      <c r="T84" s="38">
        <f>'2015'!R89</f>
        <v>0</v>
      </c>
      <c r="U84" s="38">
        <f>'2015'!S89</f>
        <v>0</v>
      </c>
      <c r="V84" s="37">
        <f>'2015'!T89</f>
        <v>0</v>
      </c>
      <c r="W84" s="32" t="str">
        <f>'2015'!U89</f>
        <v>ND</v>
      </c>
      <c r="X84" s="107">
        <f>'2016'!N89</f>
        <v>0.09</v>
      </c>
      <c r="Y84" s="108">
        <f>'2016'!O89</f>
        <v>0.09</v>
      </c>
      <c r="Z84" s="116">
        <f>'2016'!P89</f>
        <v>1</v>
      </c>
      <c r="AA84" s="38">
        <f>'2016'!Q89</f>
        <v>0</v>
      </c>
      <c r="AB84" s="38">
        <f>'2016'!R89</f>
        <v>0</v>
      </c>
      <c r="AC84" s="116">
        <f>'2016'!S89</f>
        <v>0</v>
      </c>
      <c r="AD84" s="32" t="str">
        <f>'2016'!T89</f>
        <v>una campaña de sencibilizaicion contra todo ltipo de violencias contra la mujer</v>
      </c>
      <c r="AE84" s="107">
        <f>'2017'!N89</f>
        <v>0.09</v>
      </c>
      <c r="AF84" s="108">
        <f>'2017'!O89</f>
        <v>6.4000000000000001E-2</v>
      </c>
      <c r="AG84" s="116">
        <f>'2017'!P89</f>
        <v>0.71111111111111114</v>
      </c>
      <c r="AH84" s="38">
        <f>'2017'!Q89</f>
        <v>0</v>
      </c>
      <c r="AI84" s="38">
        <f>'2017'!R89</f>
        <v>0</v>
      </c>
      <c r="AJ84" s="116">
        <f>'2017'!S89</f>
        <v>0</v>
      </c>
      <c r="AK84" s="32" t="str">
        <f>'2017'!T89</f>
        <v>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v>
      </c>
      <c r="AL84" s="107">
        <f>'2018'!N89</f>
        <v>0</v>
      </c>
      <c r="AM84" s="108">
        <f>'2018'!O89</f>
        <v>0</v>
      </c>
      <c r="AN84" s="116">
        <f>'2018'!P89</f>
        <v>0</v>
      </c>
      <c r="AO84" s="38">
        <f>'2018'!Q89</f>
        <v>0</v>
      </c>
      <c r="AP84" s="38">
        <f>'2018'!R89</f>
        <v>0</v>
      </c>
      <c r="AQ84" s="207">
        <f>'2018'!S89</f>
        <v>0</v>
      </c>
      <c r="AR84" s="32" t="str">
        <f>'2018'!AB89</f>
        <v>La Secretaría de familia asiste tcnicamente a los municipios en la socializacion de abordaje del enfoque de genero asi como de rutas de atencion para la prevencion de violencias</v>
      </c>
      <c r="AS84" s="107">
        <f>'2019'!N89</f>
        <v>1</v>
      </c>
      <c r="AT84" s="108">
        <f>'2019'!O89</f>
        <v>1</v>
      </c>
      <c r="AU84" s="116">
        <f>'2019'!P89</f>
        <v>0.7</v>
      </c>
      <c r="AV84" s="38">
        <f>'2019'!Q89</f>
        <v>0</v>
      </c>
      <c r="AW84" s="38">
        <f>'2019'!R89</f>
        <v>0</v>
      </c>
      <c r="AX84" s="116" t="e">
        <f>'2019'!#REF!</f>
        <v>#REF!</v>
      </c>
      <c r="AY84" s="361" t="str">
        <f>'2019'!S89</f>
        <v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v>
      </c>
      <c r="AZ84" s="360">
        <f>'2020'!N89</f>
        <v>0</v>
      </c>
      <c r="BA84" s="360">
        <f>'2020'!O89</f>
        <v>0</v>
      </c>
      <c r="BB84" s="207">
        <f>'2020'!P89</f>
        <v>0</v>
      </c>
      <c r="BC84" s="371">
        <f>'2020'!Q89</f>
        <v>0</v>
      </c>
      <c r="BD84" s="371">
        <f>'2020'!R89</f>
        <v>0</v>
      </c>
      <c r="BE84" s="207">
        <f>'2020'!S89</f>
        <v>0</v>
      </c>
      <c r="BF84" s="365" t="s">
        <v>1413</v>
      </c>
      <c r="BG84" s="1048">
        <v>1</v>
      </c>
      <c r="BH84" s="1053">
        <v>1</v>
      </c>
      <c r="BI84" s="481">
        <v>1</v>
      </c>
      <c r="BJ84" s="724"/>
      <c r="BK84" s="694"/>
      <c r="BL84" s="481">
        <v>0</v>
      </c>
      <c r="BM84" s="664"/>
    </row>
    <row r="85" spans="1:65" ht="60" customHeight="1" x14ac:dyDescent="0.25">
      <c r="A85" s="772"/>
      <c r="B85" s="764"/>
      <c r="C85" s="762" t="s">
        <v>522</v>
      </c>
      <c r="D85" s="660">
        <v>79</v>
      </c>
      <c r="E85" s="13" t="s">
        <v>523</v>
      </c>
      <c r="F85" s="13" t="s">
        <v>524</v>
      </c>
      <c r="G85" s="13" t="s">
        <v>525</v>
      </c>
      <c r="H85" s="13" t="s">
        <v>59</v>
      </c>
      <c r="I85" s="53" t="s">
        <v>521</v>
      </c>
      <c r="J85" s="57" t="s">
        <v>265</v>
      </c>
      <c r="K85" s="17" t="s">
        <v>266</v>
      </c>
      <c r="L85" s="27">
        <v>186</v>
      </c>
      <c r="M85" s="422" t="s">
        <v>526</v>
      </c>
      <c r="N85" s="427">
        <v>0.9</v>
      </c>
      <c r="O85" s="104">
        <v>1</v>
      </c>
      <c r="P85" s="357">
        <v>1</v>
      </c>
      <c r="Q85" s="88">
        <f>'2015'!O90</f>
        <v>0</v>
      </c>
      <c r="R85" s="90">
        <f>'2015'!P90</f>
        <v>0</v>
      </c>
      <c r="S85" s="37">
        <f>'2015'!Q90</f>
        <v>0</v>
      </c>
      <c r="T85" s="38">
        <f>'2015'!R90</f>
        <v>0</v>
      </c>
      <c r="U85" s="38">
        <f>'2015'!S90</f>
        <v>0</v>
      </c>
      <c r="V85" s="37">
        <f>'2015'!T90</f>
        <v>0</v>
      </c>
      <c r="W85" s="32" t="str">
        <f>'2015'!U90</f>
        <v>ND</v>
      </c>
      <c r="X85" s="107">
        <f>'2016'!N90</f>
        <v>0.09</v>
      </c>
      <c r="Y85" s="108">
        <f>'2016'!O90</f>
        <v>0.09</v>
      </c>
      <c r="Z85" s="116">
        <f>'2016'!P90</f>
        <v>1</v>
      </c>
      <c r="AA85" s="38">
        <f>'2016'!Q90</f>
        <v>0</v>
      </c>
      <c r="AB85" s="38">
        <f>'2016'!R90</f>
        <v>0</v>
      </c>
      <c r="AC85" s="116">
        <f>'2016'!S90</f>
        <v>0</v>
      </c>
      <c r="AD85" s="32" t="str">
        <f>'2016'!T90</f>
        <v>El departamento a traves de talento humano y la secretaria de familia han desarrollado diferentes actividades para la prevencion del acoso sexual y laboral en el marco del lugar de trabajo, en virtud del tema de género.</v>
      </c>
      <c r="AE85" s="107">
        <f>'2017'!N90</f>
        <v>0.09</v>
      </c>
      <c r="AF85" s="108">
        <f>'2017'!O90</f>
        <v>0.09</v>
      </c>
      <c r="AG85" s="116">
        <f>'2017'!P90</f>
        <v>1</v>
      </c>
      <c r="AH85" s="38">
        <f>'2017'!Q90</f>
        <v>0</v>
      </c>
      <c r="AI85" s="38">
        <f>'2017'!R90</f>
        <v>0</v>
      </c>
      <c r="AJ85" s="116">
        <f>'2017'!S90</f>
        <v>0</v>
      </c>
      <c r="AK85" s="32" t="str">
        <f>'2017'!T90</f>
        <v>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v>
      </c>
      <c r="AL85" s="107">
        <f>'2018'!N90</f>
        <v>1</v>
      </c>
      <c r="AM85" s="108">
        <f>'2018'!O90</f>
        <v>0.4</v>
      </c>
      <c r="AN85" s="116">
        <f>'2018'!P90</f>
        <v>0.4</v>
      </c>
      <c r="AO85" s="38">
        <f>'2018'!Q90</f>
        <v>56400000</v>
      </c>
      <c r="AP85" s="38">
        <f>'2018'!R90</f>
        <v>56400000</v>
      </c>
      <c r="AQ85" s="207">
        <f>'2018'!S90</f>
        <v>1</v>
      </c>
      <c r="AR85" s="32">
        <f>'2018'!AB90</f>
        <v>0</v>
      </c>
      <c r="AS85" s="107">
        <f>'2019'!N90</f>
        <v>1</v>
      </c>
      <c r="AT85" s="108">
        <f>'2019'!O90</f>
        <v>1</v>
      </c>
      <c r="AU85" s="116">
        <f>'2019'!P90</f>
        <v>0.7</v>
      </c>
      <c r="AV85" s="38">
        <f>'2019'!Q90</f>
        <v>40000000</v>
      </c>
      <c r="AW85" s="38">
        <f>'2019'!R90</f>
        <v>864000</v>
      </c>
      <c r="AX85" s="116" t="e">
        <f>'2019'!#REF!</f>
        <v>#REF!</v>
      </c>
      <c r="AY85" s="361" t="str">
        <f>'2019'!S90</f>
        <v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v>
      </c>
      <c r="AZ85" s="360">
        <f>'2020'!N90</f>
        <v>1</v>
      </c>
      <c r="BA85" s="360">
        <f>'2020'!O90</f>
        <v>0.4</v>
      </c>
      <c r="BB85" s="207">
        <f>'2020'!P90</f>
        <v>0.4</v>
      </c>
      <c r="BC85" s="371">
        <f>'2020'!Q90</f>
        <v>0</v>
      </c>
      <c r="BD85" s="371">
        <f>'2020'!R90</f>
        <v>0</v>
      </c>
      <c r="BE85" s="207">
        <f>'2020'!S90</f>
        <v>0.1</v>
      </c>
      <c r="BF85" s="365" t="s">
        <v>1413</v>
      </c>
      <c r="BG85" s="1048">
        <v>0</v>
      </c>
      <c r="BH85" s="1053">
        <v>1</v>
      </c>
      <c r="BI85" s="481">
        <v>1</v>
      </c>
      <c r="BJ85" s="724">
        <v>0</v>
      </c>
      <c r="BK85" s="670">
        <v>0</v>
      </c>
      <c r="BL85" s="481">
        <v>0</v>
      </c>
      <c r="BM85" s="664"/>
    </row>
    <row r="86" spans="1:65" ht="60" customHeight="1" x14ac:dyDescent="0.25">
      <c r="A86" s="772"/>
      <c r="B86" s="764"/>
      <c r="C86" s="762"/>
      <c r="D86" s="660">
        <v>80</v>
      </c>
      <c r="E86" s="13" t="s">
        <v>527</v>
      </c>
      <c r="F86" s="13" t="s">
        <v>528</v>
      </c>
      <c r="G86" s="13" t="s">
        <v>529</v>
      </c>
      <c r="H86" s="13" t="s">
        <v>530</v>
      </c>
      <c r="I86" s="86" t="s">
        <v>531</v>
      </c>
      <c r="J86" s="43" t="s">
        <v>532</v>
      </c>
      <c r="K86" s="13" t="s">
        <v>533</v>
      </c>
      <c r="L86" s="13" t="s">
        <v>534</v>
      </c>
      <c r="M86" s="417" t="s">
        <v>535</v>
      </c>
      <c r="N86" s="427">
        <v>0.9</v>
      </c>
      <c r="O86" s="104">
        <v>1</v>
      </c>
      <c r="P86" s="357">
        <v>1</v>
      </c>
      <c r="Q86" s="88">
        <f>'2015'!O91</f>
        <v>0.05</v>
      </c>
      <c r="R86" s="90">
        <f>'2015'!P91</f>
        <v>0.05</v>
      </c>
      <c r="S86" s="37">
        <f>'2015'!Q91</f>
        <v>1</v>
      </c>
      <c r="T86" s="38">
        <f>'2015'!R91</f>
        <v>199000000</v>
      </c>
      <c r="U86" s="38">
        <f>'2015'!S91</f>
        <v>195883062</v>
      </c>
      <c r="V86" s="37">
        <f>'2015'!T91</f>
        <v>0.98433699497487437</v>
      </c>
      <c r="W86" s="32" t="str">
        <f>'2015'!U91</f>
        <v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v>
      </c>
      <c r="X86" s="107">
        <f>'2016'!N91</f>
        <v>0.09</v>
      </c>
      <c r="Y86" s="108">
        <f>'2016'!O91</f>
        <v>0.09</v>
      </c>
      <c r="Z86" s="116">
        <f>'2016'!P91</f>
        <v>1</v>
      </c>
      <c r="AA86" s="38">
        <f>'2016'!Q91</f>
        <v>0</v>
      </c>
      <c r="AB86" s="38">
        <f>'2016'!R91</f>
        <v>0</v>
      </c>
      <c r="AC86" s="116">
        <f>'2016'!S91</f>
        <v>0</v>
      </c>
      <c r="AD86" s="32" t="str">
        <f>'2016'!T91</f>
        <v xml:space="preserve">A traves de las reuniones que se trabajaron desde la secretaria de educacon departamental se han adelantado acciones deprevención de la violencia y practicas no discriminatorias </v>
      </c>
      <c r="AE86" s="107">
        <f>'2017'!N91</f>
        <v>0.09</v>
      </c>
      <c r="AF86" s="108">
        <f>'2017'!O91</f>
        <v>7.4999999999999997E-2</v>
      </c>
      <c r="AG86" s="116">
        <f>'2017'!P91</f>
        <v>0.83333333333333337</v>
      </c>
      <c r="AH86" s="38" t="str">
        <f>'2017'!Q91</f>
        <v>82.000.000
12848000</v>
      </c>
      <c r="AI86" s="38" t="str">
        <f>'2017'!R91</f>
        <v>6570000
7303000</v>
      </c>
      <c r="AJ86" s="116">
        <f>'2017'!S91</f>
        <v>0</v>
      </c>
      <c r="AK86" s="32" t="str">
        <f>'2017'!T91</f>
        <v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v>
      </c>
      <c r="AL86" s="107">
        <f>'2018'!N91</f>
        <v>1</v>
      </c>
      <c r="AM86" s="108">
        <f>'2018'!O91</f>
        <v>0.25</v>
      </c>
      <c r="AN86" s="116">
        <f>'2018'!P91</f>
        <v>0.25</v>
      </c>
      <c r="AO86" s="38">
        <f>'2018'!Q91</f>
        <v>20950000</v>
      </c>
      <c r="AP86" s="38">
        <f>'2018'!R91</f>
        <v>5600000</v>
      </c>
      <c r="AQ86" s="207">
        <f>'2018'!S91</f>
        <v>0.26730310262529833</v>
      </c>
      <c r="AR86" s="32" t="str">
        <f>'2018'!AB91</f>
        <v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v>
      </c>
      <c r="AS86" s="107">
        <f>'2019'!N91</f>
        <v>1</v>
      </c>
      <c r="AT86" s="108">
        <f>'2019'!O91</f>
        <v>1</v>
      </c>
      <c r="AU86" s="116">
        <f>'2019'!P91</f>
        <v>0.8</v>
      </c>
      <c r="AV86" s="38">
        <f>'2019'!Q91</f>
        <v>45299000</v>
      </c>
      <c r="AW86" s="38">
        <f>'2019'!R91</f>
        <v>37501000</v>
      </c>
      <c r="AX86" s="116" t="e">
        <f>'2019'!#REF!</f>
        <v>#REF!</v>
      </c>
      <c r="AY86" s="361" t="str">
        <f>'2019'!S91</f>
        <v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v>
      </c>
      <c r="AZ86" s="360">
        <f>'2020'!N91</f>
        <v>1</v>
      </c>
      <c r="BA86" s="360">
        <f>'2020'!O91</f>
        <v>0.25</v>
      </c>
      <c r="BB86" s="207">
        <f>'2020'!P91</f>
        <v>0.25</v>
      </c>
      <c r="BC86" s="371">
        <f>'2020'!Q91</f>
        <v>0</v>
      </c>
      <c r="BD86" s="371">
        <f>'2020'!R91</f>
        <v>0</v>
      </c>
      <c r="BE86" s="207">
        <f>'2020'!S91</f>
        <v>0</v>
      </c>
      <c r="BF86" s="365" t="s">
        <v>1413</v>
      </c>
      <c r="BG86" s="724">
        <v>3</v>
      </c>
      <c r="BH86" s="724">
        <v>1</v>
      </c>
      <c r="BI86" s="481">
        <v>0.33329999999999999</v>
      </c>
      <c r="BJ86" s="724">
        <v>0</v>
      </c>
      <c r="BK86" s="670">
        <v>0</v>
      </c>
      <c r="BL86" s="481">
        <v>0.33</v>
      </c>
      <c r="BM86" s="664"/>
    </row>
    <row r="87" spans="1:65" ht="60" customHeight="1" x14ac:dyDescent="0.25">
      <c r="A87" s="772"/>
      <c r="B87" s="764"/>
      <c r="C87" s="762"/>
      <c r="D87" s="660">
        <v>81</v>
      </c>
      <c r="E87" s="13" t="s">
        <v>536</v>
      </c>
      <c r="F87" s="13" t="s">
        <v>537</v>
      </c>
      <c r="G87" s="13" t="s">
        <v>538</v>
      </c>
      <c r="H87" s="13" t="s">
        <v>539</v>
      </c>
      <c r="I87" s="53" t="s">
        <v>540</v>
      </c>
      <c r="J87" s="43" t="s">
        <v>385</v>
      </c>
      <c r="K87" s="13" t="s">
        <v>386</v>
      </c>
      <c r="L87" s="18">
        <v>219</v>
      </c>
      <c r="M87" s="361" t="s">
        <v>482</v>
      </c>
      <c r="N87" s="427">
        <v>0.9</v>
      </c>
      <c r="O87" s="104">
        <v>1</v>
      </c>
      <c r="P87" s="357">
        <v>1</v>
      </c>
      <c r="Q87" s="88">
        <f>'2015'!O92</f>
        <v>0.1</v>
      </c>
      <c r="R87" s="90">
        <f>'2015'!P92</f>
        <v>0.05</v>
      </c>
      <c r="S87" s="37">
        <f>'2015'!Q92</f>
        <v>0.5</v>
      </c>
      <c r="T87" s="38" t="str">
        <f>'2015'!R92</f>
        <v>Costos asumidos por  consejeria presidencial para la equidad de  la mujer.</v>
      </c>
      <c r="U87" s="38">
        <f>'2015'!S92</f>
        <v>0</v>
      </c>
      <c r="V87" s="37">
        <f>'2015'!T92</f>
        <v>0</v>
      </c>
      <c r="W87" s="32" t="str">
        <f>'2015'!U92</f>
        <v>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v>
      </c>
      <c r="X87" s="107">
        <f>'2016'!N92</f>
        <v>0.09</v>
      </c>
      <c r="Y87" s="108">
        <f>'2016'!O92</f>
        <v>0.09</v>
      </c>
      <c r="Z87" s="116">
        <f>'2016'!P92</f>
        <v>1</v>
      </c>
      <c r="AA87" s="38">
        <f>'2016'!Q92</f>
        <v>5000000</v>
      </c>
      <c r="AB87" s="38">
        <f>'2016'!R92</f>
        <v>5000000</v>
      </c>
      <c r="AC87" s="116">
        <f>'2016'!S92</f>
        <v>1</v>
      </c>
      <c r="AD87" s="32" t="str">
        <f>'2016'!T92</f>
        <v>Se diseño 1 campañas para sensibilizar a la sociedad en general para la prevención de la violencia contra las mujeres por medio de afiches, entrega de manillas, separadores</v>
      </c>
      <c r="AE87" s="107">
        <f>'2017'!N92</f>
        <v>0.09</v>
      </c>
      <c r="AF87" s="108">
        <f>'2017'!O92</f>
        <v>0.09</v>
      </c>
      <c r="AG87" s="116">
        <f>'2017'!P92</f>
        <v>1</v>
      </c>
      <c r="AH87" s="38">
        <f>'2017'!Q92</f>
        <v>111600000</v>
      </c>
      <c r="AI87" s="38">
        <f>'2017'!R92</f>
        <v>94500000</v>
      </c>
      <c r="AJ87" s="116">
        <f>'2017'!S92</f>
        <v>0.84677419354838712</v>
      </c>
      <c r="AK87" s="32" t="str">
        <f>'2017'!T92</f>
        <v>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87" s="107">
        <f>'2018'!N92</f>
        <v>1</v>
      </c>
      <c r="AM87" s="108">
        <f>'2018'!O92</f>
        <v>0.1</v>
      </c>
      <c r="AN87" s="116">
        <f>'2018'!P92</f>
        <v>0.1</v>
      </c>
      <c r="AO87" s="38">
        <f>'2018'!Q92</f>
        <v>40000000</v>
      </c>
      <c r="AP87" s="38">
        <f>'2018'!R92</f>
        <v>7500000</v>
      </c>
      <c r="AQ87" s="207">
        <f>'2018'!S92</f>
        <v>0.1875</v>
      </c>
      <c r="AR87" s="32" t="str">
        <f>'2018'!AB92</f>
        <v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v>
      </c>
      <c r="AS87" s="107">
        <f>'2019'!N92</f>
        <v>1</v>
      </c>
      <c r="AT87" s="108">
        <f>'2019'!O92</f>
        <v>1</v>
      </c>
      <c r="AU87" s="116">
        <f>'2019'!P92</f>
        <v>0.7</v>
      </c>
      <c r="AV87" s="38">
        <f>'2019'!Q92</f>
        <v>50000000</v>
      </c>
      <c r="AW87" s="38">
        <f>'2019'!R92</f>
        <v>16166000</v>
      </c>
      <c r="AX87" s="116" t="e">
        <f>'2019'!#REF!</f>
        <v>#REF!</v>
      </c>
      <c r="AY87" s="361" t="str">
        <f>'2019'!S92</f>
        <v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87" s="360">
        <f>'2020'!N92</f>
        <v>1</v>
      </c>
      <c r="BA87" s="360">
        <f>'2020'!O92</f>
        <v>0.1</v>
      </c>
      <c r="BB87" s="207">
        <f>'2020'!P92</f>
        <v>0.1</v>
      </c>
      <c r="BC87" s="371">
        <f>'2020'!Q92</f>
        <v>0</v>
      </c>
      <c r="BD87" s="371">
        <f>'2020'!R92</f>
        <v>0</v>
      </c>
      <c r="BE87" s="207">
        <f>'2020'!S92</f>
        <v>0</v>
      </c>
      <c r="BF87" s="365" t="s">
        <v>1413</v>
      </c>
      <c r="BG87" s="1048">
        <v>0</v>
      </c>
      <c r="BH87" s="1053">
        <v>0</v>
      </c>
      <c r="BI87" s="481">
        <v>0</v>
      </c>
      <c r="BJ87" s="695">
        <v>0</v>
      </c>
      <c r="BK87" s="695">
        <v>0</v>
      </c>
      <c r="BL87" s="481">
        <v>0</v>
      </c>
      <c r="BM87" s="664" t="s">
        <v>2245</v>
      </c>
    </row>
    <row r="88" spans="1:65" ht="83.25" customHeight="1" x14ac:dyDescent="0.25">
      <c r="A88" s="772"/>
      <c r="B88" s="764"/>
      <c r="C88" s="762"/>
      <c r="D88" s="660">
        <v>82</v>
      </c>
      <c r="E88" s="13" t="s">
        <v>541</v>
      </c>
      <c r="F88" s="13" t="s">
        <v>542</v>
      </c>
      <c r="G88" s="13" t="s">
        <v>543</v>
      </c>
      <c r="H88" s="13" t="s">
        <v>59</v>
      </c>
      <c r="I88" s="765" t="s">
        <v>544</v>
      </c>
      <c r="J88" s="763" t="s">
        <v>215</v>
      </c>
      <c r="K88" s="751" t="s">
        <v>216</v>
      </c>
      <c r="L88" s="767">
        <v>197</v>
      </c>
      <c r="M88" s="766" t="s">
        <v>217</v>
      </c>
      <c r="N88" s="428" t="s">
        <v>623</v>
      </c>
      <c r="O88" s="104">
        <v>0.54</v>
      </c>
      <c r="P88" s="662">
        <v>0.48</v>
      </c>
      <c r="Q88" s="88">
        <f>'2015'!O93</f>
        <v>0</v>
      </c>
      <c r="R88" s="90">
        <f>'2015'!P93</f>
        <v>0</v>
      </c>
      <c r="S88" s="37">
        <f>'2015'!Q93</f>
        <v>0</v>
      </c>
      <c r="T88" s="38">
        <f>'2015'!R93</f>
        <v>0</v>
      </c>
      <c r="U88" s="38">
        <f>'2015'!S93</f>
        <v>0</v>
      </c>
      <c r="V88" s="37">
        <f>'2015'!T93</f>
        <v>0</v>
      </c>
      <c r="W88" s="32" t="str">
        <f>'2015'!U93</f>
        <v>ND</v>
      </c>
      <c r="X88" s="107">
        <f>'2016'!N93</f>
        <v>0.09</v>
      </c>
      <c r="Y88" s="108">
        <f>'2016'!O93</f>
        <v>0.09</v>
      </c>
      <c r="Z88" s="116">
        <f>'2016'!P93</f>
        <v>1</v>
      </c>
      <c r="AA88" s="38">
        <f>'2016'!Q93</f>
        <v>0</v>
      </c>
      <c r="AB88" s="38">
        <f>'2016'!R93</f>
        <v>0</v>
      </c>
      <c r="AC88" s="116">
        <f>'2016'!S93</f>
        <v>0</v>
      </c>
      <c r="AD88" s="32" t="str">
        <f>'2016'!T93</f>
        <v xml:space="preserve">A traves de las reuniones que se trabajaron desde la secretaria de educacon departamental se han adelantado acciones de prevención de la violencia y practicas no discriminatorias </v>
      </c>
      <c r="AE88" s="107">
        <f>'2017'!N93</f>
        <v>0.09</v>
      </c>
      <c r="AF88" s="108">
        <f>'2017'!O93</f>
        <v>0.09</v>
      </c>
      <c r="AG88" s="116">
        <f>'2017'!P93</f>
        <v>1</v>
      </c>
      <c r="AH88" s="38">
        <f>'2017'!Q93</f>
        <v>82000000</v>
      </c>
      <c r="AI88" s="38">
        <f>'2017'!R93</f>
        <v>6570000</v>
      </c>
      <c r="AJ88" s="116">
        <f>'2017'!S93</f>
        <v>8.0121951219512197E-2</v>
      </c>
      <c r="AK88" s="32" t="str">
        <f>'2017'!T93</f>
        <v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v>
      </c>
      <c r="AL88" s="107">
        <f>'2018'!N93</f>
        <v>1</v>
      </c>
      <c r="AM88" s="108">
        <f>'2018'!O93</f>
        <v>0.2</v>
      </c>
      <c r="AN88" s="116">
        <f>'2018'!P93</f>
        <v>0.2</v>
      </c>
      <c r="AO88" s="38">
        <f>'2018'!Q93</f>
        <v>69300000</v>
      </c>
      <c r="AP88" s="38">
        <f>'2018'!R93</f>
        <v>59520000</v>
      </c>
      <c r="AQ88" s="207">
        <f>'2018'!S93</f>
        <v>0.8588744588744589</v>
      </c>
      <c r="AR88" s="32" t="e">
        <f>'2018'!#REF!</f>
        <v>#REF!</v>
      </c>
      <c r="AS88" s="107">
        <f>'2019'!N93</f>
        <v>1</v>
      </c>
      <c r="AT88" s="108">
        <f>'2019'!O93</f>
        <v>1</v>
      </c>
      <c r="AU88" s="116">
        <f>'2019'!P93</f>
        <v>0.8</v>
      </c>
      <c r="AV88" s="38">
        <f>'2019'!Q93</f>
        <v>45299000</v>
      </c>
      <c r="AW88" s="38">
        <f>'2019'!R93</f>
        <v>37501000</v>
      </c>
      <c r="AX88" s="116" t="e">
        <f>'2019'!#REF!</f>
        <v>#REF!</v>
      </c>
      <c r="AY88" s="361" t="str">
        <f>'2019'!S93</f>
        <v>A través de estos talleres se vienen trabajando componentes de género, nuevas masculinidades, prevención de embarazos tempranos y no discriminación.</v>
      </c>
      <c r="AZ88" s="360">
        <f>'2020'!N93</f>
        <v>1</v>
      </c>
      <c r="BA88" s="360">
        <f>'2020'!O93</f>
        <v>0.2</v>
      </c>
      <c r="BB88" s="207">
        <f>'2020'!P93</f>
        <v>0.2</v>
      </c>
      <c r="BC88" s="371">
        <f>'2020'!Q93</f>
        <v>0</v>
      </c>
      <c r="BD88" s="371">
        <f>'2020'!R93</f>
        <v>0</v>
      </c>
      <c r="BE88" s="207">
        <f>'2020'!S93</f>
        <v>0</v>
      </c>
      <c r="BF88" s="365" t="s">
        <v>1413</v>
      </c>
      <c r="BG88" s="1048">
        <v>3</v>
      </c>
      <c r="BH88" s="1053">
        <v>2</v>
      </c>
      <c r="BI88" s="481">
        <v>0.66659999999999997</v>
      </c>
      <c r="BJ88" s="724">
        <v>0</v>
      </c>
      <c r="BK88" s="694">
        <v>0</v>
      </c>
      <c r="BL88" s="481">
        <v>0</v>
      </c>
      <c r="BM88" s="664"/>
    </row>
    <row r="89" spans="1:65" ht="120.75" customHeight="1" x14ac:dyDescent="0.25">
      <c r="A89" s="772"/>
      <c r="B89" s="764"/>
      <c r="C89" s="762"/>
      <c r="D89" s="660">
        <v>83</v>
      </c>
      <c r="E89" s="13" t="s">
        <v>545</v>
      </c>
      <c r="F89" s="13" t="s">
        <v>546</v>
      </c>
      <c r="G89" s="13" t="s">
        <v>547</v>
      </c>
      <c r="H89" s="13" t="s">
        <v>548</v>
      </c>
      <c r="I89" s="765"/>
      <c r="J89" s="763"/>
      <c r="K89" s="751"/>
      <c r="L89" s="767"/>
      <c r="M89" s="766"/>
      <c r="N89" s="427">
        <v>0.8</v>
      </c>
      <c r="O89" s="104">
        <v>0.8</v>
      </c>
      <c r="P89" s="677">
        <v>1</v>
      </c>
      <c r="Q89" s="88">
        <f>'2015'!O94</f>
        <v>0</v>
      </c>
      <c r="R89" s="90">
        <f>'2015'!P94</f>
        <v>0</v>
      </c>
      <c r="S89" s="37">
        <f>'2015'!Q94</f>
        <v>0</v>
      </c>
      <c r="T89" s="38">
        <f>'2015'!R94</f>
        <v>0</v>
      </c>
      <c r="U89" s="38">
        <f>'2015'!S94</f>
        <v>0</v>
      </c>
      <c r="V89" s="37">
        <f>'2015'!T94</f>
        <v>0</v>
      </c>
      <c r="W89" s="32" t="str">
        <f>'2015'!U94</f>
        <v>ND</v>
      </c>
      <c r="X89" s="107">
        <f>'2016'!N94</f>
        <v>0.08</v>
      </c>
      <c r="Y89" s="108">
        <f>'2016'!O94</f>
        <v>0.08</v>
      </c>
      <c r="Z89" s="116">
        <f>'2016'!P94</f>
        <v>1</v>
      </c>
      <c r="AA89" s="38">
        <f>'2016'!Q94</f>
        <v>0</v>
      </c>
      <c r="AB89" s="38">
        <f>'2016'!R94</f>
        <v>0</v>
      </c>
      <c r="AC89" s="116">
        <f>'2016'!S94</f>
        <v>0</v>
      </c>
      <c r="AD89" s="32" t="str">
        <f>'2016'!T94</f>
        <v>Este año no se ha hecho Campañas de sensibilización para los periodistas  de Prevención de violencias contra las mujeres, promoción de sus derechos bajo un enfoque diferencial y de género.</v>
      </c>
      <c r="AE89" s="107">
        <f>'2017'!N94</f>
        <v>0.08</v>
      </c>
      <c r="AF89" s="108">
        <f>'2017'!O94</f>
        <v>0.03</v>
      </c>
      <c r="AG89" s="116">
        <f>'2017'!P94</f>
        <v>0.375</v>
      </c>
      <c r="AH89" s="38">
        <f>'2017'!Q94</f>
        <v>0</v>
      </c>
      <c r="AI89" s="38">
        <f>'2017'!R94</f>
        <v>0</v>
      </c>
      <c r="AJ89" s="116">
        <f>'2017'!S94</f>
        <v>0</v>
      </c>
      <c r="AK89" s="32" t="str">
        <f>'2017'!T94</f>
        <v>en el mes de noviembre secretaria de familia se realizara un seminario para periodistas y estudiantes de comunicación social en el que se analizaran acciones y estrategias que los periodistas puedan usar con el fin de cubrir y rechazar la violencia de genero.</v>
      </c>
      <c r="AL89" s="107">
        <f>'2018'!N94</f>
        <v>0</v>
      </c>
      <c r="AM89" s="108">
        <f>'2018'!O94</f>
        <v>0</v>
      </c>
      <c r="AN89" s="116">
        <f>'2018'!P94</f>
        <v>0</v>
      </c>
      <c r="AO89" s="38">
        <f>'2018'!Q94</f>
        <v>0</v>
      </c>
      <c r="AP89" s="38">
        <f>'2018'!R94</f>
        <v>0</v>
      </c>
      <c r="AQ89" s="207">
        <f>'2018'!S94</f>
        <v>0</v>
      </c>
      <c r="AR89" s="32" t="str">
        <f>'2018'!AB93</f>
        <v xml:space="preserve">Se realizó un foro sobre el papel de los medios en la construcción de paz y equidad de género, en el cual se contó con una profesional de la comunicación social y la participación de lideresas del departamento con el fin de discutir sobre este asunto. </v>
      </c>
      <c r="AS89" s="107">
        <f>'2019'!N94</f>
        <v>0</v>
      </c>
      <c r="AT89" s="108">
        <v>0</v>
      </c>
      <c r="AU89" s="116">
        <f>'2019'!P94</f>
        <v>0</v>
      </c>
      <c r="AV89" s="38">
        <f>'2019'!Q94</f>
        <v>0</v>
      </c>
      <c r="AW89" s="38">
        <f>'2019'!R94</f>
        <v>0</v>
      </c>
      <c r="AX89" s="116" t="e">
        <f>'2019'!#REF!</f>
        <v>#REF!</v>
      </c>
      <c r="AY89" s="361">
        <f>'2019'!S94</f>
        <v>0</v>
      </c>
      <c r="AZ89" s="360">
        <f>'2020'!N94</f>
        <v>0</v>
      </c>
      <c r="BA89" s="360">
        <f>'2020'!O94</f>
        <v>0</v>
      </c>
      <c r="BB89" s="207">
        <f>'2020'!P94</f>
        <v>0</v>
      </c>
      <c r="BC89" s="371">
        <f>'2020'!Q94</f>
        <v>0</v>
      </c>
      <c r="BD89" s="371">
        <f>'2020'!R94</f>
        <v>0</v>
      </c>
      <c r="BE89" s="207">
        <f>'2020'!S94</f>
        <v>0</v>
      </c>
      <c r="BF89" s="27" t="s">
        <v>1075</v>
      </c>
      <c r="BG89" s="726">
        <v>0.8</v>
      </c>
      <c r="BH89" s="1053">
        <v>80</v>
      </c>
      <c r="BI89" s="481">
        <v>1</v>
      </c>
      <c r="BJ89" s="724"/>
      <c r="BK89" s="694"/>
      <c r="BL89" s="481">
        <v>0</v>
      </c>
      <c r="BM89" s="27"/>
    </row>
    <row r="90" spans="1:65" ht="60" customHeight="1" x14ac:dyDescent="0.25">
      <c r="A90" s="772"/>
      <c r="B90" s="764"/>
      <c r="C90" s="762"/>
      <c r="D90" s="660">
        <v>84</v>
      </c>
      <c r="E90" s="13" t="s">
        <v>549</v>
      </c>
      <c r="F90" s="13" t="s">
        <v>550</v>
      </c>
      <c r="G90" s="13" t="s">
        <v>551</v>
      </c>
      <c r="H90" s="13" t="s">
        <v>59</v>
      </c>
      <c r="I90" s="53" t="s">
        <v>552</v>
      </c>
      <c r="J90" s="43" t="s">
        <v>389</v>
      </c>
      <c r="K90" s="13" t="s">
        <v>424</v>
      </c>
      <c r="L90" s="18">
        <v>234</v>
      </c>
      <c r="M90" s="361" t="s">
        <v>425</v>
      </c>
      <c r="N90" s="427">
        <v>0.9</v>
      </c>
      <c r="O90" s="104">
        <v>1</v>
      </c>
      <c r="P90" s="357">
        <v>1</v>
      </c>
      <c r="Q90" s="88">
        <f>'2015'!O95</f>
        <v>0</v>
      </c>
      <c r="R90" s="90">
        <f>'2015'!P95</f>
        <v>0</v>
      </c>
      <c r="S90" s="37">
        <f>'2015'!Q95</f>
        <v>0</v>
      </c>
      <c r="T90" s="38">
        <f>'2015'!R95</f>
        <v>0</v>
      </c>
      <c r="U90" s="38">
        <f>'2015'!S95</f>
        <v>0</v>
      </c>
      <c r="V90" s="37">
        <f>'2015'!T95</f>
        <v>0</v>
      </c>
      <c r="W90" s="32" t="str">
        <f>'2015'!U95</f>
        <v>ND</v>
      </c>
      <c r="X90" s="107">
        <f>'2016'!N95</f>
        <v>0.09</v>
      </c>
      <c r="Y90" s="108">
        <f>'2016'!O95</f>
        <v>0</v>
      </c>
      <c r="Z90" s="116">
        <f>'2016'!P95</f>
        <v>0</v>
      </c>
      <c r="AA90" s="38">
        <f>'2016'!Q95</f>
        <v>0</v>
      </c>
      <c r="AB90" s="38">
        <f>'2016'!R95</f>
        <v>0</v>
      </c>
      <c r="AC90" s="116">
        <f>'2016'!S95</f>
        <v>0</v>
      </c>
      <c r="AD90" s="32" t="str">
        <f>'2016'!T95</f>
        <v xml:space="preserve">no se tiene informacion disponible </v>
      </c>
      <c r="AE90" s="107">
        <f>'2017'!N95</f>
        <v>0.09</v>
      </c>
      <c r="AF90" s="108">
        <f>'2017'!O95</f>
        <v>0.08</v>
      </c>
      <c r="AG90" s="116">
        <f>'2017'!P95</f>
        <v>0.88888888888888895</v>
      </c>
      <c r="AH90" s="38">
        <f>'2017'!Q95</f>
        <v>13390000</v>
      </c>
      <c r="AI90" s="38">
        <f>'2017'!R95</f>
        <v>4955000</v>
      </c>
      <c r="AJ90" s="116">
        <f>'2017'!S95</f>
        <v>0.37005227781926808</v>
      </c>
      <c r="AK90" s="32" t="str">
        <f>'2017'!T95</f>
        <v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v>
      </c>
      <c r="AL90" s="107">
        <f>'2018'!N95</f>
        <v>1</v>
      </c>
      <c r="AM90" s="108">
        <f>'2018'!O95</f>
        <v>0.3</v>
      </c>
      <c r="AN90" s="116">
        <f>'2018'!P95</f>
        <v>0.3</v>
      </c>
      <c r="AO90" s="38">
        <f>'2018'!Q95</f>
        <v>1185000000</v>
      </c>
      <c r="AP90" s="38">
        <f>'2018'!R95</f>
        <v>179880000</v>
      </c>
      <c r="AQ90" s="207">
        <f>'2018'!S95</f>
        <v>0.15179746835443039</v>
      </c>
      <c r="AR90" s="32" t="str">
        <f>'2018'!AB95</f>
        <v>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v>
      </c>
      <c r="AS90" s="107">
        <f>'2019'!N95</f>
        <v>1</v>
      </c>
      <c r="AT90" s="108">
        <f>'2019'!O95</f>
        <v>1</v>
      </c>
      <c r="AU90" s="116">
        <f>'2019'!P95</f>
        <v>0.8</v>
      </c>
      <c r="AV90" s="38">
        <f>'2019'!Q95</f>
        <v>0</v>
      </c>
      <c r="AW90" s="38">
        <f>'2019'!R95</f>
        <v>0</v>
      </c>
      <c r="AX90" s="116" t="e">
        <f>'2019'!#REF!</f>
        <v>#REF!</v>
      </c>
      <c r="AY90" s="361" t="str">
        <f>'2019'!S95</f>
        <v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v>
      </c>
      <c r="AZ90" s="360">
        <f>'2020'!N95</f>
        <v>1</v>
      </c>
      <c r="BA90" s="360">
        <f>'2020'!O95</f>
        <v>0.3</v>
      </c>
      <c r="BB90" s="207">
        <f>'2020'!P95</f>
        <v>0.3</v>
      </c>
      <c r="BC90" s="371">
        <f>'2020'!Q95</f>
        <v>0</v>
      </c>
      <c r="BD90" s="371">
        <f>'2020'!R95</f>
        <v>0</v>
      </c>
      <c r="BE90" s="207">
        <f>'2020'!S95</f>
        <v>0</v>
      </c>
      <c r="BF90" s="27" t="s">
        <v>1075</v>
      </c>
      <c r="BG90" s="1048">
        <v>0</v>
      </c>
      <c r="BH90" s="1053">
        <v>0</v>
      </c>
      <c r="BI90" s="481">
        <v>0</v>
      </c>
      <c r="BJ90" s="695">
        <v>0</v>
      </c>
      <c r="BK90" s="690">
        <v>0</v>
      </c>
      <c r="BL90" s="481">
        <v>0</v>
      </c>
      <c r="BM90" s="27" t="s">
        <v>2245</v>
      </c>
    </row>
    <row r="91" spans="1:65" ht="60" customHeight="1" x14ac:dyDescent="0.25">
      <c r="A91" s="772"/>
      <c r="B91" s="764"/>
      <c r="C91" s="762"/>
      <c r="D91" s="660">
        <v>85</v>
      </c>
      <c r="E91" s="13" t="s">
        <v>553</v>
      </c>
      <c r="F91" s="13" t="s">
        <v>554</v>
      </c>
      <c r="G91" s="13" t="s">
        <v>555</v>
      </c>
      <c r="H91" s="13" t="s">
        <v>556</v>
      </c>
      <c r="I91" s="53" t="s">
        <v>557</v>
      </c>
      <c r="J91" s="763" t="s">
        <v>215</v>
      </c>
      <c r="K91" s="751" t="s">
        <v>216</v>
      </c>
      <c r="L91" s="767">
        <v>197</v>
      </c>
      <c r="M91" s="766" t="s">
        <v>217</v>
      </c>
      <c r="N91" s="427">
        <v>0.8</v>
      </c>
      <c r="O91" s="104">
        <v>1</v>
      </c>
      <c r="P91" s="357">
        <v>1</v>
      </c>
      <c r="Q91" s="88">
        <f>'2015'!O96</f>
        <v>0.05</v>
      </c>
      <c r="R91" s="90">
        <f>'2015'!P96</f>
        <v>0.05</v>
      </c>
      <c r="S91" s="37">
        <f>'2015'!Q96</f>
        <v>1</v>
      </c>
      <c r="T91" s="38" t="str">
        <f>'2015'!R96</f>
        <v>Costos asumidos por el tribunal superior de Armenia.</v>
      </c>
      <c r="U91" s="38">
        <f>'2015'!S96</f>
        <v>0</v>
      </c>
      <c r="V91" s="37">
        <f>'2015'!T96</f>
        <v>0</v>
      </c>
      <c r="W91" s="32" t="str">
        <f>'2015'!U96</f>
        <v xml:space="preserve">Sensibilizacion a la rama judicial sobre los derechos de la mujer y las leyes que las protegen. </v>
      </c>
      <c r="X91" s="107">
        <f>'2016'!N96</f>
        <v>0.08</v>
      </c>
      <c r="Y91" s="108">
        <f>'2016'!O96</f>
        <v>0</v>
      </c>
      <c r="Z91" s="116">
        <f>'2016'!P96</f>
        <v>0</v>
      </c>
      <c r="AA91" s="38">
        <f>'2016'!Q96</f>
        <v>0</v>
      </c>
      <c r="AB91" s="38">
        <f>'2016'!R96</f>
        <v>0</v>
      </c>
      <c r="AC91" s="116">
        <f>'2016'!S96</f>
        <v>0</v>
      </c>
      <c r="AD91" s="32" t="str">
        <f>'2016'!T96</f>
        <v>Este año no se reportó información de  participación en los cursos.</v>
      </c>
      <c r="AE91" s="107">
        <f>'2017'!N96</f>
        <v>0.08</v>
      </c>
      <c r="AF91" s="108">
        <f>'2017'!O96</f>
        <v>0</v>
      </c>
      <c r="AG91" s="116">
        <f>'2017'!P96</f>
        <v>0</v>
      </c>
      <c r="AH91" s="38">
        <f>'2017'!Q96</f>
        <v>82000000</v>
      </c>
      <c r="AI91" s="38">
        <f>'2017'!R96</f>
        <v>6570000</v>
      </c>
      <c r="AJ91" s="116">
        <f>'2017'!S96</f>
        <v>8.0121951219512197E-2</v>
      </c>
      <c r="AK91" s="32" t="str">
        <f>'2017'!T96</f>
        <v>la jefatura de mujer y equidad verificará la participación en los cursos.</v>
      </c>
      <c r="AL91" s="107">
        <f>'2018'!N96</f>
        <v>1</v>
      </c>
      <c r="AM91" s="108">
        <f>'2018'!O96</f>
        <v>0.2</v>
      </c>
      <c r="AN91" s="116">
        <f>'2018'!P96</f>
        <v>0.2</v>
      </c>
      <c r="AO91" s="38">
        <f>'2018'!Q96</f>
        <v>69300000</v>
      </c>
      <c r="AP91" s="38">
        <f>'2018'!R96</f>
        <v>59520000</v>
      </c>
      <c r="AQ91" s="207">
        <f>'2018'!S96</f>
        <v>0.8588744588744589</v>
      </c>
      <c r="AR91" s="32" t="str">
        <f>'2018'!AB96</f>
        <v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v>
      </c>
      <c r="AS91" s="107">
        <f>'2019'!N96</f>
        <v>1</v>
      </c>
      <c r="AT91" s="108">
        <f>'2019'!O96</f>
        <v>1</v>
      </c>
      <c r="AU91" s="116">
        <f>'2019'!P96</f>
        <v>0.7</v>
      </c>
      <c r="AV91" s="38">
        <f>'2019'!Q96</f>
        <v>10000000</v>
      </c>
      <c r="AW91" s="38" t="e">
        <f>'2019'!R96</f>
        <v>#REF!</v>
      </c>
      <c r="AX91" s="116" t="e">
        <f>'2019'!#REF!</f>
        <v>#REF!</v>
      </c>
      <c r="AY91" s="361" t="str">
        <f>'2019'!S96</f>
        <v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v>
      </c>
      <c r="AZ91" s="360">
        <f>'2020'!N96</f>
        <v>1</v>
      </c>
      <c r="BA91" s="360">
        <f>'2020'!O96</f>
        <v>0.2</v>
      </c>
      <c r="BB91" s="207">
        <f>'2020'!P96</f>
        <v>0.2</v>
      </c>
      <c r="BC91" s="371">
        <f>'2020'!Q96</f>
        <v>0</v>
      </c>
      <c r="BD91" s="371">
        <f>'2020'!R96</f>
        <v>0</v>
      </c>
      <c r="BE91" s="207">
        <f>'2020'!S96</f>
        <v>0</v>
      </c>
      <c r="BF91" s="27" t="s">
        <v>1413</v>
      </c>
      <c r="BG91" s="1048">
        <v>0</v>
      </c>
      <c r="BH91" s="1053">
        <v>0</v>
      </c>
      <c r="BI91" s="481">
        <v>0</v>
      </c>
      <c r="BJ91" s="724">
        <v>0</v>
      </c>
      <c r="BK91" s="694">
        <v>0</v>
      </c>
      <c r="BL91" s="481">
        <v>0</v>
      </c>
      <c r="BM91" s="27" t="s">
        <v>2245</v>
      </c>
    </row>
    <row r="92" spans="1:65" ht="133.5" customHeight="1" x14ac:dyDescent="0.25">
      <c r="A92" s="772"/>
      <c r="B92" s="768" t="s">
        <v>558</v>
      </c>
      <c r="C92" s="762" t="s">
        <v>559</v>
      </c>
      <c r="D92" s="660">
        <v>86</v>
      </c>
      <c r="E92" s="13" t="s">
        <v>560</v>
      </c>
      <c r="F92" s="13" t="s">
        <v>561</v>
      </c>
      <c r="G92" s="13" t="s">
        <v>562</v>
      </c>
      <c r="H92" s="13" t="s">
        <v>563</v>
      </c>
      <c r="I92" s="86" t="s">
        <v>564</v>
      </c>
      <c r="J92" s="763"/>
      <c r="K92" s="751"/>
      <c r="L92" s="767"/>
      <c r="M92" s="766"/>
      <c r="N92" s="428">
        <v>1</v>
      </c>
      <c r="O92" s="348">
        <v>1.5</v>
      </c>
      <c r="P92" s="714">
        <v>1</v>
      </c>
      <c r="Q92" s="88">
        <f>'2015'!O97</f>
        <v>0</v>
      </c>
      <c r="R92" s="90">
        <f>'2015'!P97</f>
        <v>0</v>
      </c>
      <c r="S92" s="37">
        <f>'2015'!Q97</f>
        <v>0</v>
      </c>
      <c r="T92" s="38">
        <f>'2015'!R97</f>
        <v>0</v>
      </c>
      <c r="U92" s="38">
        <f>'2015'!S97</f>
        <v>0</v>
      </c>
      <c r="V92" s="37">
        <f>'2015'!T97</f>
        <v>0</v>
      </c>
      <c r="W92" s="32" t="str">
        <f>'2015'!U97</f>
        <v>ND</v>
      </c>
      <c r="X92" s="107">
        <f>'2016'!N97</f>
        <v>0.1</v>
      </c>
      <c r="Y92" s="108">
        <f>'2016'!O97</f>
        <v>0</v>
      </c>
      <c r="Z92" s="116">
        <f>'2016'!P97</f>
        <v>0</v>
      </c>
      <c r="AA92" s="38">
        <f>'2016'!Q97</f>
        <v>0</v>
      </c>
      <c r="AB92" s="38">
        <f>'2016'!R97</f>
        <v>0</v>
      </c>
      <c r="AC92" s="116">
        <f>'2016'!S97</f>
        <v>0</v>
      </c>
      <c r="AD92" s="32" t="str">
        <f>'2016'!T97</f>
        <v xml:space="preserve">Estos lineamientos ya estan estalbecidos por competencia a las entidades responslabes. </v>
      </c>
      <c r="AE92" s="107">
        <f>'2017'!N97</f>
        <v>0.1</v>
      </c>
      <c r="AF92" s="108">
        <f>'2017'!O97</f>
        <v>0.04</v>
      </c>
      <c r="AG92" s="116">
        <f>'2017'!P97</f>
        <v>0.39999999999999997</v>
      </c>
      <c r="AH92" s="38">
        <f>'2017'!Q97</f>
        <v>0</v>
      </c>
      <c r="AI92" s="38">
        <f>'2017'!R97</f>
        <v>0</v>
      </c>
      <c r="AJ92" s="116">
        <f>'2017'!S97</f>
        <v>0</v>
      </c>
      <c r="AK92" s="32" t="str">
        <f>'2017'!T97</f>
        <v xml:space="preserve">En la jefatura de mujer y equidad se esta priorizando los lineamientos para la investigación y atención de violencia, vulnerabilidad, entre otros. </v>
      </c>
      <c r="AL92" s="107">
        <f>'2018'!N97</f>
        <v>0</v>
      </c>
      <c r="AM92" s="108">
        <f>'2018'!O97</f>
        <v>0</v>
      </c>
      <c r="AN92" s="116">
        <f>'2018'!P97</f>
        <v>0</v>
      </c>
      <c r="AO92" s="38">
        <f>'2018'!Q97</f>
        <v>0</v>
      </c>
      <c r="AP92" s="38">
        <f>'2018'!R97</f>
        <v>0</v>
      </c>
      <c r="AQ92" s="207">
        <f>'2018'!S97</f>
        <v>0</v>
      </c>
      <c r="AR92" s="32" t="str">
        <f>'2018'!AB97</f>
        <v>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v>
      </c>
      <c r="AS92" s="107">
        <f>'2019'!N97</f>
        <v>1</v>
      </c>
      <c r="AT92" s="108">
        <f>'2019'!O97</f>
        <v>1</v>
      </c>
      <c r="AU92" s="116">
        <f>'2019'!P97</f>
        <v>0.8</v>
      </c>
      <c r="AV92" s="38">
        <f>'2019'!Q97</f>
        <v>45299000</v>
      </c>
      <c r="AW92" s="38">
        <f>'2019'!R97</f>
        <v>37501000</v>
      </c>
      <c r="AX92" s="116" t="e">
        <f>'2019'!#REF!</f>
        <v>#REF!</v>
      </c>
      <c r="AY92" s="361" t="str">
        <f>'2019'!S97</f>
        <v>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v>
      </c>
      <c r="AZ92" s="360">
        <f>'2020'!N97</f>
        <v>0</v>
      </c>
      <c r="BA92" s="360">
        <f>'2020'!O97</f>
        <v>0</v>
      </c>
      <c r="BB92" s="207">
        <f>'2020'!P97</f>
        <v>0</v>
      </c>
      <c r="BC92" s="371">
        <f>'2020'!Q97</f>
        <v>0</v>
      </c>
      <c r="BD92" s="371">
        <f>'2020'!R97</f>
        <v>0</v>
      </c>
      <c r="BE92" s="207">
        <f>'2020'!S97</f>
        <v>0</v>
      </c>
      <c r="BF92" s="27" t="s">
        <v>1413</v>
      </c>
      <c r="BG92" s="1048">
        <v>0</v>
      </c>
      <c r="BH92" s="1053">
        <v>0</v>
      </c>
      <c r="BI92" s="481">
        <v>0</v>
      </c>
      <c r="BJ92" s="724"/>
      <c r="BK92" s="694"/>
      <c r="BL92" s="481">
        <v>0</v>
      </c>
      <c r="BM92" s="27" t="s">
        <v>2245</v>
      </c>
    </row>
    <row r="93" spans="1:65" ht="60" customHeight="1" x14ac:dyDescent="0.25">
      <c r="A93" s="772"/>
      <c r="B93" s="768"/>
      <c r="C93" s="762"/>
      <c r="D93" s="660">
        <v>87</v>
      </c>
      <c r="E93" s="13" t="s">
        <v>565</v>
      </c>
      <c r="F93" s="13" t="s">
        <v>566</v>
      </c>
      <c r="G93" s="13" t="s">
        <v>567</v>
      </c>
      <c r="H93" s="13" t="s">
        <v>568</v>
      </c>
      <c r="I93" s="53" t="s">
        <v>569</v>
      </c>
      <c r="J93" s="763"/>
      <c r="K93" s="751"/>
      <c r="L93" s="767"/>
      <c r="M93" s="766"/>
      <c r="N93" s="427">
        <v>0.9</v>
      </c>
      <c r="O93" s="104">
        <v>0.45</v>
      </c>
      <c r="P93" s="662">
        <v>0.5</v>
      </c>
      <c r="Q93" s="88">
        <f>'2015'!O98</f>
        <v>0</v>
      </c>
      <c r="R93" s="90">
        <f>'2015'!P98</f>
        <v>0</v>
      </c>
      <c r="S93" s="37">
        <f>'2015'!Q98</f>
        <v>0</v>
      </c>
      <c r="T93" s="38">
        <f>'2015'!R98</f>
        <v>0</v>
      </c>
      <c r="U93" s="38">
        <f>'2015'!S98</f>
        <v>0</v>
      </c>
      <c r="V93" s="37">
        <f>'2015'!T98</f>
        <v>0</v>
      </c>
      <c r="W93" s="32" t="str">
        <f>'2015'!U98</f>
        <v>ND</v>
      </c>
      <c r="X93" s="107">
        <f>'2016'!N98</f>
        <v>0.09</v>
      </c>
      <c r="Y93" s="108">
        <f>'2016'!O98</f>
        <v>0.09</v>
      </c>
      <c r="Z93" s="116">
        <f>'2016'!P98</f>
        <v>1</v>
      </c>
      <c r="AA93" s="38">
        <f>'2016'!Q98</f>
        <v>0</v>
      </c>
      <c r="AB93" s="38">
        <f>'2016'!R98</f>
        <v>0</v>
      </c>
      <c r="AC93" s="116">
        <f>'2016'!S98</f>
        <v>0</v>
      </c>
      <c r="AD93" s="32" t="str">
        <f>'2016'!T98</f>
        <v xml:space="preserve">Se garantiza la atencion especializada por las entidades competentes para el restablecimiento de derechos de las niñas y adolescentes victimas de viloncia sexual. </v>
      </c>
      <c r="AE93" s="107">
        <f>'2017'!N98</f>
        <v>0.09</v>
      </c>
      <c r="AF93" s="108">
        <f>'2017'!O98</f>
        <v>0.09</v>
      </c>
      <c r="AG93" s="116">
        <f>'2017'!P98</f>
        <v>1</v>
      </c>
      <c r="AH93" s="38">
        <f>'2017'!Q98</f>
        <v>0</v>
      </c>
      <c r="AI93" s="38">
        <f>'2017'!R98</f>
        <v>0</v>
      </c>
      <c r="AJ93" s="116">
        <f>'2017'!S98</f>
        <v>0</v>
      </c>
      <c r="AK93" s="32" t="str">
        <f>'2017'!T98</f>
        <v xml:space="preserve">La jefaturade equidad y mujer garantiza la atencion especializada por las entidades competentes para el restablecimiento de derechos de las niñas y adolescentes victimas de viloncia sexual. </v>
      </c>
      <c r="AL93" s="107">
        <f>'2018'!N98</f>
        <v>0</v>
      </c>
      <c r="AM93" s="108">
        <f>'2018'!O98</f>
        <v>0</v>
      </c>
      <c r="AN93" s="116">
        <f>'2018'!P98</f>
        <v>0</v>
      </c>
      <c r="AO93" s="38">
        <f>'2018'!Q98</f>
        <v>0</v>
      </c>
      <c r="AP93" s="38">
        <f>'2018'!R98</f>
        <v>0</v>
      </c>
      <c r="AQ93" s="207">
        <f>'2018'!S98</f>
        <v>0</v>
      </c>
      <c r="AR93" s="32" t="str">
        <f>'2018'!AB98</f>
        <v>El ICBF, en el primer semestre del año 2018 realizó una capacitación de rutas de atención ante amenaza  vulneración de los derechos, construcción del diagnostico sitiacional y pacto de convivencia.</v>
      </c>
      <c r="AS93" s="107">
        <f>'2019'!N98</f>
        <v>0</v>
      </c>
      <c r="AT93" s="108">
        <f>'2019'!O98</f>
        <v>0</v>
      </c>
      <c r="AU93" s="116">
        <f>'2019'!P98</f>
        <v>0.8</v>
      </c>
      <c r="AV93" s="38">
        <f>'2019'!Q98</f>
        <v>0</v>
      </c>
      <c r="AW93" s="38">
        <f>'2019'!R98</f>
        <v>0</v>
      </c>
      <c r="AX93" s="116" t="e">
        <f>'2019'!#REF!</f>
        <v>#REF!</v>
      </c>
      <c r="AY93" s="361" t="str">
        <f>'2019'!S98</f>
        <v xml:space="preserve"> Este proceso hace parte de las acciones que se derivan del comité consultivo intersectorial para el abordaje integral de la violencia de género. </v>
      </c>
      <c r="AZ93" s="360">
        <f>'2020'!N98</f>
        <v>0</v>
      </c>
      <c r="BA93" s="360">
        <f>'2020'!O98</f>
        <v>0</v>
      </c>
      <c r="BB93" s="207">
        <f>'2020'!P98</f>
        <v>0</v>
      </c>
      <c r="BC93" s="371">
        <f>'2020'!Q98</f>
        <v>0</v>
      </c>
      <c r="BD93" s="371">
        <f>'2020'!R98</f>
        <v>0</v>
      </c>
      <c r="BE93" s="207">
        <f>'2020'!S98</f>
        <v>0</v>
      </c>
      <c r="BF93" s="649" t="s">
        <v>1413</v>
      </c>
      <c r="BG93" s="1048">
        <v>0</v>
      </c>
      <c r="BH93" s="1053">
        <v>0</v>
      </c>
      <c r="BI93" s="481">
        <v>0</v>
      </c>
      <c r="BJ93" s="724">
        <v>509485277</v>
      </c>
      <c r="BK93" s="694">
        <v>4193941309</v>
      </c>
      <c r="BL93" s="481">
        <v>0.82</v>
      </c>
      <c r="BM93" s="27" t="s">
        <v>2288</v>
      </c>
    </row>
    <row r="94" spans="1:65" ht="60" customHeight="1" x14ac:dyDescent="0.25">
      <c r="A94" s="772"/>
      <c r="B94" s="768"/>
      <c r="C94" s="762"/>
      <c r="D94" s="660">
        <v>88</v>
      </c>
      <c r="E94" s="13" t="s">
        <v>570</v>
      </c>
      <c r="F94" s="13" t="s">
        <v>571</v>
      </c>
      <c r="G94" s="13" t="s">
        <v>572</v>
      </c>
      <c r="H94" s="13" t="s">
        <v>59</v>
      </c>
      <c r="I94" s="53" t="s">
        <v>573</v>
      </c>
      <c r="J94" s="778" t="s">
        <v>574</v>
      </c>
      <c r="K94" s="767"/>
      <c r="L94" s="767"/>
      <c r="M94" s="779"/>
      <c r="N94" s="427">
        <v>0.9</v>
      </c>
      <c r="O94" s="104">
        <v>0.09</v>
      </c>
      <c r="P94" s="356">
        <f>O94/N94</f>
        <v>9.9999999999999992E-2</v>
      </c>
      <c r="Q94" s="88">
        <f>'2015'!O99</f>
        <v>0</v>
      </c>
      <c r="R94" s="90">
        <f>'2015'!P99</f>
        <v>0</v>
      </c>
      <c r="S94" s="37">
        <f>'2015'!Q99</f>
        <v>0</v>
      </c>
      <c r="T94" s="38">
        <f>'2015'!R99</f>
        <v>0</v>
      </c>
      <c r="U94" s="38">
        <f>'2015'!S99</f>
        <v>0</v>
      </c>
      <c r="V94" s="37">
        <f>'2015'!T99</f>
        <v>0</v>
      </c>
      <c r="W94" s="32" t="str">
        <f>'2015'!U99</f>
        <v>ND</v>
      </c>
      <c r="X94" s="107">
        <f>'2016'!N99</f>
        <v>0.09</v>
      </c>
      <c r="Y94" s="108">
        <f>'2016'!O99</f>
        <v>0.09</v>
      </c>
      <c r="Z94" s="116">
        <f>'2016'!P99</f>
        <v>1</v>
      </c>
      <c r="AA94" s="38">
        <f>'2016'!Q99</f>
        <v>0</v>
      </c>
      <c r="AB94" s="38">
        <f>'2016'!R99</f>
        <v>0</v>
      </c>
      <c r="AC94" s="116">
        <f>'2016'!S99</f>
        <v>0</v>
      </c>
      <c r="AD94" s="32" t="str">
        <f>'2016'!T99</f>
        <v>se ha garantizado el funcionamiento en todo el departamento</v>
      </c>
      <c r="AE94" s="107">
        <f>'2017'!N99</f>
        <v>0.09</v>
      </c>
      <c r="AF94" s="108">
        <f>'2017'!O99</f>
        <v>0</v>
      </c>
      <c r="AG94" s="116">
        <f>'2017'!P99</f>
        <v>0</v>
      </c>
      <c r="AH94" s="38" t="str">
        <f>'2017'!Q99</f>
        <v>PENDIENTE</v>
      </c>
      <c r="AI94" s="38" t="str">
        <f>'2017'!R99</f>
        <v>PENDIENTE</v>
      </c>
      <c r="AJ94" s="116">
        <f>'2017'!S99</f>
        <v>0</v>
      </c>
      <c r="AK94" s="32" t="str">
        <f>'2017'!T99</f>
        <v>Se ha citado con su respectivo oficio, sin embargo, no se ha logrado consolidar informacion.</v>
      </c>
      <c r="AL94" s="107">
        <f>'2018'!N99</f>
        <v>0</v>
      </c>
      <c r="AM94" s="108">
        <f>'2018'!O99</f>
        <v>0</v>
      </c>
      <c r="AN94" s="116">
        <f>'2018'!P99</f>
        <v>0</v>
      </c>
      <c r="AO94" s="38">
        <f>'2018'!Q99</f>
        <v>0</v>
      </c>
      <c r="AP94" s="38" t="e">
        <f>'2018'!R99</f>
        <v>#VALUE!</v>
      </c>
      <c r="AQ94" s="207">
        <f>'2018'!S99</f>
        <v>0</v>
      </c>
      <c r="AR94" s="32" t="str">
        <f>'2018'!AB99</f>
        <v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v>
      </c>
      <c r="AS94" s="107">
        <f>'2019'!N99</f>
        <v>0</v>
      </c>
      <c r="AT94" s="108">
        <f>'2019'!O99</f>
        <v>0</v>
      </c>
      <c r="AU94" s="116">
        <f>'2019'!P99</f>
        <v>0.8</v>
      </c>
      <c r="AV94" s="38">
        <f>'2019'!Q99</f>
        <v>0</v>
      </c>
      <c r="AW94" s="38">
        <f>'2019'!R99</f>
        <v>0</v>
      </c>
      <c r="AX94" s="116" t="e">
        <f>'2019'!#REF!</f>
        <v>#REF!</v>
      </c>
      <c r="AY94" s="361" t="str">
        <f>'2019'!S99</f>
        <v>El ICBF en conjunto con la Fiscalía General de la Nación garantiza el funcionamiento del CAIVAS y la atención de niñas, niños y adolescentes, se han realizado 142 procesos de restablecimiento de derechos a niñas y adolescentes.</v>
      </c>
      <c r="AZ94" s="360">
        <f>'2020'!N99</f>
        <v>0</v>
      </c>
      <c r="BA94" s="360">
        <f>'2020'!O99</f>
        <v>0</v>
      </c>
      <c r="BB94" s="207">
        <f>'2020'!P99</f>
        <v>0</v>
      </c>
      <c r="BC94" s="371">
        <f>'2020'!Q99</f>
        <v>0</v>
      </c>
      <c r="BD94" s="371">
        <f>'2020'!R99</f>
        <v>0</v>
      </c>
      <c r="BE94" s="207">
        <f>'2020'!S99</f>
        <v>0</v>
      </c>
      <c r="BF94" s="374"/>
      <c r="BG94" s="724">
        <v>0</v>
      </c>
      <c r="BH94" s="724" t="e">
        <f>BL94+#REF!+#REF!+#REF!</f>
        <v>#REF!</v>
      </c>
      <c r="BI94" s="481">
        <v>0</v>
      </c>
      <c r="BJ94" s="724">
        <v>0</v>
      </c>
      <c r="BK94" s="670">
        <v>0</v>
      </c>
      <c r="BL94" s="481">
        <v>0</v>
      </c>
      <c r="BM94" s="27" t="s">
        <v>2245</v>
      </c>
    </row>
    <row r="95" spans="1:65" ht="60" customHeight="1" x14ac:dyDescent="0.25">
      <c r="A95" s="772"/>
      <c r="B95" s="764" t="s">
        <v>558</v>
      </c>
      <c r="C95" s="762" t="s">
        <v>559</v>
      </c>
      <c r="D95" s="660">
        <v>89</v>
      </c>
      <c r="E95" s="13" t="s">
        <v>575</v>
      </c>
      <c r="F95" s="13" t="s">
        <v>576</v>
      </c>
      <c r="G95" s="13" t="s">
        <v>577</v>
      </c>
      <c r="H95" s="13" t="s">
        <v>59</v>
      </c>
      <c r="I95" s="53" t="s">
        <v>578</v>
      </c>
      <c r="J95" s="763" t="s">
        <v>215</v>
      </c>
      <c r="K95" s="751" t="s">
        <v>216</v>
      </c>
      <c r="L95" s="767">
        <v>197</v>
      </c>
      <c r="M95" s="766" t="s">
        <v>217</v>
      </c>
      <c r="N95" s="427">
        <v>0.9</v>
      </c>
      <c r="O95" s="104">
        <v>0.9</v>
      </c>
      <c r="P95" s="358">
        <v>100</v>
      </c>
      <c r="Q95" s="88">
        <f>'2015'!O100</f>
        <v>0</v>
      </c>
      <c r="R95" s="90">
        <f>'2015'!P100</f>
        <v>0</v>
      </c>
      <c r="S95" s="37">
        <f>'2015'!Q100</f>
        <v>0</v>
      </c>
      <c r="T95" s="38">
        <f>'2015'!R100</f>
        <v>0</v>
      </c>
      <c r="U95" s="38">
        <f>'2015'!S100</f>
        <v>0</v>
      </c>
      <c r="V95" s="37">
        <f>'2015'!T100</f>
        <v>0</v>
      </c>
      <c r="W95" s="32" t="str">
        <f>'2015'!U100</f>
        <v>ND</v>
      </c>
      <c r="X95" s="107">
        <f>'2016'!N100</f>
        <v>0.09</v>
      </c>
      <c r="Y95" s="108">
        <f>'2016'!O100</f>
        <v>0.09</v>
      </c>
      <c r="Z95" s="116">
        <f>'2016'!P100</f>
        <v>1</v>
      </c>
      <c r="AA95" s="38">
        <f>'2016'!Q100</f>
        <v>0</v>
      </c>
      <c r="AB95" s="38">
        <f>'2016'!R100</f>
        <v>0</v>
      </c>
      <c r="AC95" s="116">
        <f>'2016'!S100</f>
        <v>0</v>
      </c>
      <c r="AD95" s="32" t="str">
        <f>'2016'!T100</f>
        <v>se ha acompañado  el fortalecimiento de la Línea estratégica de violencia basada en género del Programa de Casas de Justicia.</v>
      </c>
      <c r="AE95" s="107">
        <f>'2017'!N100</f>
        <v>0.09</v>
      </c>
      <c r="AF95" s="108">
        <f>'2017'!O100</f>
        <v>0.09</v>
      </c>
      <c r="AG95" s="116">
        <f>'2017'!P100</f>
        <v>1</v>
      </c>
      <c r="AH95" s="38">
        <f>'2017'!Q100</f>
        <v>82000000</v>
      </c>
      <c r="AI95" s="38">
        <f>'2017'!R100</f>
        <v>6570000</v>
      </c>
      <c r="AJ95" s="116">
        <f>'2017'!S100</f>
        <v>8.0121951219512197E-2</v>
      </c>
      <c r="AK95" s="32" t="str">
        <f>'2017'!T100</f>
        <v>La jefatura de mujer y equiad de genero se ha acompañado  el fortalecimiento de la Línea estratégica de violencia basada en género del Programa de Casas de Justicia.</v>
      </c>
      <c r="AL95" s="107">
        <f>'2018'!N100</f>
        <v>1</v>
      </c>
      <c r="AM95" s="108">
        <f>'2018'!O100</f>
        <v>0.2</v>
      </c>
      <c r="AN95" s="116">
        <f>'2018'!P100</f>
        <v>0.2</v>
      </c>
      <c r="AO95" s="38">
        <f>'2018'!Q100</f>
        <v>69300000</v>
      </c>
      <c r="AP95" s="38">
        <f>'2018'!R100</f>
        <v>59520000</v>
      </c>
      <c r="AQ95" s="207">
        <f>'2018'!S100</f>
        <v>0.8588744588744589</v>
      </c>
      <c r="AR95" s="32" t="e">
        <f>'2018'!#REF!</f>
        <v>#REF!</v>
      </c>
      <c r="AS95" s="107">
        <f>'2019'!N100</f>
        <v>0</v>
      </c>
      <c r="AT95" s="108" t="e">
        <f>'2019'!O100</f>
        <v>#REF!</v>
      </c>
      <c r="AU95" s="116">
        <f>'2019'!P100</f>
        <v>0</v>
      </c>
      <c r="AV95" s="38">
        <f>'2019'!Q100</f>
        <v>0</v>
      </c>
      <c r="AW95" s="38" t="e">
        <f>'2019'!R100</f>
        <v>#REF!</v>
      </c>
      <c r="AX95" s="116" t="e">
        <f>'2019'!#REF!</f>
        <v>#REF!</v>
      </c>
      <c r="AY95" s="361" t="str">
        <f>'2019'!S100</f>
        <v xml:space="preserve"> Este proceso hace parte de las acciones que se derivan del comité consultivo intersectorial para el abordaje integral de la violencia de género. </v>
      </c>
      <c r="AZ95" s="360">
        <f>'2020'!N100</f>
        <v>1</v>
      </c>
      <c r="BA95" s="360">
        <f>'2020'!O100</f>
        <v>0.2</v>
      </c>
      <c r="BB95" s="207">
        <f>'2020'!P100</f>
        <v>0.2</v>
      </c>
      <c r="BC95" s="371">
        <f>'2020'!Q100</f>
        <v>0</v>
      </c>
      <c r="BD95" s="371">
        <f>'2020'!R100</f>
        <v>0</v>
      </c>
      <c r="BE95" s="207">
        <f>'2020'!S100</f>
        <v>0</v>
      </c>
      <c r="BF95" s="364" t="s">
        <v>1016</v>
      </c>
      <c r="BG95" s="1048">
        <v>0</v>
      </c>
      <c r="BH95" s="1053">
        <v>0</v>
      </c>
      <c r="BI95" s="481">
        <v>0</v>
      </c>
      <c r="BJ95" s="724">
        <v>11540000</v>
      </c>
      <c r="BK95" s="694">
        <v>0</v>
      </c>
      <c r="BL95" s="481">
        <v>0</v>
      </c>
      <c r="BM95" s="665" t="s">
        <v>2245</v>
      </c>
    </row>
    <row r="96" spans="1:65" ht="60" customHeight="1" x14ac:dyDescent="0.25">
      <c r="A96" s="772"/>
      <c r="B96" s="764"/>
      <c r="C96" s="762"/>
      <c r="D96" s="660">
        <v>90</v>
      </c>
      <c r="E96" s="13" t="s">
        <v>579</v>
      </c>
      <c r="F96" s="13" t="s">
        <v>580</v>
      </c>
      <c r="G96" s="13" t="s">
        <v>581</v>
      </c>
      <c r="H96" s="13" t="s">
        <v>563</v>
      </c>
      <c r="I96" s="53" t="s">
        <v>582</v>
      </c>
      <c r="J96" s="763"/>
      <c r="K96" s="751"/>
      <c r="L96" s="767"/>
      <c r="M96" s="766"/>
      <c r="N96" s="428">
        <v>1</v>
      </c>
      <c r="O96" s="348">
        <v>1</v>
      </c>
      <c r="P96" s="358">
        <v>100</v>
      </c>
      <c r="Q96" s="88" t="str">
        <f>'2015'!O101</f>
        <v xml:space="preserve">Implementación de Lineamientos para la atención adecuada de mujeres víctimas </v>
      </c>
      <c r="R96" s="90">
        <f>'2015'!P101</f>
        <v>1</v>
      </c>
      <c r="S96" s="37">
        <f>'2015'!Q101</f>
        <v>1</v>
      </c>
      <c r="T96" s="38">
        <f>'2015'!R101</f>
        <v>120477539</v>
      </c>
      <c r="U96" s="38">
        <f>'2015'!S101</f>
        <v>48449646</v>
      </c>
      <c r="V96" s="37">
        <f>'2015'!T101</f>
        <v>0.4021467105167213</v>
      </c>
      <c r="W96" s="32" t="str">
        <f>'2015'!U101</f>
        <v>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v>
      </c>
      <c r="X96" s="107">
        <f>'2016'!N101</f>
        <v>0.1</v>
      </c>
      <c r="Y96" s="108">
        <f>'2016'!O101</f>
        <v>0.1</v>
      </c>
      <c r="Z96" s="116">
        <f>'2016'!P101</f>
        <v>1</v>
      </c>
      <c r="AA96" s="38">
        <f>'2016'!Q101</f>
        <v>0</v>
      </c>
      <c r="AB96" s="38">
        <f>'2016'!R101</f>
        <v>0</v>
      </c>
      <c r="AC96" s="116">
        <f>'2016'!S101</f>
        <v>0</v>
      </c>
      <c r="AD96" s="32" t="str">
        <f>'2016'!T101</f>
        <v xml:space="preserve">se han socializado las rutas de atencion deseañadas para la atencion adecuada a mujeres victimas de violencia de genero. </v>
      </c>
      <c r="AE96" s="107">
        <f>'2017'!N101</f>
        <v>0.1</v>
      </c>
      <c r="AF96" s="108">
        <f>'2017'!O101</f>
        <v>0.1</v>
      </c>
      <c r="AG96" s="116">
        <f>'2017'!P101</f>
        <v>1</v>
      </c>
      <c r="AH96" s="38">
        <f>'2017'!Q101</f>
        <v>0</v>
      </c>
      <c r="AI96" s="38">
        <f>'2017'!R101</f>
        <v>0</v>
      </c>
      <c r="AJ96" s="116">
        <f>'2017'!S101</f>
        <v>0</v>
      </c>
      <c r="AK96" s="32" t="str">
        <f>'2017'!T101</f>
        <v xml:space="preserve">jefatura de equidad y mujer, se han socializado las rutas de atencion deseañadas para la atencion adecuada a mujeres victimas de violencia de genero. </v>
      </c>
      <c r="AL96" s="107">
        <f>'2018'!N101</f>
        <v>0</v>
      </c>
      <c r="AM96" s="108">
        <f>'2018'!O101</f>
        <v>0</v>
      </c>
      <c r="AN96" s="116">
        <f>'2018'!P101</f>
        <v>0</v>
      </c>
      <c r="AO96" s="38">
        <f>'2018'!Q101</f>
        <v>0</v>
      </c>
      <c r="AP96" s="38">
        <f>'2018'!R101</f>
        <v>0</v>
      </c>
      <c r="AQ96" s="207">
        <f>'2018'!S101</f>
        <v>0</v>
      </c>
      <c r="AR96" s="32">
        <f>'2018'!AB101</f>
        <v>0</v>
      </c>
      <c r="AS96" s="107">
        <f>'2019'!N101</f>
        <v>1</v>
      </c>
      <c r="AT96" s="108">
        <f>'2019'!O101</f>
        <v>1</v>
      </c>
      <c r="AU96" s="116">
        <f>'2019'!P101</f>
        <v>0.8</v>
      </c>
      <c r="AV96" s="38">
        <f>'2019'!Q101</f>
        <v>50000000</v>
      </c>
      <c r="AW96" s="38">
        <f>'2019'!R101</f>
        <v>12768000</v>
      </c>
      <c r="AX96" s="116" t="e">
        <f>'2019'!#REF!</f>
        <v>#REF!</v>
      </c>
      <c r="AY96" s="361" t="str">
        <f>'2019'!S101</f>
        <v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v>
      </c>
      <c r="AZ96" s="360">
        <f>'2020'!N101</f>
        <v>0</v>
      </c>
      <c r="BA96" s="360">
        <f>'2020'!O101</f>
        <v>0</v>
      </c>
      <c r="BB96" s="207">
        <f>'2020'!P101</f>
        <v>0</v>
      </c>
      <c r="BC96" s="371">
        <f>'2020'!Q101</f>
        <v>0</v>
      </c>
      <c r="BD96" s="371">
        <f>'2020'!R101</f>
        <v>0</v>
      </c>
      <c r="BE96" s="207">
        <f>'2020'!S101</f>
        <v>0</v>
      </c>
      <c r="BF96" s="365" t="s">
        <v>1413</v>
      </c>
      <c r="BG96" s="726">
        <v>1</v>
      </c>
      <c r="BH96" s="726">
        <v>1</v>
      </c>
      <c r="BI96" s="481">
        <v>1</v>
      </c>
      <c r="BJ96" s="1075">
        <v>11540000</v>
      </c>
      <c r="BK96" s="1066">
        <v>8655000</v>
      </c>
      <c r="BL96" s="481">
        <v>0.75</v>
      </c>
      <c r="BM96" s="664" t="s">
        <v>2289</v>
      </c>
    </row>
    <row r="97" spans="1:65" ht="60" customHeight="1" x14ac:dyDescent="0.25">
      <c r="A97" s="772"/>
      <c r="B97" s="764"/>
      <c r="C97" s="762"/>
      <c r="D97" s="660">
        <v>91</v>
      </c>
      <c r="E97" s="13" t="s">
        <v>583</v>
      </c>
      <c r="F97" s="13" t="s">
        <v>584</v>
      </c>
      <c r="G97" s="13" t="s">
        <v>585</v>
      </c>
      <c r="H97" s="13" t="s">
        <v>586</v>
      </c>
      <c r="I97" s="53" t="s">
        <v>587</v>
      </c>
      <c r="J97" s="43" t="s">
        <v>588</v>
      </c>
      <c r="K97" s="13" t="s">
        <v>589</v>
      </c>
      <c r="L97" s="13" t="s">
        <v>590</v>
      </c>
      <c r="M97" s="417" t="s">
        <v>591</v>
      </c>
      <c r="N97" s="427">
        <v>0.9</v>
      </c>
      <c r="O97" s="104">
        <v>0.8</v>
      </c>
      <c r="P97" s="676">
        <f>O97/N97</f>
        <v>0.88888888888888895</v>
      </c>
      <c r="Q97" s="88" t="str">
        <f>'2015'!O102</f>
        <v>Verificación del 20% de cumplimiento de los protocolo de atención a víctimas de violencia de genero</v>
      </c>
      <c r="R97" s="90">
        <f>'2015'!P102</f>
        <v>0.2</v>
      </c>
      <c r="S97" s="37">
        <f>'2015'!Q102</f>
        <v>1</v>
      </c>
      <c r="T97" s="38">
        <f>'2015'!R102</f>
        <v>148240000</v>
      </c>
      <c r="U97" s="38">
        <f>'2015'!S102</f>
        <v>21708252</v>
      </c>
      <c r="V97" s="37">
        <f>'2015'!T102</f>
        <v>0.14643990825688075</v>
      </c>
      <c r="W97" s="32" t="str">
        <f>'2015'!U102</f>
        <v>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v>
      </c>
      <c r="X97" s="107">
        <f>'2016'!N102</f>
        <v>0.09</v>
      </c>
      <c r="Y97" s="108">
        <f>'2016'!O102</f>
        <v>0.09</v>
      </c>
      <c r="Z97" s="116">
        <f>'2016'!P102</f>
        <v>1</v>
      </c>
      <c r="AA97" s="38">
        <f>'2016'!Q102</f>
        <v>0</v>
      </c>
      <c r="AB97" s="38">
        <f>'2016'!R102</f>
        <v>0</v>
      </c>
      <c r="AC97" s="116">
        <f>'2016'!S102</f>
        <v>0</v>
      </c>
      <c r="AD97" s="32" t="str">
        <f>'2016'!T102</f>
        <v xml:space="preserve">se ha realizado el seguimiento a las rutas de atencion a las mujeres victimas de violencia de género. </v>
      </c>
      <c r="AE97" s="107">
        <f>'2017'!N102</f>
        <v>0.09</v>
      </c>
      <c r="AF97" s="108">
        <f>'2017'!O102</f>
        <v>7.8E-2</v>
      </c>
      <c r="AG97" s="116">
        <f>'2017'!P102</f>
        <v>0.8666666666666667</v>
      </c>
      <c r="AH97" s="38" t="str">
        <f>'2017'!Q102</f>
        <v>82.000.000
25100000</v>
      </c>
      <c r="AI97" s="38" t="str">
        <f>'2017'!R102</f>
        <v>6.570.000
12176208</v>
      </c>
      <c r="AJ97" s="116">
        <f>'2017'!S102</f>
        <v>0</v>
      </c>
      <c r="AK97" s="32" t="str">
        <f>'2017'!T102</f>
        <v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97" s="107">
        <f>'2018'!N102</f>
        <v>1</v>
      </c>
      <c r="AM97" s="108">
        <f>'2018'!O102</f>
        <v>0.2</v>
      </c>
      <c r="AN97" s="116">
        <f>'2018'!P102</f>
        <v>0.2</v>
      </c>
      <c r="AO97" s="38">
        <f>'2018'!Q102</f>
        <v>69300000</v>
      </c>
      <c r="AP97" s="38">
        <f>'2018'!R102</f>
        <v>59520000</v>
      </c>
      <c r="AQ97" s="207">
        <f>'2018'!S102</f>
        <v>0.8588744588744589</v>
      </c>
      <c r="AR97" s="32" t="str">
        <f>'2018'!AB100</f>
        <v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v>
      </c>
      <c r="AS97" s="107">
        <f>'2019'!N102</f>
        <v>0</v>
      </c>
      <c r="AT97" s="108">
        <f>'2019'!O102</f>
        <v>0</v>
      </c>
      <c r="AU97" s="116">
        <f>'2019'!P102</f>
        <v>0.8</v>
      </c>
      <c r="AV97" s="38">
        <f>'2019'!Q102</f>
        <v>0</v>
      </c>
      <c r="AW97" s="38">
        <f>'2019'!R102</f>
        <v>0</v>
      </c>
      <c r="AX97" s="116" t="e">
        <f>'2019'!#REF!</f>
        <v>#REF!</v>
      </c>
      <c r="AY97" s="361" t="str">
        <f>'2019'!S102</f>
        <v xml:space="preserve"> Este proceso hace parte de las acciones que se derivan del comité consultivo intersectorial para el abordaje integral de la violencia de género. </v>
      </c>
      <c r="AZ97" s="360">
        <f>'2020'!N102</f>
        <v>1</v>
      </c>
      <c r="BA97" s="360">
        <f>'2020'!O102</f>
        <v>0.2</v>
      </c>
      <c r="BB97" s="207">
        <f>'2020'!P102</f>
        <v>0.2</v>
      </c>
      <c r="BC97" s="371">
        <f>'2020'!Q102</f>
        <v>0</v>
      </c>
      <c r="BD97" s="371">
        <f>'2020'!R102</f>
        <v>0</v>
      </c>
      <c r="BE97" s="207">
        <f>'2020'!S102</f>
        <v>0</v>
      </c>
      <c r="BF97" s="365" t="s">
        <v>1413</v>
      </c>
      <c r="BG97" s="1048">
        <v>0</v>
      </c>
      <c r="BH97" s="1053">
        <v>1</v>
      </c>
      <c r="BI97" s="481">
        <v>1</v>
      </c>
      <c r="BJ97" s="724">
        <v>0</v>
      </c>
      <c r="BK97" s="670">
        <v>0</v>
      </c>
      <c r="BL97" s="481">
        <v>0</v>
      </c>
      <c r="BM97" s="664" t="s">
        <v>2290</v>
      </c>
    </row>
    <row r="98" spans="1:65" ht="60" customHeight="1" x14ac:dyDescent="0.25">
      <c r="A98" s="772"/>
      <c r="B98" s="764"/>
      <c r="C98" s="762"/>
      <c r="D98" s="660">
        <v>92</v>
      </c>
      <c r="E98" s="13" t="s">
        <v>592</v>
      </c>
      <c r="F98" s="13" t="s">
        <v>593</v>
      </c>
      <c r="G98" s="13" t="s">
        <v>594</v>
      </c>
      <c r="H98" s="13" t="s">
        <v>595</v>
      </c>
      <c r="I98" s="53" t="s">
        <v>596</v>
      </c>
      <c r="J98" s="43" t="s">
        <v>597</v>
      </c>
      <c r="K98" s="13" t="s">
        <v>386</v>
      </c>
      <c r="L98" s="18">
        <v>219</v>
      </c>
      <c r="M98" s="361" t="s">
        <v>482</v>
      </c>
      <c r="N98" s="428">
        <v>2</v>
      </c>
      <c r="O98" s="348">
        <v>2</v>
      </c>
      <c r="P98" s="677">
        <f>O98/N98</f>
        <v>1</v>
      </c>
      <c r="Q98" s="88">
        <f>'2015'!O103</f>
        <v>1</v>
      </c>
      <c r="R98" s="90">
        <f>'2015'!P103</f>
        <v>1</v>
      </c>
      <c r="S98" s="37">
        <f>'2015'!Q103</f>
        <v>1</v>
      </c>
      <c r="T98" s="38">
        <f>'2015'!R103</f>
        <v>42709999</v>
      </c>
      <c r="U98" s="38">
        <f>'2015'!S103</f>
        <v>35673333</v>
      </c>
      <c r="V98" s="37">
        <f>'2015'!T103</f>
        <v>0.83524546558757817</v>
      </c>
      <c r="W98" s="32" t="str">
        <f>'2015'!U103</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98" s="107">
        <f>'2016'!N103</f>
        <v>0.1</v>
      </c>
      <c r="Y98" s="108">
        <f>'2016'!O103</f>
        <v>0.1</v>
      </c>
      <c r="Z98" s="116">
        <f>'2016'!P103</f>
        <v>1</v>
      </c>
      <c r="AA98" s="38">
        <f>'2016'!Q103</f>
        <v>0</v>
      </c>
      <c r="AB98" s="38">
        <f>'2016'!R103</f>
        <v>0</v>
      </c>
      <c r="AC98" s="116">
        <f>'2016'!S103</f>
        <v>0</v>
      </c>
      <c r="AD98" s="32" t="str">
        <f>'2016'!T103</f>
        <v>Estan establecidas en el codigo de infancia y adolescencia</v>
      </c>
      <c r="AE98" s="107">
        <f>'2017'!N103</f>
        <v>0.1</v>
      </c>
      <c r="AF98" s="108">
        <f>'2017'!O103</f>
        <v>0.08</v>
      </c>
      <c r="AG98" s="116">
        <f>'2017'!P103</f>
        <v>0.79999999999999993</v>
      </c>
      <c r="AH98" s="38">
        <f>'2017'!Q103</f>
        <v>111600000</v>
      </c>
      <c r="AI98" s="38">
        <f>'2017'!R103</f>
        <v>94500000</v>
      </c>
      <c r="AJ98" s="116">
        <f>'2017'!S103</f>
        <v>0.84677419354838712</v>
      </c>
      <c r="AK98" s="32" t="str">
        <f>'2017'!T103</f>
        <v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98" s="107">
        <f>'2018'!N103</f>
        <v>1</v>
      </c>
      <c r="AM98" s="108">
        <f>'2018'!O103</f>
        <v>0.15</v>
      </c>
      <c r="AN98" s="116">
        <f>'2018'!P103</f>
        <v>0.15</v>
      </c>
      <c r="AO98" s="38">
        <f>'2018'!Q103</f>
        <v>7250000</v>
      </c>
      <c r="AP98" s="38">
        <f>'2018'!R103</f>
        <v>1500000</v>
      </c>
      <c r="AQ98" s="207">
        <f>'2018'!S103</f>
        <v>0.20689655172413793</v>
      </c>
      <c r="AR98" s="32" t="str">
        <f>'2018'!AB103</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98" s="107">
        <f>'2019'!N103</f>
        <v>0</v>
      </c>
      <c r="AT98" s="108">
        <f>'2019'!O103</f>
        <v>0</v>
      </c>
      <c r="AU98" s="116">
        <f>'2019'!P103</f>
        <v>0.8</v>
      </c>
      <c r="AV98" s="38">
        <f>'2019'!Q103</f>
        <v>0</v>
      </c>
      <c r="AW98" s="38">
        <f>'2019'!R103</f>
        <v>0</v>
      </c>
      <c r="AX98" s="116" t="e">
        <f>'2019'!#REF!</f>
        <v>#REF!</v>
      </c>
      <c r="AY98" s="361" t="str">
        <f>'2019'!S103</f>
        <v xml:space="preserve"> Este proceso hace parte de las acciones que se derivan del comité consultivo intersectorial para el abordaje integral de la violencia de género. </v>
      </c>
      <c r="AZ98" s="360">
        <f>'2020'!N103</f>
        <v>1</v>
      </c>
      <c r="BA98" s="360">
        <f>'2020'!O103</f>
        <v>0.15</v>
      </c>
      <c r="BB98" s="207">
        <f>'2020'!P103</f>
        <v>0.15</v>
      </c>
      <c r="BC98" s="371">
        <f>'2020'!Q103</f>
        <v>0</v>
      </c>
      <c r="BD98" s="371">
        <f>'2020'!R103</f>
        <v>0</v>
      </c>
      <c r="BE98" s="207">
        <f>'2020'!S103</f>
        <v>0</v>
      </c>
      <c r="BF98" s="365" t="s">
        <v>1413</v>
      </c>
      <c r="BG98" s="1048">
        <v>0</v>
      </c>
      <c r="BH98" s="1053">
        <v>0</v>
      </c>
      <c r="BI98" s="481">
        <v>0</v>
      </c>
      <c r="BJ98" s="724">
        <v>0</v>
      </c>
      <c r="BK98" s="670">
        <v>0</v>
      </c>
      <c r="BL98" s="481">
        <v>0</v>
      </c>
      <c r="BM98" s="664" t="s">
        <v>2245</v>
      </c>
    </row>
    <row r="99" spans="1:65" ht="60" customHeight="1" x14ac:dyDescent="0.25">
      <c r="A99" s="772"/>
      <c r="B99" s="764"/>
      <c r="C99" s="762"/>
      <c r="D99" s="660">
        <v>93</v>
      </c>
      <c r="E99" s="13" t="s">
        <v>598</v>
      </c>
      <c r="F99" s="13" t="s">
        <v>599</v>
      </c>
      <c r="G99" s="13" t="s">
        <v>600</v>
      </c>
      <c r="H99" s="13" t="s">
        <v>601</v>
      </c>
      <c r="I99" s="53" t="s">
        <v>602</v>
      </c>
      <c r="J99" s="59" t="s">
        <v>389</v>
      </c>
      <c r="K99" s="27" t="s">
        <v>603</v>
      </c>
      <c r="L99" s="27">
        <v>228</v>
      </c>
      <c r="M99" s="418" t="s">
        <v>604</v>
      </c>
      <c r="N99" s="428">
        <v>1</v>
      </c>
      <c r="O99" s="348">
        <v>0.5</v>
      </c>
      <c r="P99" s="662">
        <f>5/10*1</f>
        <v>0.5</v>
      </c>
      <c r="Q99" s="88">
        <f>'2015'!O104</f>
        <v>0</v>
      </c>
      <c r="R99" s="90">
        <f>'2015'!P104</f>
        <v>0</v>
      </c>
      <c r="S99" s="37">
        <f>'2015'!Q104</f>
        <v>0</v>
      </c>
      <c r="T99" s="38">
        <f>'2015'!R104</f>
        <v>0</v>
      </c>
      <c r="U99" s="38">
        <f>'2015'!S104</f>
        <v>0</v>
      </c>
      <c r="V99" s="37">
        <f>'2015'!T104</f>
        <v>0</v>
      </c>
      <c r="W99" s="32">
        <f>'2015'!U104</f>
        <v>0</v>
      </c>
      <c r="X99" s="107">
        <f>'2016'!N104</f>
        <v>0.1</v>
      </c>
      <c r="Y99" s="108">
        <f>'2016'!O104</f>
        <v>0</v>
      </c>
      <c r="Z99" s="116">
        <f>'2016'!P104</f>
        <v>0</v>
      </c>
      <c r="AA99" s="38">
        <f>'2016'!Q104</f>
        <v>0</v>
      </c>
      <c r="AB99" s="38">
        <f>'2016'!R104</f>
        <v>0</v>
      </c>
      <c r="AC99" s="116">
        <f>'2016'!S104</f>
        <v>0</v>
      </c>
      <c r="AD99" s="32" t="str">
        <f>'2016'!T104</f>
        <v xml:space="preserve">No reporta informacion </v>
      </c>
      <c r="AE99" s="107">
        <f>'2017'!N104</f>
        <v>0.1</v>
      </c>
      <c r="AF99" s="108">
        <f>'2017'!O104</f>
        <v>0.08</v>
      </c>
      <c r="AG99" s="116">
        <f>'2017'!P104</f>
        <v>0.79999999999999993</v>
      </c>
      <c r="AH99" s="38">
        <f>'2017'!Q104</f>
        <v>25100000</v>
      </c>
      <c r="AI99" s="38">
        <f>'2017'!R104</f>
        <v>12176208</v>
      </c>
      <c r="AJ99" s="116">
        <f>'2017'!S104</f>
        <v>0.48510788844621516</v>
      </c>
      <c r="AK99" s="32" t="str">
        <f>'2017'!T104</f>
        <v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99" s="107">
        <f>'2018'!N104</f>
        <v>12</v>
      </c>
      <c r="AM99" s="108">
        <f>'2018'!O104</f>
        <v>8</v>
      </c>
      <c r="AN99" s="116">
        <f>'2018'!P104</f>
        <v>0.66666666666666663</v>
      </c>
      <c r="AO99" s="38">
        <f>'2018'!Q104</f>
        <v>210000000</v>
      </c>
      <c r="AP99" s="38">
        <f>'2018'!R104</f>
        <v>68175000</v>
      </c>
      <c r="AQ99" s="207">
        <f>'2018'!S104</f>
        <v>0.32464285714285712</v>
      </c>
      <c r="AR99" s="32" t="str">
        <f>'2018'!AB104</f>
        <v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v>
      </c>
      <c r="AS99" s="107">
        <f>'2019'!N104</f>
        <v>1</v>
      </c>
      <c r="AT99" s="108">
        <f>'2019'!O104</f>
        <v>1</v>
      </c>
      <c r="AU99" s="116">
        <f>'2019'!P104</f>
        <v>0.7</v>
      </c>
      <c r="AV99" s="38">
        <f>'2019'!Q104</f>
        <v>50000000</v>
      </c>
      <c r="AW99" s="38">
        <f>'2019'!R104</f>
        <v>16166000</v>
      </c>
      <c r="AX99" s="116" t="e">
        <f>'2019'!#REF!</f>
        <v>#REF!</v>
      </c>
      <c r="AY99" s="361" t="str">
        <f>'2019'!S104</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99" s="360">
        <f>'2020'!N104</f>
        <v>12</v>
      </c>
      <c r="BA99" s="360">
        <f>'2020'!O104</f>
        <v>8</v>
      </c>
      <c r="BB99" s="207">
        <f>'2020'!P104</f>
        <v>0.66666666666666663</v>
      </c>
      <c r="BC99" s="371">
        <f>'2020'!Q104</f>
        <v>0</v>
      </c>
      <c r="BD99" s="371">
        <f>'2020'!R104</f>
        <v>0</v>
      </c>
      <c r="BE99" s="207">
        <f>'2020'!S104</f>
        <v>0</v>
      </c>
      <c r="BF99" s="365" t="s">
        <v>1413</v>
      </c>
      <c r="BG99" s="724">
        <v>0</v>
      </c>
      <c r="BH99" s="724">
        <v>0</v>
      </c>
      <c r="BI99" s="481">
        <v>0</v>
      </c>
      <c r="BJ99" s="724">
        <v>0</v>
      </c>
      <c r="BK99" s="695">
        <v>0</v>
      </c>
      <c r="BL99" s="481">
        <v>0</v>
      </c>
      <c r="BM99" s="664" t="s">
        <v>2245</v>
      </c>
    </row>
    <row r="100" spans="1:65" ht="60" customHeight="1" x14ac:dyDescent="0.25">
      <c r="A100" s="772"/>
      <c r="B100" s="764"/>
      <c r="C100" s="762"/>
      <c r="D100" s="660">
        <v>94</v>
      </c>
      <c r="E100" s="13" t="s">
        <v>605</v>
      </c>
      <c r="F100" s="13" t="s">
        <v>606</v>
      </c>
      <c r="G100" s="13" t="s">
        <v>607</v>
      </c>
      <c r="H100" s="13" t="s">
        <v>608</v>
      </c>
      <c r="I100" s="53" t="s">
        <v>609</v>
      </c>
      <c r="J100" s="43" t="s">
        <v>254</v>
      </c>
      <c r="K100" s="18" t="s">
        <v>262</v>
      </c>
      <c r="L100" s="13">
        <v>137</v>
      </c>
      <c r="M100" s="417" t="s">
        <v>263</v>
      </c>
      <c r="N100" s="428">
        <v>1</v>
      </c>
      <c r="O100" s="348">
        <v>1</v>
      </c>
      <c r="P100" s="677">
        <v>1</v>
      </c>
      <c r="Q100" s="88" t="str">
        <f>'2015'!O105</f>
        <v>Dar inicio a los protocolos de las medidas de atencion establecidas en los literales a) y b) del artículo 19 de la Ley 1257 de 2008, de acuerdo a lo reglametado por el Gobierno Nacional (Ministerios de Salud, Defensa y Justicia)</v>
      </c>
      <c r="R100" s="90">
        <f>'2015'!P105</f>
        <v>0.5</v>
      </c>
      <c r="S100" s="37">
        <f>'2015'!Q105</f>
        <v>0.5</v>
      </c>
      <c r="T100" s="38">
        <f>'2015'!R105</f>
        <v>75646965.310000002</v>
      </c>
      <c r="U100" s="38">
        <f>'2015'!S105</f>
        <v>40525000</v>
      </c>
      <c r="V100" s="37">
        <f>'2015'!T105</f>
        <v>0.53571217079137579</v>
      </c>
      <c r="W100" s="32" t="str">
        <f>'2015'!U105</f>
        <v>A la fecha no registra asignación de recursos especiales de la nación, en dicho proceso de reconocimiento por lo que las atenciones integrales de las víctimas de violencia se realiza con la  concurrencia de las EPS.</v>
      </c>
      <c r="X100" s="107">
        <f>'2016'!N105</f>
        <v>0.1</v>
      </c>
      <c r="Y100" s="108">
        <f>'2016'!O105</f>
        <v>0</v>
      </c>
      <c r="Z100" s="116">
        <f>'2016'!P105</f>
        <v>0</v>
      </c>
      <c r="AA100" s="38">
        <f>'2016'!Q105</f>
        <v>0</v>
      </c>
      <c r="AB100" s="38">
        <f>'2016'!R105</f>
        <v>0</v>
      </c>
      <c r="AC100" s="116">
        <f>'2016'!S105</f>
        <v>0</v>
      </c>
      <c r="AD100" s="32" t="str">
        <f>'2016'!T105</f>
        <v>A la fecha no registra asignación de recursos especiales de la nación, en dicho proceso de reconocimiento por lo que las atenciones integrales de las víctimas de violencia se realiza con la  concurrencia de las EPS.</v>
      </c>
      <c r="AE100" s="107">
        <f>'2017'!N105</f>
        <v>0.1</v>
      </c>
      <c r="AF100" s="108">
        <f>'2017'!O105</f>
        <v>0.1</v>
      </c>
      <c r="AG100" s="116">
        <f>'2017'!P105</f>
        <v>1</v>
      </c>
      <c r="AH100" s="38">
        <f>'2017'!Q105</f>
        <v>41200000</v>
      </c>
      <c r="AI100" s="38">
        <f>'2017'!R105</f>
        <v>38560000</v>
      </c>
      <c r="AJ100" s="116">
        <f>'2017'!S105</f>
        <v>0.93592233009708736</v>
      </c>
      <c r="AK100" s="32" t="str">
        <f>'2017'!T105</f>
        <v>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100" s="107">
        <f>'2018'!N105</f>
        <v>12</v>
      </c>
      <c r="AM100" s="108">
        <f>'2018'!O105</f>
        <v>2</v>
      </c>
      <c r="AN100" s="116">
        <f>'2018'!P105</f>
        <v>0.16666666666666666</v>
      </c>
      <c r="AO100" s="38">
        <f>'2018'!Q105</f>
        <v>53000000</v>
      </c>
      <c r="AP100" s="38">
        <f>'2018'!R105</f>
        <v>26400000</v>
      </c>
      <c r="AQ100" s="207">
        <f>'2018'!S105</f>
        <v>0.49811320754716981</v>
      </c>
      <c r="AR100" s="32" t="str">
        <f>'2018'!AB105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100" s="107">
        <f>'2019'!N105</f>
        <v>1</v>
      </c>
      <c r="AT100" s="108">
        <f>'2019'!O105</f>
        <v>1</v>
      </c>
      <c r="AU100" s="116">
        <f>'2019'!P105</f>
        <v>0.7</v>
      </c>
      <c r="AV100" s="38">
        <f>'2019'!Q105</f>
        <v>26100000</v>
      </c>
      <c r="AW100" s="38">
        <f>'2019'!R105</f>
        <v>7955922</v>
      </c>
      <c r="AX100" s="116" t="e">
        <f>'2019'!#REF!</f>
        <v>#REF!</v>
      </c>
      <c r="AY100" s="361" t="str">
        <f>'2019'!S105</f>
        <v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v>
      </c>
      <c r="AZ100" s="360">
        <f>'2020'!N105</f>
        <v>12</v>
      </c>
      <c r="BA100" s="360">
        <f>'2020'!O105</f>
        <v>2</v>
      </c>
      <c r="BB100" s="207">
        <f>'2020'!P105</f>
        <v>0.16666666666666666</v>
      </c>
      <c r="BC100" s="371">
        <f>'2020'!Q105</f>
        <v>0</v>
      </c>
      <c r="BD100" s="371">
        <f>'2020'!R105</f>
        <v>0</v>
      </c>
      <c r="BE100" s="207">
        <f>'2020'!S105</f>
        <v>0</v>
      </c>
      <c r="BF100" s="27" t="s">
        <v>1412</v>
      </c>
      <c r="BG100" s="724">
        <v>12</v>
      </c>
      <c r="BH100" s="724">
        <v>0</v>
      </c>
      <c r="BI100" s="481">
        <v>0</v>
      </c>
      <c r="BJ100" s="724">
        <v>0</v>
      </c>
      <c r="BK100" s="695">
        <v>0</v>
      </c>
      <c r="BL100" s="481">
        <v>0.1666</v>
      </c>
      <c r="BM100" s="27" t="s">
        <v>2245</v>
      </c>
    </row>
    <row r="101" spans="1:65" ht="99.75" customHeight="1" x14ac:dyDescent="0.25">
      <c r="A101" s="772"/>
      <c r="B101" s="764"/>
      <c r="C101" s="762"/>
      <c r="D101" s="660">
        <v>95</v>
      </c>
      <c r="E101" s="13" t="s">
        <v>610</v>
      </c>
      <c r="F101" s="13" t="s">
        <v>611</v>
      </c>
      <c r="G101" s="13" t="s">
        <v>612</v>
      </c>
      <c r="H101" s="13" t="s">
        <v>87</v>
      </c>
      <c r="I101" s="53" t="s">
        <v>613</v>
      </c>
      <c r="J101" s="763" t="s">
        <v>215</v>
      </c>
      <c r="K101" s="751" t="s">
        <v>216</v>
      </c>
      <c r="L101" s="767">
        <v>197</v>
      </c>
      <c r="M101" s="766" t="s">
        <v>217</v>
      </c>
      <c r="N101" s="428">
        <v>1</v>
      </c>
      <c r="O101" s="348">
        <v>1</v>
      </c>
      <c r="P101" s="677">
        <v>1</v>
      </c>
      <c r="Q101" s="88">
        <f>'2015'!O106</f>
        <v>1</v>
      </c>
      <c r="R101" s="90">
        <f>'2015'!P106</f>
        <v>1</v>
      </c>
      <c r="S101" s="37">
        <f>'2015'!Q106</f>
        <v>1</v>
      </c>
      <c r="T101" s="38">
        <f>'2015'!R106</f>
        <v>42709999</v>
      </c>
      <c r="U101" s="38">
        <f>'2015'!S106</f>
        <v>35673333</v>
      </c>
      <c r="V101" s="37">
        <f>'2015'!T106</f>
        <v>0.83524546558757817</v>
      </c>
      <c r="W101" s="32" t="str">
        <f>'2015'!U106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101" s="107">
        <f>'2016'!N106</f>
        <v>0.1</v>
      </c>
      <c r="Y101" s="108">
        <f>'2016'!O106</f>
        <v>0.1</v>
      </c>
      <c r="Z101" s="116">
        <f>'2016'!P106</f>
        <v>1</v>
      </c>
      <c r="AA101" s="38">
        <f>'2016'!Q106</f>
        <v>0</v>
      </c>
      <c r="AB101" s="38">
        <f>'2016'!R106</f>
        <v>0</v>
      </c>
      <c r="AC101" s="116">
        <f>'2016'!S106</f>
        <v>0</v>
      </c>
      <c r="AD101" s="32" t="str">
        <f>'2016'!T106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AE101" s="107">
        <f>'2017'!N106</f>
        <v>0.1</v>
      </c>
      <c r="AF101" s="108">
        <f>'2017'!O106</f>
        <v>0.06</v>
      </c>
      <c r="AG101" s="116">
        <f>'2017'!P106</f>
        <v>0.6</v>
      </c>
      <c r="AH101" s="38">
        <f>'2017'!Q106</f>
        <v>82000000</v>
      </c>
      <c r="AI101" s="38">
        <f>'2017'!R106</f>
        <v>6570000</v>
      </c>
      <c r="AJ101" s="116">
        <f>'2017'!S106</f>
        <v>8.0121951219512197E-2</v>
      </c>
      <c r="AK101" s="32" t="str">
        <f>'2017'!T106</f>
        <v>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v>
      </c>
      <c r="AL101" s="107">
        <f>'2018'!N106</f>
        <v>1</v>
      </c>
      <c r="AM101" s="108">
        <f>'2018'!O106</f>
        <v>0.2</v>
      </c>
      <c r="AN101" s="116">
        <f>'2018'!P106</f>
        <v>0.2</v>
      </c>
      <c r="AO101" s="38">
        <f>'2018'!Q106</f>
        <v>69300000</v>
      </c>
      <c r="AP101" s="38">
        <f>'2018'!R106</f>
        <v>59520000</v>
      </c>
      <c r="AQ101" s="207">
        <f>'2018'!S106</f>
        <v>0.8588744588744589</v>
      </c>
      <c r="AR101" s="32" t="str">
        <f>'2018'!AB106</f>
        <v>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v>
      </c>
      <c r="AS101" s="107">
        <f>'2019'!N106</f>
        <v>1</v>
      </c>
      <c r="AT101" s="108">
        <f>'2019'!O106</f>
        <v>1</v>
      </c>
      <c r="AU101" s="116">
        <f>'2019'!P106</f>
        <v>0.7</v>
      </c>
      <c r="AV101" s="38">
        <f>'2019'!Q106</f>
        <v>56000000</v>
      </c>
      <c r="AW101" s="38">
        <f>'2019'!R106</f>
        <v>2798000</v>
      </c>
      <c r="AX101" s="116" t="e">
        <f>'2019'!#REF!</f>
        <v>#REF!</v>
      </c>
      <c r="AY101" s="361" t="str">
        <f>'2019'!S106</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101" s="360">
        <f>'2020'!N106</f>
        <v>1</v>
      </c>
      <c r="BA101" s="360">
        <f>'2020'!O106</f>
        <v>0.2</v>
      </c>
      <c r="BB101" s="207">
        <f>'2020'!P106</f>
        <v>0.2</v>
      </c>
      <c r="BC101" s="371">
        <f>'2020'!Q106</f>
        <v>0</v>
      </c>
      <c r="BD101" s="371">
        <f>'2020'!R106</f>
        <v>0</v>
      </c>
      <c r="BE101" s="207">
        <f>'2020'!S106</f>
        <v>0.15</v>
      </c>
      <c r="BF101" s="27" t="s">
        <v>1412</v>
      </c>
      <c r="BG101" s="1048">
        <v>1</v>
      </c>
      <c r="BH101" s="728">
        <v>9</v>
      </c>
      <c r="BI101" s="481">
        <v>1</v>
      </c>
      <c r="BJ101" s="1066">
        <v>22900833</v>
      </c>
      <c r="BK101" s="1066">
        <v>1121944</v>
      </c>
      <c r="BL101" s="481">
        <v>0.01</v>
      </c>
      <c r="BM101" s="27" t="s">
        <v>2291</v>
      </c>
    </row>
    <row r="102" spans="1:65" ht="60" customHeight="1" x14ac:dyDescent="0.25">
      <c r="A102" s="772"/>
      <c r="B102" s="764"/>
      <c r="C102" s="762"/>
      <c r="D102" s="660">
        <v>96</v>
      </c>
      <c r="E102" s="13" t="s">
        <v>614</v>
      </c>
      <c r="F102" s="13" t="s">
        <v>615</v>
      </c>
      <c r="G102" s="13" t="s">
        <v>616</v>
      </c>
      <c r="H102" s="13" t="s">
        <v>59</v>
      </c>
      <c r="I102" s="53" t="s">
        <v>617</v>
      </c>
      <c r="J102" s="763"/>
      <c r="K102" s="751"/>
      <c r="L102" s="767"/>
      <c r="M102" s="766"/>
      <c r="N102" s="427">
        <v>0.9</v>
      </c>
      <c r="O102" s="104">
        <v>1</v>
      </c>
      <c r="P102" s="357">
        <v>1</v>
      </c>
      <c r="Q102" s="88" t="str">
        <f>'2015'!O107</f>
        <v>5 % de asesorias ejecutadas al Comité de Seguimiento</v>
      </c>
      <c r="R102" s="90">
        <f>'2015'!P107</f>
        <v>0.02</v>
      </c>
      <c r="S102" s="37">
        <f>'2015'!Q107</f>
        <v>0.4</v>
      </c>
      <c r="T102" s="38">
        <f>'2015'!R107</f>
        <v>148240000</v>
      </c>
      <c r="U102" s="38">
        <f>'2015'!S107</f>
        <v>21708252</v>
      </c>
      <c r="V102" s="37">
        <f>'2015'!T107</f>
        <v>0.14643990825688075</v>
      </c>
      <c r="W102" s="32" t="str">
        <f>'2015'!U107</f>
        <v>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v>
      </c>
      <c r="X102" s="107">
        <f>'2016'!N107</f>
        <v>0.09</v>
      </c>
      <c r="Y102" s="108">
        <f>'2016'!O107</f>
        <v>0.09</v>
      </c>
      <c r="Z102" s="116">
        <f>'2016'!P107</f>
        <v>1</v>
      </c>
      <c r="AA102" s="38">
        <f>'2016'!Q107</f>
        <v>0</v>
      </c>
      <c r="AB102" s="38">
        <f>'2016'!R107</f>
        <v>0</v>
      </c>
      <c r="AC102" s="116">
        <f>'2016'!S107</f>
        <v>0</v>
      </c>
      <c r="AD102" s="32" t="str">
        <f>'2016'!T107</f>
        <v xml:space="preserve">se participa en la convocatoria que realiza para el seguimento la defensoria del pueblo. </v>
      </c>
      <c r="AE102" s="107">
        <f>'2017'!N107</f>
        <v>0.09</v>
      </c>
      <c r="AF102" s="108">
        <f>'2017'!O107</f>
        <v>0.06</v>
      </c>
      <c r="AG102" s="116">
        <f>'2017'!P107</f>
        <v>0.66666666666666663</v>
      </c>
      <c r="AH102" s="38">
        <f>'2017'!Q107</f>
        <v>0</v>
      </c>
      <c r="AI102" s="38">
        <f>'2017'!R107</f>
        <v>0</v>
      </c>
      <c r="AJ102" s="116">
        <f>'2017'!S107</f>
        <v>0</v>
      </c>
      <c r="AK102" s="32" t="str">
        <f>'2017'!T107</f>
        <v xml:space="preserve">Jefatura de mujer y equidad desarrolla eventos en los que socializa la ley 1257 por parte de los abogados del equipo, de igual forma, participa en la convocatoria que realiza para el seguimento la defensoria del pueblo. </v>
      </c>
      <c r="AL102" s="107">
        <f>'2018'!N107</f>
        <v>0</v>
      </c>
      <c r="AM102" s="108">
        <f>'2018'!O107</f>
        <v>0</v>
      </c>
      <c r="AN102" s="116">
        <f>'2018'!P107</f>
        <v>0</v>
      </c>
      <c r="AO102" s="38">
        <f>'2018'!Q107</f>
        <v>0</v>
      </c>
      <c r="AP102" s="38">
        <f>'2018'!R107</f>
        <v>0</v>
      </c>
      <c r="AQ102" s="207">
        <f>'2018'!S107</f>
        <v>0</v>
      </c>
      <c r="AR102" s="32">
        <f>'2018'!AB107</f>
        <v>0</v>
      </c>
      <c r="AS102" s="107">
        <f>'2019'!N107</f>
        <v>1</v>
      </c>
      <c r="AT102" s="108">
        <f>'2019'!O107</f>
        <v>1</v>
      </c>
      <c r="AU102" s="116">
        <f>'2019'!P107</f>
        <v>0.8</v>
      </c>
      <c r="AV102" s="38">
        <f>'2019'!Q107</f>
        <v>50000000</v>
      </c>
      <c r="AW102" s="38">
        <f>'2019'!R107</f>
        <v>12768000</v>
      </c>
      <c r="AX102" s="116" t="e">
        <f>'2019'!#REF!</f>
        <v>#REF!</v>
      </c>
      <c r="AY102" s="361" t="str">
        <f>'2019'!S107</f>
        <v xml:space="preserve">Se tiene dentro del Comité la estrategia de reporte de información coordinada con SIVIGILA y CAIVAS como herramienta en tiempo real de casos reportados, su intervención y activación de rutas de atención. </v>
      </c>
      <c r="AZ102" s="360">
        <f>'2020'!N107</f>
        <v>0</v>
      </c>
      <c r="BA102" s="360">
        <f>'2020'!O107</f>
        <v>0</v>
      </c>
      <c r="BB102" s="207">
        <f>'2020'!P107</f>
        <v>0</v>
      </c>
      <c r="BC102" s="371">
        <f>'2020'!Q107</f>
        <v>0</v>
      </c>
      <c r="BD102" s="371">
        <f>'2020'!R107</f>
        <v>0</v>
      </c>
      <c r="BE102" s="207">
        <f>'2020'!S107</f>
        <v>0</v>
      </c>
      <c r="BF102" s="27" t="s">
        <v>1412</v>
      </c>
      <c r="BG102" s="1048">
        <v>1</v>
      </c>
      <c r="BH102" s="1053">
        <v>1</v>
      </c>
      <c r="BI102" s="481">
        <v>1</v>
      </c>
      <c r="BJ102" s="724" t="s">
        <v>2238</v>
      </c>
      <c r="BK102" s="670" t="s">
        <v>2239</v>
      </c>
      <c r="BL102" s="481">
        <v>0.49</v>
      </c>
      <c r="BM102" s="27" t="s">
        <v>2292</v>
      </c>
    </row>
    <row r="103" spans="1:65" ht="60" customHeight="1" x14ac:dyDescent="0.25">
      <c r="A103" s="772"/>
      <c r="B103" s="764"/>
      <c r="C103" s="27" t="s">
        <v>618</v>
      </c>
      <c r="D103" s="660">
        <v>97</v>
      </c>
      <c r="E103" s="13" t="s">
        <v>619</v>
      </c>
      <c r="F103" s="13" t="s">
        <v>620</v>
      </c>
      <c r="G103" s="13" t="s">
        <v>621</v>
      </c>
      <c r="H103" s="13" t="s">
        <v>59</v>
      </c>
      <c r="I103" s="53" t="s">
        <v>622</v>
      </c>
      <c r="J103" s="43" t="s">
        <v>406</v>
      </c>
      <c r="K103" s="13" t="s">
        <v>407</v>
      </c>
      <c r="L103" s="18">
        <v>136</v>
      </c>
      <c r="M103" s="417" t="s">
        <v>455</v>
      </c>
      <c r="N103" s="427">
        <v>0.9</v>
      </c>
      <c r="O103" s="104">
        <v>1</v>
      </c>
      <c r="P103" s="357">
        <v>1</v>
      </c>
      <c r="Q103" s="88">
        <f>'2015'!O108</f>
        <v>0</v>
      </c>
      <c r="R103" s="90">
        <f>'2015'!P108</f>
        <v>0</v>
      </c>
      <c r="S103" s="37">
        <f>'2015'!Q108</f>
        <v>0</v>
      </c>
      <c r="T103" s="38">
        <f>'2015'!R108</f>
        <v>0</v>
      </c>
      <c r="U103" s="38">
        <f>'2015'!S108</f>
        <v>0</v>
      </c>
      <c r="V103" s="37">
        <f>'2015'!T108</f>
        <v>0</v>
      </c>
      <c r="W103" s="32">
        <f>'2015'!U108</f>
        <v>0</v>
      </c>
      <c r="X103" s="107">
        <f>'2016'!N108</f>
        <v>0.09</v>
      </c>
      <c r="Y103" s="108">
        <f>'2016'!O108</f>
        <v>0.09</v>
      </c>
      <c r="Z103" s="116">
        <f>'2016'!P108</f>
        <v>1</v>
      </c>
      <c r="AA103" s="38">
        <f>'2016'!Q108</f>
        <v>0</v>
      </c>
      <c r="AB103" s="38">
        <f>'2016'!R108</f>
        <v>0</v>
      </c>
      <c r="AC103" s="116">
        <f>'2016'!S108</f>
        <v>0</v>
      </c>
      <c r="AD103" s="32" t="str">
        <f>'2016'!T108</f>
        <v>El departamento consolida trimestralmente el informe de violencia de genero del SIVIGILA.</v>
      </c>
      <c r="AE103" s="107">
        <f>'2017'!N108</f>
        <v>0.09</v>
      </c>
      <c r="AF103" s="108">
        <f>'2017'!O108</f>
        <v>0.09</v>
      </c>
      <c r="AG103" s="116">
        <f>'2017'!P108</f>
        <v>1</v>
      </c>
      <c r="AH103" s="38">
        <f>'2017'!Q108</f>
        <v>55750000</v>
      </c>
      <c r="AI103" s="38">
        <f>'2017'!R108</f>
        <v>4630000</v>
      </c>
      <c r="AJ103" s="116">
        <f>'2017'!S108</f>
        <v>8.3049327354260086E-2</v>
      </c>
      <c r="AK103" s="32" t="str">
        <f>'2017'!T108</f>
        <v>a traves de la secretaria departamental de salud se consolida las estadisticas sobre victimas de violencia con un enfoque de genero, desde donde se entrega un informe trismetralmente.</v>
      </c>
      <c r="AL103" s="107">
        <f>'2018'!N108</f>
        <v>12</v>
      </c>
      <c r="AM103" s="108">
        <f>'2018'!O108</f>
        <v>8</v>
      </c>
      <c r="AN103" s="116">
        <f>'2018'!P108</f>
        <v>0.66666666666666663</v>
      </c>
      <c r="AO103" s="38">
        <f>'2018'!Q108</f>
        <v>210000000</v>
      </c>
      <c r="AP103" s="38">
        <f>'2018'!R108</f>
        <v>68175000</v>
      </c>
      <c r="AQ103" s="207">
        <f>'2018'!S108</f>
        <v>0.32464285714285712</v>
      </c>
      <c r="AR103" s="32">
        <f>'2018'!AB108</f>
        <v>0</v>
      </c>
      <c r="AS103" s="107">
        <f>'2019'!N108</f>
        <v>1</v>
      </c>
      <c r="AT103" s="108">
        <f>'2019'!O108</f>
        <v>1</v>
      </c>
      <c r="AU103" s="116">
        <f>'2019'!P108</f>
        <v>0.8</v>
      </c>
      <c r="AV103" s="38">
        <f>'2019'!Q108</f>
        <v>0</v>
      </c>
      <c r="AW103" s="38">
        <f>'2019'!R108</f>
        <v>0</v>
      </c>
      <c r="AX103" s="116" t="e">
        <f>'2019'!#REF!</f>
        <v>#REF!</v>
      </c>
      <c r="AY103" s="361" t="str">
        <f>'2019'!S108</f>
        <v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v>
      </c>
      <c r="AZ103" s="360">
        <f>'2020'!N108</f>
        <v>12</v>
      </c>
      <c r="BA103" s="360">
        <f>'2020'!O108</f>
        <v>8</v>
      </c>
      <c r="BB103" s="207">
        <f>'2020'!P108</f>
        <v>0.66666666666666663</v>
      </c>
      <c r="BC103" s="371">
        <f>'2020'!Q108</f>
        <v>0</v>
      </c>
      <c r="BD103" s="371">
        <f>'2020'!R108</f>
        <v>0</v>
      </c>
      <c r="BE103" s="207">
        <f>'2020'!S108</f>
        <v>0.15</v>
      </c>
      <c r="BF103" s="365" t="s">
        <v>1412</v>
      </c>
      <c r="BG103" s="724">
        <v>0</v>
      </c>
      <c r="BH103" s="724">
        <v>0</v>
      </c>
      <c r="BI103" s="481">
        <v>0</v>
      </c>
      <c r="BJ103" s="724">
        <v>0</v>
      </c>
      <c r="BK103" s="695">
        <v>0</v>
      </c>
      <c r="BL103" s="481">
        <v>0</v>
      </c>
      <c r="BM103" s="664" t="s">
        <v>2245</v>
      </c>
    </row>
    <row r="104" spans="1:65" ht="60" customHeight="1" x14ac:dyDescent="0.25">
      <c r="A104" s="773" t="s">
        <v>624</v>
      </c>
      <c r="B104" s="762" t="s">
        <v>625</v>
      </c>
      <c r="C104" s="784" t="s">
        <v>626</v>
      </c>
      <c r="D104" s="13">
        <v>98</v>
      </c>
      <c r="E104" s="5" t="s">
        <v>627</v>
      </c>
      <c r="F104" s="12" t="s">
        <v>628</v>
      </c>
      <c r="G104" s="12" t="s">
        <v>629</v>
      </c>
      <c r="H104" s="12" t="s">
        <v>630</v>
      </c>
      <c r="I104" s="32" t="s">
        <v>631</v>
      </c>
      <c r="J104" s="763" t="s">
        <v>233</v>
      </c>
      <c r="K104" s="751" t="s">
        <v>234</v>
      </c>
      <c r="L104" s="764">
        <v>197</v>
      </c>
      <c r="M104" s="760" t="s">
        <v>217</v>
      </c>
      <c r="N104" s="427">
        <v>1</v>
      </c>
      <c r="O104" s="104">
        <v>1</v>
      </c>
      <c r="P104" s="357">
        <v>1</v>
      </c>
      <c r="Q104" s="88">
        <f>'2015'!O109</f>
        <v>0</v>
      </c>
      <c r="R104" s="90">
        <f>'2015'!P109</f>
        <v>0</v>
      </c>
      <c r="S104" s="37">
        <f>'2015'!Q109</f>
        <v>0</v>
      </c>
      <c r="T104" s="38">
        <f>'2015'!R109</f>
        <v>0</v>
      </c>
      <c r="U104" s="38">
        <f>'2015'!S109</f>
        <v>0</v>
      </c>
      <c r="V104" s="37">
        <f>'2015'!T109</f>
        <v>0</v>
      </c>
      <c r="W104" s="32">
        <f>'2015'!U109</f>
        <v>0</v>
      </c>
      <c r="X104" s="107">
        <f>'2016'!N109</f>
        <v>0.1</v>
      </c>
      <c r="Y104" s="108">
        <f>'2016'!O109</f>
        <v>0</v>
      </c>
      <c r="Z104" s="116">
        <f>'2016'!P109</f>
        <v>0</v>
      </c>
      <c r="AA104" s="38">
        <f>'2016'!Q109</f>
        <v>0</v>
      </c>
      <c r="AB104" s="38">
        <f>'2016'!R109</f>
        <v>0</v>
      </c>
      <c r="AC104" s="116">
        <f>'2016'!S109</f>
        <v>0</v>
      </c>
      <c r="AD104" s="32" t="str">
        <f>'2016'!T109</f>
        <v>no se ha hecho Diagnóstico de detección de prácticas e imaginarios patriarcales, androcenticas y sexistas en los funcionarios publicos</v>
      </c>
      <c r="AE104" s="107">
        <f>'2017'!N109</f>
        <v>0.1</v>
      </c>
      <c r="AF104" s="108">
        <f>'2017'!O109</f>
        <v>0</v>
      </c>
      <c r="AG104" s="116">
        <f>'2017'!P109</f>
        <v>0</v>
      </c>
      <c r="AH104" s="38">
        <f>'2017'!Q109</f>
        <v>82000000</v>
      </c>
      <c r="AI104" s="38">
        <f>'2017'!R109</f>
        <v>6570000</v>
      </c>
      <c r="AJ104" s="116">
        <f>'2017'!S109</f>
        <v>8.0121951219512197E-2</v>
      </c>
      <c r="AK104" s="32" t="str">
        <f>'2017'!T109</f>
        <v>La jefatura de equidad de genero y mujer reporta que esta accion se encuentra en fase de planeacion</v>
      </c>
      <c r="AL104" s="107">
        <f>'2018'!N109</f>
        <v>1</v>
      </c>
      <c r="AM104" s="108">
        <f>'2018'!O109</f>
        <v>0.2</v>
      </c>
      <c r="AN104" s="116">
        <f>'2018'!P109</f>
        <v>0.2</v>
      </c>
      <c r="AO104" s="38">
        <f>'2018'!Q109</f>
        <v>69300000</v>
      </c>
      <c r="AP104" s="38">
        <f>'2018'!R109</f>
        <v>59520000</v>
      </c>
      <c r="AQ104" s="207">
        <f>'2018'!S109</f>
        <v>0.8588744588744589</v>
      </c>
      <c r="AR104" s="32" t="str">
        <f>'2018'!AB109</f>
        <v>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v>
      </c>
      <c r="AS104" s="107">
        <f>'2019'!N109</f>
        <v>1</v>
      </c>
      <c r="AT104" s="108">
        <f>'2019'!O109</f>
        <v>1</v>
      </c>
      <c r="AU104" s="116">
        <f>'2019'!P109</f>
        <v>0.8</v>
      </c>
      <c r="AV104" s="38">
        <f>'2019'!Q109</f>
        <v>28000000</v>
      </c>
      <c r="AW104" s="38" t="e">
        <f>'2019'!R109</f>
        <v>#REF!</v>
      </c>
      <c r="AX104" s="116" t="e">
        <f>'2019'!#REF!</f>
        <v>#REF!</v>
      </c>
      <c r="AY104" s="361" t="str">
        <f>'2019'!S109</f>
        <v xml:space="preserve">Se realizó asistencia tecnica para el proceso de adopcion de la Politica Pública de Salud Mental en el municipio Armenia. se brindaron indicaciones para iniciar el proceso de adopción de la Resolución 089 de 2019 y la Resolución 04886. </v>
      </c>
      <c r="AZ104" s="360">
        <f>'2020'!N109</f>
        <v>1</v>
      </c>
      <c r="BA104" s="360">
        <f>'2020'!O109</f>
        <v>0.2</v>
      </c>
      <c r="BB104" s="207">
        <f>'2020'!P109</f>
        <v>0.2</v>
      </c>
      <c r="BC104" s="371">
        <f>'2020'!Q109</f>
        <v>0</v>
      </c>
      <c r="BD104" s="371">
        <f>'2020'!R109</f>
        <v>0</v>
      </c>
      <c r="BE104" s="207">
        <f>'2020'!S109</f>
        <v>0.03</v>
      </c>
      <c r="BF104" s="365" t="s">
        <v>1412</v>
      </c>
      <c r="BG104" s="1048">
        <v>0</v>
      </c>
      <c r="BH104" s="1053">
        <v>0</v>
      </c>
      <c r="BI104" s="481">
        <v>0</v>
      </c>
      <c r="BJ104" s="724">
        <v>0</v>
      </c>
      <c r="BK104" s="694">
        <v>0</v>
      </c>
      <c r="BL104" s="481">
        <v>0</v>
      </c>
      <c r="BM104" s="664" t="s">
        <v>2245</v>
      </c>
    </row>
    <row r="105" spans="1:65" ht="60" customHeight="1" x14ac:dyDescent="0.25">
      <c r="A105" s="773"/>
      <c r="B105" s="762"/>
      <c r="C105" s="784"/>
      <c r="D105" s="13">
        <v>99</v>
      </c>
      <c r="E105" s="5" t="s">
        <v>632</v>
      </c>
      <c r="F105" s="5" t="s">
        <v>633</v>
      </c>
      <c r="G105" s="5" t="s">
        <v>634</v>
      </c>
      <c r="H105" s="5" t="s">
        <v>635</v>
      </c>
      <c r="I105" s="33" t="s">
        <v>631</v>
      </c>
      <c r="J105" s="763"/>
      <c r="K105" s="751"/>
      <c r="L105" s="764"/>
      <c r="M105" s="760"/>
      <c r="N105" s="427">
        <v>0.8</v>
      </c>
      <c r="O105" s="104">
        <v>1</v>
      </c>
      <c r="P105" s="357">
        <v>1</v>
      </c>
      <c r="Q105" s="88">
        <f>'2015'!O110</f>
        <v>0</v>
      </c>
      <c r="R105" s="90">
        <f>'2015'!P110</f>
        <v>0</v>
      </c>
      <c r="S105" s="37">
        <f>'2015'!Q110</f>
        <v>0</v>
      </c>
      <c r="T105" s="38">
        <f>'2015'!R110</f>
        <v>0</v>
      </c>
      <c r="U105" s="38">
        <f>'2015'!S110</f>
        <v>0</v>
      </c>
      <c r="V105" s="37">
        <f>'2015'!T110</f>
        <v>0</v>
      </c>
      <c r="W105" s="32">
        <f>'2015'!U110</f>
        <v>0</v>
      </c>
      <c r="X105" s="107">
        <f>'2016'!N110</f>
        <v>0.08</v>
      </c>
      <c r="Y105" s="108">
        <f>'2016'!O110</f>
        <v>0</v>
      </c>
      <c r="Z105" s="116">
        <f>'2016'!P110</f>
        <v>0</v>
      </c>
      <c r="AA105" s="38">
        <f>'2016'!Q110</f>
        <v>0</v>
      </c>
      <c r="AB105" s="38">
        <f>'2016'!R110</f>
        <v>0</v>
      </c>
      <c r="AC105" s="116">
        <f>'2016'!S110</f>
        <v>0</v>
      </c>
      <c r="AD105" s="32" t="str">
        <f>'2016'!T110</f>
        <v>no se ha Promovido una campaña de Reflexión, reconocimiento y autocrítica frente a los imaginarios sexistas, patriarcales y androcentricos en los servidores y funcionarios publicos.</v>
      </c>
      <c r="AE105" s="107">
        <f>'2017'!N110</f>
        <v>0.08</v>
      </c>
      <c r="AF105" s="108">
        <f>'2017'!O110</f>
        <v>0.08</v>
      </c>
      <c r="AG105" s="116">
        <f>'2017'!P110</f>
        <v>1</v>
      </c>
      <c r="AH105" s="38">
        <f>'2017'!Q110</f>
        <v>0</v>
      </c>
      <c r="AI105" s="38">
        <f>'2017'!R110</f>
        <v>0</v>
      </c>
      <c r="AJ105" s="116">
        <f>'2017'!S110</f>
        <v>0</v>
      </c>
      <c r="AK105" s="32" t="str">
        <f>'2017'!T110</f>
        <v>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105" s="107">
        <f>'2018'!N110</f>
        <v>0</v>
      </c>
      <c r="AM105" s="108">
        <f>'2018'!O110</f>
        <v>0</v>
      </c>
      <c r="AN105" s="116">
        <f>'2018'!P110</f>
        <v>0</v>
      </c>
      <c r="AO105" s="38">
        <f>'2018'!Q110</f>
        <v>0</v>
      </c>
      <c r="AP105" s="38">
        <f>'2018'!R110</f>
        <v>0</v>
      </c>
      <c r="AQ105" s="207">
        <f>'2018'!S110</f>
        <v>0</v>
      </c>
      <c r="AR105" s="32">
        <f>'2018'!AB110</f>
        <v>0</v>
      </c>
      <c r="AS105" s="107">
        <f>'2019'!N110</f>
        <v>1</v>
      </c>
      <c r="AT105" s="108">
        <f>'2019'!O110</f>
        <v>1</v>
      </c>
      <c r="AU105" s="116">
        <f>'2019'!P110</f>
        <v>0.8</v>
      </c>
      <c r="AV105" s="38">
        <f>'2019'!Q110</f>
        <v>45299000</v>
      </c>
      <c r="AW105" s="38">
        <f>'2019'!R110</f>
        <v>37501000</v>
      </c>
      <c r="AX105" s="116" t="e">
        <f>'2019'!#REF!</f>
        <v>#REF!</v>
      </c>
      <c r="AY105" s="361" t="str">
        <f>'2019'!S110</f>
        <v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v>
      </c>
      <c r="AZ105" s="360">
        <f>'2020'!N110</f>
        <v>0</v>
      </c>
      <c r="BA105" s="360">
        <f>'2020'!O110</f>
        <v>0</v>
      </c>
      <c r="BB105" s="207">
        <f>'2020'!P110</f>
        <v>0</v>
      </c>
      <c r="BC105" s="371">
        <f>'2020'!Q110</f>
        <v>0</v>
      </c>
      <c r="BD105" s="371">
        <f>'2020'!R110</f>
        <v>0</v>
      </c>
      <c r="BE105" s="207">
        <f>'2020'!S110</f>
        <v>0.03</v>
      </c>
      <c r="BF105" s="365" t="s">
        <v>1413</v>
      </c>
      <c r="BG105" s="1048">
        <v>0</v>
      </c>
      <c r="BH105" s="1053">
        <v>0</v>
      </c>
      <c r="BI105" s="481">
        <v>0</v>
      </c>
      <c r="BJ105" s="724"/>
      <c r="BK105" s="694"/>
      <c r="BL105" s="481">
        <v>0</v>
      </c>
      <c r="BM105" s="664" t="s">
        <v>2245</v>
      </c>
    </row>
    <row r="106" spans="1:65" ht="60" customHeight="1" x14ac:dyDescent="0.25">
      <c r="A106" s="773"/>
      <c r="B106" s="762"/>
      <c r="C106" s="764" t="s">
        <v>636</v>
      </c>
      <c r="D106" s="16">
        <v>100</v>
      </c>
      <c r="E106" s="5" t="s">
        <v>637</v>
      </c>
      <c r="F106" s="12" t="s">
        <v>638</v>
      </c>
      <c r="G106" s="12" t="s">
        <v>639</v>
      </c>
      <c r="H106" s="12" t="s">
        <v>640</v>
      </c>
      <c r="I106" s="32" t="s">
        <v>641</v>
      </c>
      <c r="J106" s="763"/>
      <c r="K106" s="751"/>
      <c r="L106" s="764"/>
      <c r="M106" s="760"/>
      <c r="N106" s="427">
        <v>0.9</v>
      </c>
      <c r="O106" s="104">
        <v>0.18</v>
      </c>
      <c r="P106" s="356">
        <f>O106/N106</f>
        <v>0.19999999999999998</v>
      </c>
      <c r="Q106" s="88">
        <f>'2015'!O111</f>
        <v>0</v>
      </c>
      <c r="R106" s="90">
        <f>'2015'!P111</f>
        <v>0</v>
      </c>
      <c r="S106" s="37">
        <f>'2015'!Q111</f>
        <v>0</v>
      </c>
      <c r="T106" s="38">
        <f>'2015'!R111</f>
        <v>0</v>
      </c>
      <c r="U106" s="38">
        <f>'2015'!S111</f>
        <v>0</v>
      </c>
      <c r="V106" s="37">
        <f>'2015'!T111</f>
        <v>0</v>
      </c>
      <c r="W106" s="32">
        <f>'2015'!U111</f>
        <v>0</v>
      </c>
      <c r="X106" s="107">
        <f>'2016'!N111</f>
        <v>0.09</v>
      </c>
      <c r="Y106" s="108">
        <f>'2016'!O111</f>
        <v>0.09</v>
      </c>
      <c r="Z106" s="116">
        <f>'2016'!P111</f>
        <v>1</v>
      </c>
      <c r="AA106" s="38">
        <f>'2016'!Q111</f>
        <v>0</v>
      </c>
      <c r="AB106" s="38">
        <f>'2016'!R111</f>
        <v>0</v>
      </c>
      <c r="AC106" s="116">
        <f>'2016'!S111</f>
        <v>0</v>
      </c>
      <c r="AD106" s="32" t="str">
        <f>'2016'!T111</f>
        <v xml:space="preserve">A traves del observatorio economico y social se vienen incorporando nuevos indicadores de genero que permita obtener mejores datos con enfoque de genero. </v>
      </c>
      <c r="AE106" s="107">
        <f>'2017'!N111</f>
        <v>0.09</v>
      </c>
      <c r="AF106" s="108">
        <f>'2017'!O111</f>
        <v>0.09</v>
      </c>
      <c r="AG106" s="116">
        <f>'2017'!P111</f>
        <v>1</v>
      </c>
      <c r="AH106" s="38">
        <f>'2017'!Q111</f>
        <v>0</v>
      </c>
      <c r="AI106" s="38">
        <f>'2017'!R111</f>
        <v>0</v>
      </c>
      <c r="AJ106" s="116">
        <f>'2017'!S111</f>
        <v>0</v>
      </c>
      <c r="AK106" s="32" t="str">
        <f>'2017'!T111</f>
        <v xml:space="preserve">A traves del observatorio economico y social se vienen incorporando nuevos indicadores de genero que permita obtener mejores datos con enfoque de genero. </v>
      </c>
      <c r="AL106" s="107">
        <f>'2018'!N111</f>
        <v>0</v>
      </c>
      <c r="AM106" s="108">
        <f>'2018'!O111</f>
        <v>0</v>
      </c>
      <c r="AN106" s="116">
        <f>'2018'!P111</f>
        <v>0</v>
      </c>
      <c r="AO106" s="38">
        <f>'2018'!Q111</f>
        <v>0</v>
      </c>
      <c r="AP106" s="38">
        <f>'2018'!R111</f>
        <v>0</v>
      </c>
      <c r="AQ106" s="207">
        <f>'2018'!S111</f>
        <v>0</v>
      </c>
      <c r="AR106" s="32">
        <f>'2018'!AB111</f>
        <v>0</v>
      </c>
      <c r="AS106" s="107">
        <f>'2019'!N111</f>
        <v>0</v>
      </c>
      <c r="AT106" s="108">
        <f>'2019'!O111</f>
        <v>0</v>
      </c>
      <c r="AU106" s="116">
        <f>'2019'!P111</f>
        <v>0.8</v>
      </c>
      <c r="AV106" s="38">
        <f>'2019'!Q111</f>
        <v>0</v>
      </c>
      <c r="AW106" s="38">
        <f>'2019'!R111</f>
        <v>0</v>
      </c>
      <c r="AX106" s="116" t="e">
        <f>'2019'!#REF!</f>
        <v>#REF!</v>
      </c>
      <c r="AY106" s="361" t="str">
        <f>'2019'!S111</f>
        <v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v>
      </c>
      <c r="AZ106" s="360">
        <f>'2020'!N111</f>
        <v>0</v>
      </c>
      <c r="BA106" s="360">
        <f>'2020'!O111</f>
        <v>0</v>
      </c>
      <c r="BB106" s="207">
        <f>'2020'!P111</f>
        <v>0</v>
      </c>
      <c r="BC106" s="371">
        <f>'2020'!Q111</f>
        <v>0</v>
      </c>
      <c r="BD106" s="371">
        <f>'2020'!R111</f>
        <v>0</v>
      </c>
      <c r="BE106" s="207">
        <f>'2020'!S111</f>
        <v>0.03</v>
      </c>
      <c r="BF106" s="743" t="s">
        <v>1411</v>
      </c>
      <c r="BG106" s="1048">
        <v>0</v>
      </c>
      <c r="BH106" s="1053">
        <v>0</v>
      </c>
      <c r="BI106" s="481">
        <v>0</v>
      </c>
      <c r="BJ106" s="1066"/>
      <c r="BK106" s="1066"/>
      <c r="BL106" s="481">
        <v>0</v>
      </c>
      <c r="BM106" s="649" t="s">
        <v>2245</v>
      </c>
    </row>
    <row r="107" spans="1:65" ht="60" customHeight="1" x14ac:dyDescent="0.25">
      <c r="A107" s="773"/>
      <c r="B107" s="762"/>
      <c r="C107" s="764"/>
      <c r="D107" s="13">
        <v>101</v>
      </c>
      <c r="E107" s="19" t="s">
        <v>642</v>
      </c>
      <c r="F107" s="12" t="s">
        <v>643</v>
      </c>
      <c r="G107" s="12" t="s">
        <v>644</v>
      </c>
      <c r="H107" s="12" t="s">
        <v>645</v>
      </c>
      <c r="I107" s="32" t="s">
        <v>641</v>
      </c>
      <c r="J107" s="763"/>
      <c r="K107" s="751"/>
      <c r="L107" s="764"/>
      <c r="M107" s="760"/>
      <c r="N107" s="427">
        <v>0.9</v>
      </c>
      <c r="O107" s="104">
        <v>1</v>
      </c>
      <c r="P107" s="677">
        <v>1</v>
      </c>
      <c r="Q107" s="88">
        <f>'2015'!O112</f>
        <v>0</v>
      </c>
      <c r="R107" s="90">
        <f>'2015'!P112</f>
        <v>0</v>
      </c>
      <c r="S107" s="37">
        <f>'2015'!Q112</f>
        <v>0</v>
      </c>
      <c r="T107" s="38">
        <f>'2015'!R112</f>
        <v>0</v>
      </c>
      <c r="U107" s="38">
        <f>'2015'!S112</f>
        <v>0</v>
      </c>
      <c r="V107" s="37">
        <f>'2015'!T112</f>
        <v>0</v>
      </c>
      <c r="W107" s="32">
        <f>'2015'!U112</f>
        <v>0</v>
      </c>
      <c r="X107" s="107">
        <f>'2016'!N112</f>
        <v>0.09</v>
      </c>
      <c r="Y107" s="108">
        <f>'2016'!O112</f>
        <v>0.09</v>
      </c>
      <c r="Z107" s="116">
        <f>'2016'!P112</f>
        <v>1</v>
      </c>
      <c r="AA107" s="38">
        <f>'2016'!Q112</f>
        <v>0</v>
      </c>
      <c r="AB107" s="38">
        <f>'2016'!R112</f>
        <v>0</v>
      </c>
      <c r="AC107" s="116">
        <f>'2016'!S112</f>
        <v>0</v>
      </c>
      <c r="AD107" s="32" t="str">
        <f>'2016'!T112</f>
        <v xml:space="preserve">se han articulado los planes de accion de las diferentes politicas publicas departamentales, garantizando un enfoque de genero en su ejecucion. </v>
      </c>
      <c r="AE107" s="107">
        <f>'2017'!N112</f>
        <v>0.09</v>
      </c>
      <c r="AF107" s="108">
        <f>'2017'!O112</f>
        <v>0.09</v>
      </c>
      <c r="AG107" s="116">
        <f>'2017'!P112</f>
        <v>1</v>
      </c>
      <c r="AH107" s="38">
        <f>'2017'!Q112</f>
        <v>0</v>
      </c>
      <c r="AI107" s="38">
        <f>'2017'!R112</f>
        <v>0</v>
      </c>
      <c r="AJ107" s="116">
        <f>'2017'!S112</f>
        <v>0</v>
      </c>
      <c r="AK107" s="32" t="str">
        <f>'2017'!T112</f>
        <v xml:space="preserve">se han articulado y estructurado los planes de accion de las diferentes politicas publicas departamentales, garantizando un enfoque de genero en su ejecucion. </v>
      </c>
      <c r="AL107" s="107">
        <f>'2018'!N112</f>
        <v>0</v>
      </c>
      <c r="AM107" s="108">
        <f>'2018'!O112</f>
        <v>0</v>
      </c>
      <c r="AN107" s="116">
        <f>'2018'!P112</f>
        <v>0</v>
      </c>
      <c r="AO107" s="38">
        <f>'2018'!Q112</f>
        <v>0</v>
      </c>
      <c r="AP107" s="38">
        <f>'2018'!R112</f>
        <v>0</v>
      </c>
      <c r="AQ107" s="207">
        <f>'2018'!S112</f>
        <v>0</v>
      </c>
      <c r="AR107" s="32">
        <f>'2018'!AB112</f>
        <v>0</v>
      </c>
      <c r="AS107" s="107">
        <f>'2019'!N112</f>
        <v>0</v>
      </c>
      <c r="AT107" s="108">
        <f>'2019'!O112</f>
        <v>0</v>
      </c>
      <c r="AU107" s="116">
        <f>'2019'!P112</f>
        <v>0.8</v>
      </c>
      <c r="AV107" s="38">
        <f>'2019'!Q112</f>
        <v>0</v>
      </c>
      <c r="AW107" s="38">
        <f>'2019'!R112</f>
        <v>0</v>
      </c>
      <c r="AX107" s="116" t="e">
        <f>'2019'!#REF!</f>
        <v>#REF!</v>
      </c>
      <c r="AY107" s="361" t="str">
        <f>'2019'!S112</f>
        <v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v>
      </c>
      <c r="AZ107" s="360">
        <f>'2020'!N112</f>
        <v>0</v>
      </c>
      <c r="BA107" s="360">
        <f>'2020'!O112</f>
        <v>0</v>
      </c>
      <c r="BB107" s="207">
        <f>'2020'!P112</f>
        <v>0</v>
      </c>
      <c r="BC107" s="371">
        <f>'2020'!Q112</f>
        <v>0</v>
      </c>
      <c r="BD107" s="371">
        <f>'2020'!R112</f>
        <v>0</v>
      </c>
      <c r="BE107" s="207">
        <f>'2020'!S112</f>
        <v>0.03</v>
      </c>
      <c r="BF107" s="744"/>
      <c r="BG107" s="1048">
        <v>13</v>
      </c>
      <c r="BH107" s="728">
        <v>6</v>
      </c>
      <c r="BI107" s="481">
        <v>0.55000000000000004</v>
      </c>
      <c r="BJ107" s="1066">
        <v>2885000</v>
      </c>
      <c r="BK107" s="1066">
        <v>1442500</v>
      </c>
      <c r="BL107" s="481">
        <v>0.46</v>
      </c>
      <c r="BM107" s="27" t="s">
        <v>2293</v>
      </c>
    </row>
    <row r="108" spans="1:65" ht="60" customHeight="1" x14ac:dyDescent="0.25">
      <c r="A108" s="773"/>
      <c r="B108" s="762"/>
      <c r="C108" s="764"/>
      <c r="D108" s="13">
        <v>102</v>
      </c>
      <c r="E108" s="5" t="s">
        <v>646</v>
      </c>
      <c r="F108" s="12" t="s">
        <v>647</v>
      </c>
      <c r="G108" s="12" t="s">
        <v>648</v>
      </c>
      <c r="H108" s="12" t="s">
        <v>649</v>
      </c>
      <c r="I108" s="32" t="s">
        <v>650</v>
      </c>
      <c r="J108" s="763"/>
      <c r="K108" s="751"/>
      <c r="L108" s="764"/>
      <c r="M108" s="760"/>
      <c r="N108" s="427">
        <v>0.9</v>
      </c>
      <c r="O108" s="104">
        <v>0.9</v>
      </c>
      <c r="P108" s="677">
        <v>1</v>
      </c>
      <c r="Q108" s="88">
        <f>'2015'!O113</f>
        <v>0</v>
      </c>
      <c r="R108" s="90">
        <f>'2015'!P113</f>
        <v>0</v>
      </c>
      <c r="S108" s="37">
        <f>'2015'!Q113</f>
        <v>0</v>
      </c>
      <c r="T108" s="38">
        <f>'2015'!R113</f>
        <v>0</v>
      </c>
      <c r="U108" s="38">
        <f>'2015'!S113</f>
        <v>0</v>
      </c>
      <c r="V108" s="37">
        <f>'2015'!T113</f>
        <v>0</v>
      </c>
      <c r="W108" s="32">
        <f>'2015'!U113</f>
        <v>0</v>
      </c>
      <c r="X108" s="107">
        <f>'2016'!N113</f>
        <v>0.09</v>
      </c>
      <c r="Y108" s="108">
        <f>'2016'!O113</f>
        <v>0.09</v>
      </c>
      <c r="Z108" s="116">
        <f>'2016'!P113</f>
        <v>1</v>
      </c>
      <c r="AA108" s="38">
        <f>'2016'!Q113</f>
        <v>0</v>
      </c>
      <c r="AB108" s="38">
        <f>'2016'!R113</f>
        <v>0</v>
      </c>
      <c r="AC108" s="116">
        <f>'2016'!S113</f>
        <v>0</v>
      </c>
      <c r="AD108" s="32" t="str">
        <f>'2016'!T113</f>
        <v xml:space="preserve">se ha socializado y sensibilizo  a los funcionarios del departamento en la ley 1257, buscando mejorar la atencion y garantizar los derechos de las mujeres del departamento. </v>
      </c>
      <c r="AE108" s="107">
        <f>'2017'!N113</f>
        <v>0.09</v>
      </c>
      <c r="AF108" s="108">
        <f>'2017'!O113</f>
        <v>7.0000000000000007E-2</v>
      </c>
      <c r="AG108" s="116">
        <f>'2017'!P113</f>
        <v>0.7777777777777779</v>
      </c>
      <c r="AH108" s="38">
        <f>'2017'!Q113</f>
        <v>0</v>
      </c>
      <c r="AI108" s="38">
        <f>'2017'!R113</f>
        <v>0</v>
      </c>
      <c r="AJ108" s="116">
        <f>'2017'!S113</f>
        <v>0</v>
      </c>
      <c r="AK108" s="32" t="str">
        <f>'2017'!T113</f>
        <v xml:space="preserve">se ha proporcionado espacio de sensibilizacioncon el fin de socializar  la ley 1257 de 2008 a los funcionarios  del departamento para garantizar los derechos de las mujeres. </v>
      </c>
      <c r="AL108" s="107">
        <f>'2018'!N113</f>
        <v>0</v>
      </c>
      <c r="AM108" s="108">
        <f>'2018'!O113</f>
        <v>0</v>
      </c>
      <c r="AN108" s="116">
        <f>'2018'!P113</f>
        <v>0</v>
      </c>
      <c r="AO108" s="38">
        <f>'2018'!Q113</f>
        <v>0</v>
      </c>
      <c r="AP108" s="38">
        <f>'2018'!R113</f>
        <v>0</v>
      </c>
      <c r="AQ108" s="207">
        <f>'2018'!S113</f>
        <v>0</v>
      </c>
      <c r="AR108" s="32">
        <f>'2018'!AB113</f>
        <v>0</v>
      </c>
      <c r="AS108" s="107">
        <f>'2019'!N113</f>
        <v>0</v>
      </c>
      <c r="AT108" s="108">
        <f>'2019'!O113</f>
        <v>0</v>
      </c>
      <c r="AU108" s="116">
        <f>'2019'!P113</f>
        <v>0.8</v>
      </c>
      <c r="AV108" s="38">
        <f>'2019'!Q113</f>
        <v>0</v>
      </c>
      <c r="AW108" s="38">
        <f>'2019'!R113</f>
        <v>0</v>
      </c>
      <c r="AX108" s="116" t="e">
        <f>'2019'!#REF!</f>
        <v>#REF!</v>
      </c>
      <c r="AY108" s="361" t="str">
        <f>'2019'!S113</f>
        <v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v>
      </c>
      <c r="AZ108" s="360">
        <f>'2020'!N113</f>
        <v>0</v>
      </c>
      <c r="BA108" s="360">
        <f>'2020'!O113</f>
        <v>0</v>
      </c>
      <c r="BB108" s="207">
        <f>'2020'!P113</f>
        <v>0</v>
      </c>
      <c r="BC108" s="371">
        <f>'2020'!Q113</f>
        <v>0</v>
      </c>
      <c r="BD108" s="371">
        <f>'2020'!R113</f>
        <v>0</v>
      </c>
      <c r="BE108" s="207">
        <f>'2020'!S113</f>
        <v>0.03</v>
      </c>
      <c r="BF108" s="745"/>
      <c r="BG108" s="1048">
        <v>2</v>
      </c>
      <c r="BH108" s="728">
        <v>16</v>
      </c>
      <c r="BI108" s="517">
        <v>1</v>
      </c>
      <c r="BJ108" s="1076">
        <v>16667360</v>
      </c>
      <c r="BK108" s="1077" t="s">
        <v>2240</v>
      </c>
      <c r="BL108" s="517">
        <v>8</v>
      </c>
      <c r="BM108" s="374" t="s">
        <v>2294</v>
      </c>
    </row>
    <row r="109" spans="1:65" ht="60" customHeight="1" x14ac:dyDescent="0.25">
      <c r="A109" s="773"/>
      <c r="B109" s="762"/>
      <c r="C109" s="764"/>
      <c r="D109" s="13">
        <v>103</v>
      </c>
      <c r="E109" s="12" t="s">
        <v>651</v>
      </c>
      <c r="F109" s="12" t="s">
        <v>652</v>
      </c>
      <c r="G109" s="12" t="s">
        <v>653</v>
      </c>
      <c r="H109" s="12" t="s">
        <v>654</v>
      </c>
      <c r="I109" s="32" t="s">
        <v>655</v>
      </c>
      <c r="J109" s="763"/>
      <c r="K109" s="751"/>
      <c r="L109" s="764"/>
      <c r="M109" s="760"/>
      <c r="N109" s="427">
        <v>0.9</v>
      </c>
      <c r="O109" s="104">
        <v>0.38</v>
      </c>
      <c r="P109" s="687">
        <v>0.42</v>
      </c>
      <c r="Q109" s="88">
        <f>'2015'!O114</f>
        <v>0</v>
      </c>
      <c r="R109" s="90">
        <f>'2015'!P114</f>
        <v>0</v>
      </c>
      <c r="S109" s="37">
        <f>'2015'!Q114</f>
        <v>0</v>
      </c>
      <c r="T109" s="38">
        <f>'2015'!R114</f>
        <v>0</v>
      </c>
      <c r="U109" s="38">
        <f>'2015'!S114</f>
        <v>0</v>
      </c>
      <c r="V109" s="37">
        <f>'2015'!T114</f>
        <v>0</v>
      </c>
      <c r="W109" s="32">
        <f>'2015'!U114</f>
        <v>0</v>
      </c>
      <c r="X109" s="107">
        <f>'2016'!N114</f>
        <v>0.09</v>
      </c>
      <c r="Y109" s="108">
        <f>'2016'!O114</f>
        <v>0.09</v>
      </c>
      <c r="Z109" s="116">
        <f>'2016'!P114</f>
        <v>1</v>
      </c>
      <c r="AA109" s="38">
        <f>'2016'!Q114</f>
        <v>0</v>
      </c>
      <c r="AB109" s="38">
        <f>'2016'!R114</f>
        <v>0</v>
      </c>
      <c r="AC109" s="116">
        <f>'2016'!S114</f>
        <v>0</v>
      </c>
      <c r="AD109" s="32" t="str">
        <f>'2016'!T114</f>
        <v xml:space="preserve">se ha socializado y sensibilizo  a los funcionarios del departamento en la ley 1257, buscando mejorar la atencion y garantizar los derechos de las mujeres del departamento. </v>
      </c>
      <c r="AE109" s="107">
        <f>'2017'!N114</f>
        <v>0.09</v>
      </c>
      <c r="AF109" s="108">
        <f>'2017'!O114</f>
        <v>0.09</v>
      </c>
      <c r="AG109" s="116">
        <f>'2017'!P114</f>
        <v>1</v>
      </c>
      <c r="AH109" s="38">
        <f>'2017'!Q114</f>
        <v>0</v>
      </c>
      <c r="AI109" s="38">
        <f>'2017'!R114</f>
        <v>0</v>
      </c>
      <c r="AJ109" s="116">
        <f>'2017'!S114</f>
        <v>0</v>
      </c>
      <c r="AK109" s="32" t="str">
        <f>'2017'!T114</f>
        <v xml:space="preserve">Desde la secretaria de familia se vienen adelantando permanentemente la divulgacion de la politica publica departamental de equidad de genero, asi como la sensibillizacion de un enfoque de genero como herramienta de trabajo para las siguientes instituciones </v>
      </c>
      <c r="AL109" s="107">
        <f>'2018'!N114</f>
        <v>0</v>
      </c>
      <c r="AM109" s="108">
        <f>'2018'!O114</f>
        <v>0</v>
      </c>
      <c r="AN109" s="116">
        <f>'2018'!P114</f>
        <v>0</v>
      </c>
      <c r="AO109" s="38">
        <f>'2018'!Q114</f>
        <v>0</v>
      </c>
      <c r="AP109" s="38">
        <f>'2018'!R114</f>
        <v>0</v>
      </c>
      <c r="AQ109" s="207">
        <f>'2018'!S114</f>
        <v>0</v>
      </c>
      <c r="AR109" s="32">
        <f>'2018'!AB114</f>
        <v>0</v>
      </c>
      <c r="AS109" s="107">
        <f>'2019'!N114</f>
        <v>0</v>
      </c>
      <c r="AT109" s="108">
        <f>'2019'!O114</f>
        <v>0</v>
      </c>
      <c r="AU109" s="116">
        <f>'2019'!P114</f>
        <v>0.8</v>
      </c>
      <c r="AV109" s="38">
        <f>'2019'!Q114</f>
        <v>0</v>
      </c>
      <c r="AW109" s="38">
        <f>'2019'!R114</f>
        <v>0</v>
      </c>
      <c r="AX109" s="116" t="e">
        <f>'2019'!#REF!</f>
        <v>#REF!</v>
      </c>
      <c r="AY109" s="361" t="str">
        <f>'2019'!S114</f>
        <v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v>
      </c>
      <c r="AZ109" s="360">
        <f>'2020'!N114</f>
        <v>0</v>
      </c>
      <c r="BA109" s="360">
        <f>'2020'!O114</f>
        <v>0</v>
      </c>
      <c r="BB109" s="207">
        <f>'2020'!P114</f>
        <v>0</v>
      </c>
      <c r="BC109" s="371">
        <f>'2020'!Q114</f>
        <v>0</v>
      </c>
      <c r="BD109" s="371">
        <f>'2020'!R114</f>
        <v>0</v>
      </c>
      <c r="BE109" s="207">
        <f>'2020'!S114</f>
        <v>0.03</v>
      </c>
      <c r="BF109" s="27" t="s">
        <v>1410</v>
      </c>
      <c r="BG109" s="1078">
        <v>3</v>
      </c>
      <c r="BH109" s="1053">
        <v>3</v>
      </c>
      <c r="BI109" s="481">
        <v>1</v>
      </c>
      <c r="BJ109" s="724"/>
      <c r="BK109" s="724"/>
      <c r="BL109" s="481">
        <v>0</v>
      </c>
      <c r="BM109" s="27" t="s">
        <v>2295</v>
      </c>
    </row>
    <row r="110" spans="1:65" ht="60" customHeight="1" x14ac:dyDescent="0.25">
      <c r="A110" s="773"/>
      <c r="B110" s="762"/>
      <c r="C110" s="764"/>
      <c r="D110" s="16">
        <v>104</v>
      </c>
      <c r="E110" s="12" t="s">
        <v>656</v>
      </c>
      <c r="F110" s="12" t="s">
        <v>657</v>
      </c>
      <c r="G110" s="12" t="s">
        <v>658</v>
      </c>
      <c r="H110" s="12" t="s">
        <v>659</v>
      </c>
      <c r="I110" s="32" t="s">
        <v>660</v>
      </c>
      <c r="J110" s="763"/>
      <c r="K110" s="751"/>
      <c r="L110" s="764"/>
      <c r="M110" s="760"/>
      <c r="N110" s="427">
        <v>0.9</v>
      </c>
      <c r="O110" s="104">
        <v>0.9</v>
      </c>
      <c r="P110" s="677">
        <v>1</v>
      </c>
      <c r="Q110" s="88" t="str">
        <f>'2015'!O115</f>
        <v>3% de la Fuerza Pública</v>
      </c>
      <c r="R110" s="90">
        <f>'2015'!P115</f>
        <v>0.03</v>
      </c>
      <c r="S110" s="37">
        <f>'2015'!Q115</f>
        <v>1</v>
      </c>
      <c r="T110" s="38" t="str">
        <f>'2015'!R115</f>
        <v>Costos asumidos por  la policia nacional seccional quindio</v>
      </c>
      <c r="U110" s="38" t="str">
        <f>'2015'!S115</f>
        <v>Costos asumidos por  la policia nacional seccional quindio</v>
      </c>
      <c r="V110" s="37">
        <f>'2015'!T115</f>
        <v>0</v>
      </c>
      <c r="W110" s="32" t="str">
        <f>'2015'!U115</f>
        <v>1 capcitacion a las mujeres de la policia del departamento del quindio sobre la equidad de genero</v>
      </c>
      <c r="X110" s="107">
        <f>'2016'!N115</f>
        <v>0.09</v>
      </c>
      <c r="Y110" s="108">
        <f>'2016'!O115</f>
        <v>0.09</v>
      </c>
      <c r="Z110" s="116">
        <f>'2016'!P115</f>
        <v>1</v>
      </c>
      <c r="AA110" s="38">
        <f>'2016'!Q115</f>
        <v>0</v>
      </c>
      <c r="AB110" s="38">
        <f>'2016'!R115</f>
        <v>0</v>
      </c>
      <c r="AC110" s="116">
        <f>'2016'!S115</f>
        <v>0</v>
      </c>
      <c r="AD110" s="32" t="str">
        <f>'2016'!T115</f>
        <v>Se realizo  socializacio de la Ley 1257 de 2008 a las femeninas de la Policia Nacional  , en el Comando de Policia de Armenia.</v>
      </c>
      <c r="AE110" s="107">
        <f>'2017'!N115</f>
        <v>0.09</v>
      </c>
      <c r="AF110" s="108">
        <f>'2017'!O115</f>
        <v>0.05</v>
      </c>
      <c r="AG110" s="116">
        <f>'2017'!P115</f>
        <v>0.55555555555555558</v>
      </c>
      <c r="AH110" s="38">
        <f>'2017'!Q115</f>
        <v>0</v>
      </c>
      <c r="AI110" s="38">
        <f>'2017'!R115</f>
        <v>0</v>
      </c>
      <c r="AJ110" s="116">
        <f>'2017'!S115</f>
        <v>0</v>
      </c>
      <c r="AK110" s="32" t="str">
        <f>'2017'!T115</f>
        <v>Se realizo  socializacion de la Ley 1257 de 2008 a las femeninas de la Policia Nacional , en el Comando de Policia de Armenia.</v>
      </c>
      <c r="AL110" s="107">
        <f>'2018'!N115</f>
        <v>0</v>
      </c>
      <c r="AM110" s="108">
        <f>'2018'!O115</f>
        <v>0</v>
      </c>
      <c r="AN110" s="116">
        <f>'2018'!P115</f>
        <v>0</v>
      </c>
      <c r="AO110" s="38">
        <f>'2018'!Q115</f>
        <v>0</v>
      </c>
      <c r="AP110" s="38">
        <f>'2018'!R115</f>
        <v>0</v>
      </c>
      <c r="AQ110" s="207">
        <f>'2018'!S115</f>
        <v>0</v>
      </c>
      <c r="AR110" s="32" t="str">
        <f>'2018'!AB115</f>
        <v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v>
      </c>
      <c r="AS110" s="107">
        <f>'2019'!N115</f>
        <v>0</v>
      </c>
      <c r="AT110" s="108">
        <f>'2019'!O115</f>
        <v>0</v>
      </c>
      <c r="AU110" s="116">
        <f>'2019'!P115</f>
        <v>0.8</v>
      </c>
      <c r="AV110" s="38">
        <f>'2019'!Q115</f>
        <v>0</v>
      </c>
      <c r="AW110" s="38">
        <f>'2019'!R115</f>
        <v>0</v>
      </c>
      <c r="AX110" s="116" t="e">
        <f>'2019'!#REF!</f>
        <v>#REF!</v>
      </c>
      <c r="AY110" s="361" t="str">
        <f>'2019'!S115</f>
        <v xml:space="preserve">Así mismo, la Secretaría de Familia a través de la oficina de género realiza capacitaciones a estos funcionarios en todos los asuntos relacionados con la prevención y detección de violencias, transversalización del enfoque de género, entre otros. </v>
      </c>
      <c r="AZ110" s="360">
        <f>'2020'!N115</f>
        <v>0</v>
      </c>
      <c r="BA110" s="360">
        <f>'2020'!O115</f>
        <v>0</v>
      </c>
      <c r="BB110" s="207">
        <f>'2020'!P115</f>
        <v>0</v>
      </c>
      <c r="BC110" s="371">
        <f>'2020'!Q115</f>
        <v>0</v>
      </c>
      <c r="BD110" s="371">
        <f>'2020'!R115</f>
        <v>0</v>
      </c>
      <c r="BE110" s="207">
        <f>'2020'!S115</f>
        <v>0.03</v>
      </c>
      <c r="BF110" s="27" t="s">
        <v>1410</v>
      </c>
      <c r="BG110" s="1048">
        <v>0</v>
      </c>
      <c r="BH110" s="1053">
        <v>2</v>
      </c>
      <c r="BI110" s="481">
        <v>1</v>
      </c>
      <c r="BJ110" s="724"/>
      <c r="BK110" s="694"/>
      <c r="BL110" s="481">
        <v>0</v>
      </c>
      <c r="BM110" s="27" t="s">
        <v>2296</v>
      </c>
    </row>
    <row r="111" spans="1:65" ht="154.5" customHeight="1" x14ac:dyDescent="0.25">
      <c r="A111" s="773"/>
      <c r="B111" s="762"/>
      <c r="C111" s="764"/>
      <c r="D111" s="13">
        <v>105</v>
      </c>
      <c r="E111" s="12" t="s">
        <v>661</v>
      </c>
      <c r="F111" s="12" t="s">
        <v>662</v>
      </c>
      <c r="G111" s="12" t="s">
        <v>663</v>
      </c>
      <c r="H111" s="12" t="s">
        <v>664</v>
      </c>
      <c r="I111" s="32" t="s">
        <v>665</v>
      </c>
      <c r="J111" s="763"/>
      <c r="K111" s="751"/>
      <c r="L111" s="764"/>
      <c r="M111" s="760"/>
      <c r="N111" s="428">
        <v>13</v>
      </c>
      <c r="O111" s="348">
        <v>1</v>
      </c>
      <c r="P111" s="356">
        <f>O111/N111</f>
        <v>7.6923076923076927E-2</v>
      </c>
      <c r="Q111" s="88">
        <f>'2015'!O116</f>
        <v>0</v>
      </c>
      <c r="R111" s="90">
        <f>'2015'!P116</f>
        <v>0</v>
      </c>
      <c r="S111" s="37">
        <f>'2015'!Q116</f>
        <v>0</v>
      </c>
      <c r="T111" s="38">
        <f>'2015'!R116</f>
        <v>0</v>
      </c>
      <c r="U111" s="38">
        <f>'2015'!S116</f>
        <v>0</v>
      </c>
      <c r="V111" s="37">
        <f>'2015'!T116</f>
        <v>0</v>
      </c>
      <c r="W111" s="32">
        <f>'2015'!U116</f>
        <v>0</v>
      </c>
      <c r="X111" s="107">
        <f>'2016'!N116</f>
        <v>1.2E-2</v>
      </c>
      <c r="Y111" s="108">
        <f>'2016'!O116</f>
        <v>5.0000000000000001E-3</v>
      </c>
      <c r="Z111" s="116">
        <f>'2016'!P116</f>
        <v>0.41666666666666669</v>
      </c>
      <c r="AA111" s="38">
        <f>'2016'!Q116</f>
        <v>13000000</v>
      </c>
      <c r="AB111" s="38">
        <f>'2016'!R116</f>
        <v>13000000</v>
      </c>
      <c r="AC111" s="116">
        <f>'2016'!S116</f>
        <v>1</v>
      </c>
      <c r="AD111" s="32" t="str">
        <f>'2016'!T116</f>
        <v xml:space="preserve">Implementación  de un plan de acción de protección de Derechos Humanos con incorporacion de perspectiva de género articulado interinstitucionalmente.. </v>
      </c>
      <c r="AE111" s="107">
        <f>'2017'!N116</f>
        <v>1.2E-2</v>
      </c>
      <c r="AF111" s="108">
        <f>'2017'!O116</f>
        <v>0.01</v>
      </c>
      <c r="AG111" s="116">
        <f>'2017'!P116</f>
        <v>0.83333333333333337</v>
      </c>
      <c r="AH111" s="38">
        <f>'2017'!Q116</f>
        <v>0</v>
      </c>
      <c r="AI111" s="38">
        <f>'2017'!R116</f>
        <v>0</v>
      </c>
      <c r="AJ111" s="116">
        <f>'2017'!S116</f>
        <v>0</v>
      </c>
      <c r="AK111" s="32" t="str">
        <f>'2017'!T116</f>
        <v>Se Implementaron 1 planes de acción de Derechos Humanos con incorporación de perspectiva de genero articulado interinstitucionalmente.</v>
      </c>
      <c r="AL111" s="107">
        <f>'2018'!N116</f>
        <v>0</v>
      </c>
      <c r="AM111" s="108">
        <f>'2018'!O116</f>
        <v>0</v>
      </c>
      <c r="AN111" s="116">
        <f>'2018'!P116</f>
        <v>0</v>
      </c>
      <c r="AO111" s="38">
        <f>'2018'!Q116</f>
        <v>0</v>
      </c>
      <c r="AP111" s="38">
        <f>'2018'!R116</f>
        <v>0</v>
      </c>
      <c r="AQ111" s="207">
        <f>'2018'!S116</f>
        <v>0</v>
      </c>
      <c r="AR111" s="32" t="str">
        <f>'2018'!AB116</f>
        <v>La Secretaría del Interior a través de la dirección de derechos humanos ha incorporado este componente en los planes y consejos de DDHH. De igual forma cada consejo cuenta con representante de consejos comunitarios de mujer</v>
      </c>
      <c r="AS111" s="107">
        <f>'2019'!N116</f>
        <v>0</v>
      </c>
      <c r="AT111" s="108">
        <f>'2019'!O116</f>
        <v>0</v>
      </c>
      <c r="AU111" s="116">
        <f>'2019'!P116</f>
        <v>0.8</v>
      </c>
      <c r="AV111" s="38">
        <f>'2019'!Q116</f>
        <v>0</v>
      </c>
      <c r="AW111" s="38">
        <f>'2019'!R116</f>
        <v>0</v>
      </c>
      <c r="AX111" s="116" t="e">
        <f>'2019'!#REF!</f>
        <v>#REF!</v>
      </c>
      <c r="AY111" s="361" t="str">
        <f>'2019'!S116</f>
        <v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v>
      </c>
      <c r="AZ111" s="360">
        <f>'2020'!N116</f>
        <v>0</v>
      </c>
      <c r="BA111" s="360">
        <f>'2020'!O116</f>
        <v>0</v>
      </c>
      <c r="BB111" s="207">
        <f>'2020'!P116</f>
        <v>0</v>
      </c>
      <c r="BC111" s="371">
        <f>'2020'!Q116</f>
        <v>0</v>
      </c>
      <c r="BD111" s="371">
        <f>'2020'!R116</f>
        <v>0</v>
      </c>
      <c r="BE111" s="207">
        <f>'2020'!S116</f>
        <v>0.03</v>
      </c>
      <c r="BF111" s="27" t="s">
        <v>1410</v>
      </c>
      <c r="BG111" s="1048">
        <v>12</v>
      </c>
      <c r="BH111" s="1053">
        <v>0</v>
      </c>
      <c r="BI111" s="481">
        <v>0</v>
      </c>
      <c r="BJ111" s="724"/>
      <c r="BK111" s="694"/>
      <c r="BL111" s="481">
        <v>0</v>
      </c>
      <c r="BM111" s="27" t="s">
        <v>2245</v>
      </c>
    </row>
    <row r="112" spans="1:65" ht="60" customHeight="1" x14ac:dyDescent="0.25">
      <c r="A112" s="773"/>
      <c r="B112" s="762"/>
      <c r="C112" s="764"/>
      <c r="D112" s="13">
        <v>106</v>
      </c>
      <c r="E112" s="12" t="s">
        <v>666</v>
      </c>
      <c r="F112" s="12" t="s">
        <v>667</v>
      </c>
      <c r="G112" s="12" t="s">
        <v>668</v>
      </c>
      <c r="H112" s="12" t="s">
        <v>669</v>
      </c>
      <c r="I112" s="32" t="s">
        <v>670</v>
      </c>
      <c r="J112" s="763"/>
      <c r="K112" s="751"/>
      <c r="L112" s="764"/>
      <c r="M112" s="760"/>
      <c r="N112" s="427">
        <v>0.9</v>
      </c>
      <c r="O112" s="104">
        <v>0.85</v>
      </c>
      <c r="P112" s="682">
        <v>0.94</v>
      </c>
      <c r="Q112" s="88" t="str">
        <f>'2015'!O117</f>
        <v>10% de implementación de campaña de sensibilización de rutas de atención a mujeres víctimas.</v>
      </c>
      <c r="R112" s="90">
        <f>'2015'!P117</f>
        <v>0</v>
      </c>
      <c r="S112" s="37">
        <f>'2015'!Q117</f>
        <v>0</v>
      </c>
      <c r="T112" s="38">
        <f>'2015'!R117</f>
        <v>148240000</v>
      </c>
      <c r="U112" s="38">
        <f>'2015'!S117</f>
        <v>21708252</v>
      </c>
      <c r="V112" s="37">
        <f>'2015'!T117</f>
        <v>0.14643990825688075</v>
      </c>
      <c r="W112" s="32" t="str">
        <f>'2015'!U117</f>
        <v xml:space="preserve">Desde la jefatura de la mujer se llevan a cabo campañas permanentes en instituciones educativas, comisarias de familia, gurpos de mujeres gestantes, grupos de mujeres lactantes, consejos de mujeres, grupos de adulto mayor </v>
      </c>
      <c r="X112" s="107">
        <f>'2016'!N117</f>
        <v>0.09</v>
      </c>
      <c r="Y112" s="108">
        <f>'2016'!O117</f>
        <v>0.09</v>
      </c>
      <c r="Z112" s="116">
        <f>'2016'!P117</f>
        <v>1</v>
      </c>
      <c r="AA112" s="38">
        <f>'2016'!Q117</f>
        <v>0</v>
      </c>
      <c r="AB112" s="38">
        <f>'2016'!R117</f>
        <v>0</v>
      </c>
      <c r="AC112" s="116">
        <f>'2016'!S117</f>
        <v>0</v>
      </c>
      <c r="AD112" s="32" t="str">
        <f>'2016'!T117</f>
        <v>Desde la  jefatura de la mujer se llevo a cabo Socializacion de las rutas de atencion en violencia a diferentes organizaciones de mujeres.(consejo Departamental y Municipales de Mujeres, Organizaciones de mujeres, comisarias de familias)</v>
      </c>
      <c r="AE112" s="107">
        <f>'2017'!N117</f>
        <v>0.09</v>
      </c>
      <c r="AF112" s="108">
        <f>'2017'!O117</f>
        <v>0.09</v>
      </c>
      <c r="AG112" s="116">
        <f>'2017'!P117</f>
        <v>1</v>
      </c>
      <c r="AH112" s="38">
        <f>'2017'!Q117</f>
        <v>0</v>
      </c>
      <c r="AI112" s="38">
        <f>'2017'!R117</f>
        <v>0</v>
      </c>
      <c r="AJ112" s="116">
        <f>'2017'!S117</f>
        <v>0</v>
      </c>
      <c r="AK112" s="32" t="str">
        <f>'2017'!T117</f>
        <v>Desde la  jefatura de la mujer se llevo a cabo Socializacion de las rutas de atencion en violencia a diferentes organizaciones de mujeres.(consejo Departamental y Municipales de Mujeres, Organizaciones de mujeres, comisarias de familias)</v>
      </c>
      <c r="AL112" s="107">
        <f>'2018'!N117</f>
        <v>0</v>
      </c>
      <c r="AM112" s="108">
        <f>'2018'!O117</f>
        <v>0</v>
      </c>
      <c r="AN112" s="116">
        <f>'2018'!P117</f>
        <v>0</v>
      </c>
      <c r="AO112" s="38">
        <f>'2018'!Q117</f>
        <v>0</v>
      </c>
      <c r="AP112" s="38">
        <f>'2018'!R117</f>
        <v>0</v>
      </c>
      <c r="AQ112" s="207">
        <f>'2018'!S117</f>
        <v>0</v>
      </c>
      <c r="AR112" s="32" t="str">
        <f>'2018'!AB117</f>
        <v>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v>
      </c>
      <c r="AS112" s="107">
        <f>'2019'!N117</f>
        <v>0</v>
      </c>
      <c r="AT112" s="108">
        <f>'2019'!O117</f>
        <v>0</v>
      </c>
      <c r="AU112" s="116">
        <f>'2019'!P117</f>
        <v>0.8</v>
      </c>
      <c r="AV112" s="38">
        <f>'2019'!Q117</f>
        <v>0</v>
      </c>
      <c r="AW112" s="38">
        <f>'2019'!R117</f>
        <v>0</v>
      </c>
      <c r="AX112" s="116" t="e">
        <f>'2019'!#REF!</f>
        <v>#REF!</v>
      </c>
      <c r="AY112" s="361" t="str">
        <f>'2019'!S117</f>
        <v>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v>
      </c>
      <c r="AZ112" s="360">
        <f>'2020'!N117</f>
        <v>0</v>
      </c>
      <c r="BA112" s="360">
        <f>'2020'!O117</f>
        <v>0</v>
      </c>
      <c r="BB112" s="207">
        <f>'2020'!P117</f>
        <v>0</v>
      </c>
      <c r="BC112" s="371">
        <f>'2020'!Q117</f>
        <v>0</v>
      </c>
      <c r="BD112" s="371">
        <f>'2020'!R117</f>
        <v>0</v>
      </c>
      <c r="BE112" s="207">
        <f>'2020'!S117</f>
        <v>0.03</v>
      </c>
      <c r="BF112" s="365" t="s">
        <v>1407</v>
      </c>
      <c r="BG112" s="1048">
        <v>4</v>
      </c>
      <c r="BH112" s="1053">
        <v>4</v>
      </c>
      <c r="BI112" s="481">
        <v>1</v>
      </c>
      <c r="BJ112" s="1077">
        <v>11299583</v>
      </c>
      <c r="BK112" s="1077">
        <v>11299583</v>
      </c>
      <c r="BL112" s="481">
        <v>1</v>
      </c>
      <c r="BM112" s="664" t="s">
        <v>2297</v>
      </c>
    </row>
    <row r="113" spans="1:65" ht="60" customHeight="1" x14ac:dyDescent="0.25">
      <c r="A113" s="773"/>
      <c r="B113" s="762"/>
      <c r="C113" s="764"/>
      <c r="D113" s="13">
        <v>107</v>
      </c>
      <c r="E113" s="12" t="s">
        <v>671</v>
      </c>
      <c r="F113" s="12" t="s">
        <v>672</v>
      </c>
      <c r="G113" s="12" t="s">
        <v>673</v>
      </c>
      <c r="H113" s="12" t="s">
        <v>59</v>
      </c>
      <c r="I113" s="32" t="s">
        <v>674</v>
      </c>
      <c r="J113" s="763"/>
      <c r="K113" s="751"/>
      <c r="L113" s="764"/>
      <c r="M113" s="760"/>
      <c r="N113" s="427">
        <v>0.9</v>
      </c>
      <c r="O113" s="104">
        <v>1</v>
      </c>
      <c r="P113" s="677">
        <v>1</v>
      </c>
      <c r="Q113" s="88">
        <f>'2015'!O118</f>
        <v>0</v>
      </c>
      <c r="R113" s="90">
        <f>'2015'!P118</f>
        <v>0</v>
      </c>
      <c r="S113" s="37">
        <f>'2015'!Q118</f>
        <v>0</v>
      </c>
      <c r="T113" s="38">
        <f>'2015'!R118</f>
        <v>0</v>
      </c>
      <c r="U113" s="38">
        <f>'2015'!S118</f>
        <v>0</v>
      </c>
      <c r="V113" s="37">
        <f>'2015'!T118</f>
        <v>0</v>
      </c>
      <c r="W113" s="32">
        <f>'2015'!U118</f>
        <v>0</v>
      </c>
      <c r="X113" s="107">
        <f>'2016'!N118</f>
        <v>0.09</v>
      </c>
      <c r="Y113" s="108">
        <f>'2016'!O118</f>
        <v>0.09</v>
      </c>
      <c r="Z113" s="116">
        <f>'2016'!P118</f>
        <v>1</v>
      </c>
      <c r="AA113" s="38">
        <f>'2016'!Q118</f>
        <v>0</v>
      </c>
      <c r="AB113" s="38">
        <f>'2016'!R118</f>
        <v>0</v>
      </c>
      <c r="AC113" s="116">
        <f>'2016'!S118</f>
        <v>0</v>
      </c>
      <c r="AD113" s="32" t="str">
        <f>'2016'!T118</f>
        <v>Este comité esta articulado por la defensoria del Pueblo</v>
      </c>
      <c r="AE113" s="107">
        <f>'2017'!N118</f>
        <v>0.09</v>
      </c>
      <c r="AF113" s="108">
        <f>'2017'!O118</f>
        <v>3.5999999999999997E-2</v>
      </c>
      <c r="AG113" s="116">
        <f>'2017'!P118</f>
        <v>0.39999999999999997</v>
      </c>
      <c r="AH113" s="38">
        <f>'2017'!Q118</f>
        <v>0</v>
      </c>
      <c r="AI113" s="38">
        <f>'2017'!R118</f>
        <v>0</v>
      </c>
      <c r="AJ113" s="116">
        <f>'2017'!S118</f>
        <v>0</v>
      </c>
      <c r="AK113" s="32" t="str">
        <f>'2017'!T118</f>
        <v>Este comité esta articulado por la defensoria del Pueblo, sin embargo, secretaria de familia con el fin de hacer seguimiento a la ley 1257 consolida por medio de la politica publica de equidad de genero los items para realizar el control pertinente.</v>
      </c>
      <c r="AL113" s="107">
        <f>'2018'!N118</f>
        <v>0</v>
      </c>
      <c r="AM113" s="108">
        <f>'2018'!O118</f>
        <v>0</v>
      </c>
      <c r="AN113" s="116">
        <f>'2018'!P118</f>
        <v>0</v>
      </c>
      <c r="AO113" s="38">
        <f>'2018'!Q118</f>
        <v>0</v>
      </c>
      <c r="AP113" s="38">
        <f>'2018'!R118</f>
        <v>0</v>
      </c>
      <c r="AQ113" s="207">
        <f>'2018'!S118</f>
        <v>0</v>
      </c>
      <c r="AR113" s="32" t="str">
        <f>'2018'!AB118</f>
        <v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v>
      </c>
      <c r="AS113" s="107">
        <f>'2019'!N118</f>
        <v>0</v>
      </c>
      <c r="AT113" s="108">
        <f>'2019'!O118</f>
        <v>0</v>
      </c>
      <c r="AU113" s="116">
        <f>'2019'!P118</f>
        <v>0.8</v>
      </c>
      <c r="AV113" s="38">
        <f>'2019'!Q118</f>
        <v>0</v>
      </c>
      <c r="AW113" s="38">
        <f>'2019'!R118</f>
        <v>0</v>
      </c>
      <c r="AX113" s="116" t="e">
        <f>'2019'!#REF!</f>
        <v>#REF!</v>
      </c>
      <c r="AY113" s="361" t="str">
        <f>'2019'!S118</f>
        <v>El ICBF a través de sus diferentes programas socializa las rutas de atención existentes para las mujeres víctimas, proceso que se adelanta con los diferentes funcionarios adscritos tanto al ICBF como a los operadores de los programas del ICBF.</v>
      </c>
      <c r="AZ113" s="360">
        <f>'2020'!N118</f>
        <v>0</v>
      </c>
      <c r="BA113" s="360">
        <f>'2020'!O118</f>
        <v>0</v>
      </c>
      <c r="BB113" s="207">
        <f>'2020'!P118</f>
        <v>0</v>
      </c>
      <c r="BC113" s="371">
        <f>'2020'!Q118</f>
        <v>0</v>
      </c>
      <c r="BD113" s="371">
        <f>'2020'!R118</f>
        <v>0</v>
      </c>
      <c r="BE113" s="207">
        <f>'2020'!S118</f>
        <v>0.03</v>
      </c>
      <c r="BF113" s="365" t="s">
        <v>1406</v>
      </c>
      <c r="BG113" s="1048">
        <v>0</v>
      </c>
      <c r="BH113" s="1053">
        <v>0</v>
      </c>
      <c r="BI113" s="481">
        <v>0</v>
      </c>
      <c r="BJ113" s="724"/>
      <c r="BK113" s="694"/>
      <c r="BL113" s="481">
        <v>0</v>
      </c>
      <c r="BM113" s="664" t="s">
        <v>2245</v>
      </c>
    </row>
    <row r="114" spans="1:65" ht="60" customHeight="1" x14ac:dyDescent="0.25">
      <c r="A114" s="773"/>
      <c r="B114" s="780" t="s">
        <v>675</v>
      </c>
      <c r="C114" s="782" t="s">
        <v>676</v>
      </c>
      <c r="D114" s="16">
        <v>108</v>
      </c>
      <c r="E114" s="12" t="s">
        <v>677</v>
      </c>
      <c r="F114" s="12" t="s">
        <v>678</v>
      </c>
      <c r="G114" s="12" t="s">
        <v>679</v>
      </c>
      <c r="H114" s="12" t="s">
        <v>680</v>
      </c>
      <c r="I114" s="32" t="s">
        <v>670</v>
      </c>
      <c r="J114" s="763"/>
      <c r="K114" s="751"/>
      <c r="L114" s="764"/>
      <c r="M114" s="760"/>
      <c r="N114" s="427">
        <v>0.9</v>
      </c>
      <c r="O114" s="104">
        <v>0.6</v>
      </c>
      <c r="P114" s="719">
        <v>0.66</v>
      </c>
      <c r="Q114" s="88">
        <f>'2015'!O119</f>
        <v>0</v>
      </c>
      <c r="R114" s="90">
        <f>'2015'!P119</f>
        <v>0</v>
      </c>
      <c r="S114" s="37">
        <f>'2015'!Q119</f>
        <v>0</v>
      </c>
      <c r="T114" s="38">
        <f>'2015'!R119</f>
        <v>0</v>
      </c>
      <c r="U114" s="38">
        <f>'2015'!S119</f>
        <v>0</v>
      </c>
      <c r="V114" s="37">
        <f>'2015'!T119</f>
        <v>0</v>
      </c>
      <c r="W114" s="32">
        <f>'2015'!U119</f>
        <v>0</v>
      </c>
      <c r="X114" s="107">
        <f>'2016'!N119</f>
        <v>0.09</v>
      </c>
      <c r="Y114" s="108">
        <f>'2016'!O119</f>
        <v>0.09</v>
      </c>
      <c r="Z114" s="116">
        <f>'2016'!P119</f>
        <v>1</v>
      </c>
      <c r="AA114" s="38">
        <f>'2016'!Q119</f>
        <v>0</v>
      </c>
      <c r="AB114" s="38">
        <f>'2016'!R119</f>
        <v>0</v>
      </c>
      <c r="AC114" s="116">
        <f>'2016'!S119</f>
        <v>0</v>
      </c>
      <c r="AD114" s="32" t="str">
        <f>'2016'!T119</f>
        <v xml:space="preserve">este proceso esta a cargo del consejo departamental de mujeres </v>
      </c>
      <c r="AE114" s="107">
        <f>'2017'!N119</f>
        <v>0.09</v>
      </c>
      <c r="AF114" s="108">
        <f>'2017'!O119</f>
        <v>0.09</v>
      </c>
      <c r="AG114" s="116">
        <f>'2017'!P119</f>
        <v>1</v>
      </c>
      <c r="AH114" s="38">
        <f>'2017'!Q119</f>
        <v>0</v>
      </c>
      <c r="AI114" s="38">
        <f>'2017'!R119</f>
        <v>0</v>
      </c>
      <c r="AJ114" s="116">
        <f>'2017'!S119</f>
        <v>0</v>
      </c>
      <c r="AK114" s="32" t="str">
        <f>'2017'!T119</f>
        <v>se ha consolidado el comité departamental de muejeres en el departamental, el cual le hace seguimiento a la  Política Pública de Equidad de Género para las mujeres.</v>
      </c>
      <c r="AL114" s="107">
        <f>'2018'!N119</f>
        <v>0</v>
      </c>
      <c r="AM114" s="108">
        <f>'2018'!O119</f>
        <v>0</v>
      </c>
      <c r="AN114" s="116">
        <f>'2018'!P119</f>
        <v>0</v>
      </c>
      <c r="AO114" s="38">
        <f>'2018'!Q119</f>
        <v>0</v>
      </c>
      <c r="AP114" s="38">
        <f>'2018'!R119</f>
        <v>0</v>
      </c>
      <c r="AQ114" s="207">
        <f>'2018'!S119</f>
        <v>0</v>
      </c>
      <c r="AR114" s="32" t="str">
        <f>'2018'!AB119</f>
        <v>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v>
      </c>
      <c r="AS114" s="107">
        <f>'2019'!N119</f>
        <v>0</v>
      </c>
      <c r="AT114" s="108">
        <f>'2019'!O119</f>
        <v>0</v>
      </c>
      <c r="AU114" s="116">
        <f>'2019'!P119</f>
        <v>0.8</v>
      </c>
      <c r="AV114" s="38">
        <f>'2019'!Q119</f>
        <v>0</v>
      </c>
      <c r="AW114" s="38">
        <f>'2019'!R119</f>
        <v>0</v>
      </c>
      <c r="AX114" s="116" t="e">
        <f>'2019'!#REF!</f>
        <v>#REF!</v>
      </c>
      <c r="AY114" s="361" t="str">
        <f>'2019'!S119</f>
        <v>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v>
      </c>
      <c r="AZ114" s="360">
        <f>'2020'!N119</f>
        <v>0</v>
      </c>
      <c r="BA114" s="360">
        <f>'2020'!O119</f>
        <v>0</v>
      </c>
      <c r="BB114" s="207">
        <f>'2020'!P119</f>
        <v>0</v>
      </c>
      <c r="BC114" s="371">
        <f>'2020'!Q119</f>
        <v>0</v>
      </c>
      <c r="BD114" s="371">
        <f>'2020'!R119</f>
        <v>0</v>
      </c>
      <c r="BE114" s="207">
        <f>'2020'!S119</f>
        <v>0.03</v>
      </c>
      <c r="BF114" s="365" t="s">
        <v>1041</v>
      </c>
      <c r="BG114" s="1048">
        <v>2</v>
      </c>
      <c r="BH114" s="728">
        <v>2</v>
      </c>
      <c r="BI114" s="481">
        <v>1</v>
      </c>
      <c r="BJ114" s="724">
        <v>0</v>
      </c>
      <c r="BK114" s="670"/>
      <c r="BL114" s="481">
        <v>0</v>
      </c>
      <c r="BM114" s="664" t="s">
        <v>2299</v>
      </c>
    </row>
    <row r="115" spans="1:65" ht="60" customHeight="1" thickBot="1" x14ac:dyDescent="0.3">
      <c r="A115" s="774"/>
      <c r="B115" s="781"/>
      <c r="C115" s="783"/>
      <c r="D115" s="44">
        <v>109</v>
      </c>
      <c r="E115" s="34" t="s">
        <v>681</v>
      </c>
      <c r="F115" s="34" t="s">
        <v>682</v>
      </c>
      <c r="G115" s="34" t="s">
        <v>683</v>
      </c>
      <c r="H115" s="34" t="s">
        <v>684</v>
      </c>
      <c r="I115" s="35" t="s">
        <v>685</v>
      </c>
      <c r="J115" s="770"/>
      <c r="K115" s="775"/>
      <c r="L115" s="776"/>
      <c r="M115" s="777"/>
      <c r="N115" s="431">
        <v>0.9</v>
      </c>
      <c r="O115" s="104">
        <v>0.48</v>
      </c>
      <c r="P115" s="662">
        <v>0.48</v>
      </c>
      <c r="Q115" s="89">
        <f>'2015'!O120</f>
        <v>0</v>
      </c>
      <c r="R115" s="91">
        <f>'2015'!P120</f>
        <v>0</v>
      </c>
      <c r="S115" s="45">
        <f>'2015'!Q120</f>
        <v>0</v>
      </c>
      <c r="T115" s="46">
        <f>'2015'!R120</f>
        <v>0</v>
      </c>
      <c r="U115" s="46">
        <f>'2015'!S120</f>
        <v>0</v>
      </c>
      <c r="V115" s="45">
        <f>'2015'!T120</f>
        <v>0</v>
      </c>
      <c r="W115" s="35">
        <f>'2015'!U120</f>
        <v>0</v>
      </c>
      <c r="X115" s="109">
        <f>'2016'!N120</f>
        <v>0.09</v>
      </c>
      <c r="Y115" s="110">
        <f>'2016'!O120</f>
        <v>0.09</v>
      </c>
      <c r="Z115" s="45">
        <f>'2016'!P120</f>
        <v>1</v>
      </c>
      <c r="AA115" s="46">
        <f>'2016'!Q120</f>
        <v>0</v>
      </c>
      <c r="AB115" s="46">
        <f>'2016'!R120</f>
        <v>0</v>
      </c>
      <c r="AC115" s="45">
        <f>'2016'!S120</f>
        <v>0</v>
      </c>
      <c r="AD115" s="35" t="str">
        <f>'2016'!T120</f>
        <v>A traves de los consejos municipales de mujeres se vienen Incentivando la participación activa de las organizaciones de mujeres  en el monitoreo y evaluación de la Política Pública de Equidad de Género para las mujeres.</v>
      </c>
      <c r="AE115" s="109">
        <f>'2017'!N120</f>
        <v>0.09</v>
      </c>
      <c r="AF115" s="110">
        <f>'2017'!O120</f>
        <v>4.4999999999999998E-2</v>
      </c>
      <c r="AG115" s="45">
        <f>'2017'!P120</f>
        <v>0.5</v>
      </c>
      <c r="AH115" s="46">
        <f>'2017'!Q120</f>
        <v>0</v>
      </c>
      <c r="AI115" s="46">
        <f>'2017'!R120</f>
        <v>0</v>
      </c>
      <c r="AJ115" s="45">
        <f>'2017'!S120</f>
        <v>0</v>
      </c>
      <c r="AK115" s="35" t="str">
        <f>'2017'!T120</f>
        <v>A traves de los consejos municipales de mujeres se vienen Incentivando la participación activa de las organizaciones de mujeres  en el monitoreo y evaluación de la Política Pública de Equidad de Género para las mujeres.</v>
      </c>
      <c r="AL115" s="109">
        <f>'2018'!N120</f>
        <v>0</v>
      </c>
      <c r="AM115" s="110">
        <f>'2018'!O120</f>
        <v>0</v>
      </c>
      <c r="AN115" s="45">
        <f>'2018'!P120</f>
        <v>0</v>
      </c>
      <c r="AO115" s="46">
        <f>'2018'!Q120</f>
        <v>0</v>
      </c>
      <c r="AP115" s="46">
        <f>'2018'!R120</f>
        <v>0</v>
      </c>
      <c r="AQ115" s="207">
        <f>'2018'!S120</f>
        <v>0</v>
      </c>
      <c r="AR115" s="35" t="str">
        <f>'2018'!AB120</f>
        <v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v>
      </c>
      <c r="AS115" s="109">
        <f>'2019'!N120</f>
        <v>0</v>
      </c>
      <c r="AT115" s="110">
        <f>'2019'!O120</f>
        <v>0</v>
      </c>
      <c r="AU115" s="45">
        <f>'2019'!P120</f>
        <v>0.8</v>
      </c>
      <c r="AV115" s="46">
        <f>'2019'!Q120</f>
        <v>0</v>
      </c>
      <c r="AW115" s="46">
        <f>'2019'!R120</f>
        <v>0</v>
      </c>
      <c r="AX115" s="45" t="e">
        <f>'2019'!#REF!</f>
        <v>#REF!</v>
      </c>
      <c r="AY115" s="363" t="str">
        <f>'2019'!S120</f>
        <v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v>
      </c>
      <c r="AZ115" s="360">
        <f>'2020'!N120</f>
        <v>0</v>
      </c>
      <c r="BA115" s="360">
        <f>'2020'!O120</f>
        <v>0</v>
      </c>
      <c r="BB115" s="207">
        <f>'2020'!P120</f>
        <v>0</v>
      </c>
      <c r="BC115" s="371">
        <f>'2020'!Q120</f>
        <v>0</v>
      </c>
      <c r="BD115" s="371">
        <f>'2020'!R120</f>
        <v>0</v>
      </c>
      <c r="BE115" s="207">
        <f>'2020'!S120</f>
        <v>0.03</v>
      </c>
      <c r="BF115" s="365" t="s">
        <v>1415</v>
      </c>
      <c r="BG115" s="1048">
        <v>10</v>
      </c>
      <c r="BH115" s="1053">
        <v>8</v>
      </c>
      <c r="BI115" s="481">
        <v>0.8</v>
      </c>
      <c r="BJ115" s="1079"/>
      <c r="BK115" s="1079"/>
      <c r="BL115" s="481">
        <v>0</v>
      </c>
      <c r="BM115" s="664" t="s">
        <v>2300</v>
      </c>
    </row>
  </sheetData>
  <sheetProtection sort="0"/>
  <mergeCells count="205">
    <mergeCell ref="BL2:BL3"/>
    <mergeCell ref="AT32:AT35"/>
    <mergeCell ref="AU32:AU35"/>
    <mergeCell ref="AV32:AV35"/>
    <mergeCell ref="AW32:AW35"/>
    <mergeCell ref="AX32:AX35"/>
    <mergeCell ref="AY32:AY35"/>
    <mergeCell ref="BG2:BH2"/>
    <mergeCell ref="BI2:BI3"/>
    <mergeCell ref="BI32:BI35"/>
    <mergeCell ref="BG32:BG35"/>
    <mergeCell ref="BH32:BH35"/>
    <mergeCell ref="BF32:BF35"/>
    <mergeCell ref="BJ32:BJ35"/>
    <mergeCell ref="BK32:BK35"/>
    <mergeCell ref="BL32:BL35"/>
    <mergeCell ref="BM32:BM35"/>
    <mergeCell ref="AL32:AL35"/>
    <mergeCell ref="AM32:AM35"/>
    <mergeCell ref="AN32:AN35"/>
    <mergeCell ref="AO32:AO35"/>
    <mergeCell ref="AP32:AP35"/>
    <mergeCell ref="AQ32:AQ35"/>
    <mergeCell ref="AR32:AR35"/>
    <mergeCell ref="BF57:BF60"/>
    <mergeCell ref="BF18:BF20"/>
    <mergeCell ref="BF106:BF108"/>
    <mergeCell ref="AK2:AK3"/>
    <mergeCell ref="AU2:AU3"/>
    <mergeCell ref="AV2:AW2"/>
    <mergeCell ref="AX2:AX3"/>
    <mergeCell ref="AY2:AY3"/>
    <mergeCell ref="AL2:AM2"/>
    <mergeCell ref="AN2:AN3"/>
    <mergeCell ref="AO2:AP2"/>
    <mergeCell ref="AQ2:AQ3"/>
    <mergeCell ref="AR2:AR3"/>
    <mergeCell ref="AS2:AT2"/>
    <mergeCell ref="BB32:BB35"/>
    <mergeCell ref="BE32:BE35"/>
    <mergeCell ref="AZ32:AZ35"/>
    <mergeCell ref="BA32:BA35"/>
    <mergeCell ref="BC32:BC35"/>
    <mergeCell ref="BD32:BD35"/>
    <mergeCell ref="BE2:BE3"/>
    <mergeCell ref="BF2:BF3"/>
    <mergeCell ref="AZ2:BA2"/>
    <mergeCell ref="BC2:BD2"/>
    <mergeCell ref="AS32:AS35"/>
    <mergeCell ref="AK32:AK35"/>
    <mergeCell ref="L101:L102"/>
    <mergeCell ref="M101:M102"/>
    <mergeCell ref="L104:L115"/>
    <mergeCell ref="M104:M115"/>
    <mergeCell ref="C106:C113"/>
    <mergeCell ref="B95:B103"/>
    <mergeCell ref="C95:C102"/>
    <mergeCell ref="B92:B94"/>
    <mergeCell ref="C92:C94"/>
    <mergeCell ref="J94:M94"/>
    <mergeCell ref="M91:M93"/>
    <mergeCell ref="B80:B91"/>
    <mergeCell ref="C80:C84"/>
    <mergeCell ref="L95:L96"/>
    <mergeCell ref="M95:M96"/>
    <mergeCell ref="J101:J102"/>
    <mergeCell ref="K101:K102"/>
    <mergeCell ref="K91:K93"/>
    <mergeCell ref="C85:C91"/>
    <mergeCell ref="J88:J89"/>
    <mergeCell ref="B114:B115"/>
    <mergeCell ref="C114:C115"/>
    <mergeCell ref="B104:B113"/>
    <mergeCell ref="C104:C105"/>
    <mergeCell ref="A80:A103"/>
    <mergeCell ref="L91:L93"/>
    <mergeCell ref="I88:I89"/>
    <mergeCell ref="K88:K89"/>
    <mergeCell ref="L88:L89"/>
    <mergeCell ref="M88:M89"/>
    <mergeCell ref="J91:J93"/>
    <mergeCell ref="A104:A115"/>
    <mergeCell ref="J58:J62"/>
    <mergeCell ref="M58:M62"/>
    <mergeCell ref="L58:L62"/>
    <mergeCell ref="A63:A79"/>
    <mergeCell ref="B63:B71"/>
    <mergeCell ref="C63:C66"/>
    <mergeCell ref="J65:J66"/>
    <mergeCell ref="K65:K66"/>
    <mergeCell ref="L65:L66"/>
    <mergeCell ref="C67:C71"/>
    <mergeCell ref="B72:B79"/>
    <mergeCell ref="C72:C74"/>
    <mergeCell ref="J73:J76"/>
    <mergeCell ref="K73:K76"/>
    <mergeCell ref="L73:L76"/>
    <mergeCell ref="K104:K115"/>
    <mergeCell ref="A4:A46"/>
    <mergeCell ref="B4:B23"/>
    <mergeCell ref="A47:A62"/>
    <mergeCell ref="C57:C60"/>
    <mergeCell ref="B61:B62"/>
    <mergeCell ref="C61:C62"/>
    <mergeCell ref="O32:O35"/>
    <mergeCell ref="J104:J115"/>
    <mergeCell ref="B24:B30"/>
    <mergeCell ref="C24:C26"/>
    <mergeCell ref="C27:C28"/>
    <mergeCell ref="C38:C42"/>
    <mergeCell ref="C43:C46"/>
    <mergeCell ref="J48:J50"/>
    <mergeCell ref="K48:K50"/>
    <mergeCell ref="B51:B56"/>
    <mergeCell ref="B57:B60"/>
    <mergeCell ref="F32:F35"/>
    <mergeCell ref="B31:B46"/>
    <mergeCell ref="D32:D35"/>
    <mergeCell ref="K58:K62"/>
    <mergeCell ref="C75:C79"/>
    <mergeCell ref="J95:J96"/>
    <mergeCell ref="K95:K96"/>
    <mergeCell ref="L48:L50"/>
    <mergeCell ref="M48:M50"/>
    <mergeCell ref="K45:K46"/>
    <mergeCell ref="L45:L46"/>
    <mergeCell ref="M45:M46"/>
    <mergeCell ref="L43:L44"/>
    <mergeCell ref="C47:C50"/>
    <mergeCell ref="AE32:AE35"/>
    <mergeCell ref="L52:L55"/>
    <mergeCell ref="M52:M55"/>
    <mergeCell ref="C52:C54"/>
    <mergeCell ref="C55:C56"/>
    <mergeCell ref="J52:J55"/>
    <mergeCell ref="K52:K55"/>
    <mergeCell ref="AF32:AF35"/>
    <mergeCell ref="T32:T35"/>
    <mergeCell ref="U32:U35"/>
    <mergeCell ref="M18:M20"/>
    <mergeCell ref="C4:C10"/>
    <mergeCell ref="J18:J20"/>
    <mergeCell ref="B47:B50"/>
    <mergeCell ref="C11:C13"/>
    <mergeCell ref="C14:C17"/>
    <mergeCell ref="C18:C23"/>
    <mergeCell ref="C36:C37"/>
    <mergeCell ref="C29:C30"/>
    <mergeCell ref="C31:C35"/>
    <mergeCell ref="K18:K20"/>
    <mergeCell ref="L18:L20"/>
    <mergeCell ref="G32:G35"/>
    <mergeCell ref="E32:E35"/>
    <mergeCell ref="H32:H35"/>
    <mergeCell ref="I32:I35"/>
    <mergeCell ref="M43:M44"/>
    <mergeCell ref="J45:J46"/>
    <mergeCell ref="J43:J44"/>
    <mergeCell ref="K43:K44"/>
    <mergeCell ref="P32:P35"/>
    <mergeCell ref="B2:B3"/>
    <mergeCell ref="C2:C3"/>
    <mergeCell ref="D2:D3"/>
    <mergeCell ref="E2:E3"/>
    <mergeCell ref="F2:F3"/>
    <mergeCell ref="Q2:R2"/>
    <mergeCell ref="T2:U2"/>
    <mergeCell ref="P2:P3"/>
    <mergeCell ref="N2:O2"/>
    <mergeCell ref="H2:H3"/>
    <mergeCell ref="I2:I3"/>
    <mergeCell ref="G2:G3"/>
    <mergeCell ref="J2:M2"/>
    <mergeCell ref="A1:XFD1"/>
    <mergeCell ref="AH32:AH35"/>
    <mergeCell ref="AI32:AI35"/>
    <mergeCell ref="AJ32:AJ35"/>
    <mergeCell ref="AH2:AI2"/>
    <mergeCell ref="AJ2:AJ3"/>
    <mergeCell ref="AG32:AG35"/>
    <mergeCell ref="Q32:Q35"/>
    <mergeCell ref="R32:R35"/>
    <mergeCell ref="S32:S35"/>
    <mergeCell ref="N32:N35"/>
    <mergeCell ref="AE2:AF2"/>
    <mergeCell ref="AG2:AG3"/>
    <mergeCell ref="BB2:BB3"/>
    <mergeCell ref="A2:A3"/>
    <mergeCell ref="X2:Y2"/>
    <mergeCell ref="Z2:Z3"/>
    <mergeCell ref="AA2:AB2"/>
    <mergeCell ref="AC2:AC3"/>
    <mergeCell ref="V2:V3"/>
    <mergeCell ref="S2:S3"/>
    <mergeCell ref="W2:W3"/>
    <mergeCell ref="AD2:AD3"/>
    <mergeCell ref="AA32:AA35"/>
    <mergeCell ref="AB32:AB35"/>
    <mergeCell ref="AC32:AC35"/>
    <mergeCell ref="V32:V35"/>
    <mergeCell ref="W32:W35"/>
    <mergeCell ref="X32:X35"/>
    <mergeCell ref="Y32:Y35"/>
    <mergeCell ref="Z32:Z35"/>
    <mergeCell ref="AD32:AD35"/>
  </mergeCells>
  <conditionalFormatting sqref="L39">
    <cfRule type="duplicateValues" dxfId="1677" priority="1082"/>
  </conditionalFormatting>
  <conditionalFormatting sqref="L18">
    <cfRule type="duplicateValues" dxfId="1676" priority="1080"/>
  </conditionalFormatting>
  <conditionalFormatting sqref="L37">
    <cfRule type="duplicateValues" dxfId="1675" priority="1079"/>
  </conditionalFormatting>
  <conditionalFormatting sqref="L45">
    <cfRule type="duplicateValues" dxfId="1674" priority="1078"/>
  </conditionalFormatting>
  <conditionalFormatting sqref="K70">
    <cfRule type="duplicateValues" dxfId="1673" priority="1077"/>
  </conditionalFormatting>
  <conditionalFormatting sqref="L104">
    <cfRule type="duplicateValues" dxfId="1672" priority="1076"/>
  </conditionalFormatting>
  <conditionalFormatting sqref="S4 S41 S6:S8 S10 S18:S20 S28:S29 S44:S51 S55:S56 S59:S63 S68:S115">
    <cfRule type="cellIs" dxfId="1671" priority="1071" operator="lessThan">
      <formula>0.4</formula>
    </cfRule>
    <cfRule type="cellIs" dxfId="1670" priority="1072" operator="between">
      <formula>0.4</formula>
      <formula>0.5999</formula>
    </cfRule>
    <cfRule type="cellIs" dxfId="1669" priority="1073" operator="between">
      <formula>0.6</formula>
      <formula>0.6999</formula>
    </cfRule>
    <cfRule type="cellIs" dxfId="1668" priority="1074" operator="between">
      <formula>0.7</formula>
      <formula>0.7999</formula>
    </cfRule>
    <cfRule type="cellIs" dxfId="1667" priority="1075" operator="greaterThan">
      <formula>0.7999</formula>
    </cfRule>
  </conditionalFormatting>
  <conditionalFormatting sqref="Z4:Z32 Z36:Z115">
    <cfRule type="cellIs" dxfId="1666" priority="1066" operator="lessThan">
      <formula>0.4</formula>
    </cfRule>
    <cfRule type="cellIs" dxfId="1665" priority="1067" operator="between">
      <formula>0.4</formula>
      <formula>0.5999</formula>
    </cfRule>
    <cfRule type="cellIs" dxfId="1664" priority="1068" operator="between">
      <formula>0.6</formula>
      <formula>0.6999</formula>
    </cfRule>
    <cfRule type="cellIs" dxfId="1663" priority="1069" operator="between">
      <formula>0.7</formula>
      <formula>0.7999</formula>
    </cfRule>
    <cfRule type="cellIs" dxfId="1662" priority="1070" operator="greaterThan">
      <formula>0.7999</formula>
    </cfRule>
  </conditionalFormatting>
  <conditionalFormatting sqref="AG4:AG32 AG36:AG115">
    <cfRule type="cellIs" dxfId="1661" priority="1061" operator="lessThan">
      <formula>0.4</formula>
    </cfRule>
    <cfRule type="cellIs" dxfId="1660" priority="1062" operator="between">
      <formula>0.4</formula>
      <formula>0.5999</formula>
    </cfRule>
    <cfRule type="cellIs" dxfId="1659" priority="1063" operator="between">
      <formula>0.6</formula>
      <formula>0.6999</formula>
    </cfRule>
    <cfRule type="cellIs" dxfId="1658" priority="1064" operator="between">
      <formula>0.7</formula>
      <formula>0.7999</formula>
    </cfRule>
    <cfRule type="cellIs" dxfId="1657" priority="1065" operator="greaterThan">
      <formula>0.7999</formula>
    </cfRule>
  </conditionalFormatting>
  <conditionalFormatting sqref="AN4:AN32 AN36:AN115">
    <cfRule type="cellIs" dxfId="1656" priority="1056" operator="lessThan">
      <formula>0.4</formula>
    </cfRule>
    <cfRule type="cellIs" dxfId="1655" priority="1057" operator="between">
      <formula>0.4</formula>
      <formula>0.5999</formula>
    </cfRule>
    <cfRule type="cellIs" dxfId="1654" priority="1058" operator="between">
      <formula>0.6</formula>
      <formula>0.6999</formula>
    </cfRule>
    <cfRule type="cellIs" dxfId="1653" priority="1059" operator="between">
      <formula>0.7</formula>
      <formula>0.7999</formula>
    </cfRule>
    <cfRule type="cellIs" dxfId="1652" priority="1060" operator="greaterThan">
      <formula>0.7999</formula>
    </cfRule>
  </conditionalFormatting>
  <conditionalFormatting sqref="AU4:AU32 AU36:AU115">
    <cfRule type="cellIs" dxfId="1651" priority="1051" operator="lessThan">
      <formula>0.4</formula>
    </cfRule>
    <cfRule type="cellIs" dxfId="1650" priority="1052" operator="between">
      <formula>0.4</formula>
      <formula>0.5999</formula>
    </cfRule>
    <cfRule type="cellIs" dxfId="1649" priority="1053" operator="between">
      <formula>0.6</formula>
      <formula>0.6999</formula>
    </cfRule>
    <cfRule type="cellIs" dxfId="1648" priority="1054" operator="between">
      <formula>0.7</formula>
      <formula>0.7999</formula>
    </cfRule>
    <cfRule type="cellIs" dxfId="1647" priority="1055" operator="greaterThan">
      <formula>0.7999</formula>
    </cfRule>
  </conditionalFormatting>
  <conditionalFormatting sqref="BB4:BB32 BB36:BB115">
    <cfRule type="cellIs" dxfId="1646" priority="1046" operator="lessThan">
      <formula>0.4</formula>
    </cfRule>
    <cfRule type="cellIs" dxfId="1645" priority="1047" operator="between">
      <formula>0.4</formula>
      <formula>0.5999</formula>
    </cfRule>
    <cfRule type="cellIs" dxfId="1644" priority="1048" operator="between">
      <formula>0.6</formula>
      <formula>0.6999</formula>
    </cfRule>
    <cfRule type="cellIs" dxfId="1643" priority="1049" operator="between">
      <formula>0.7</formula>
      <formula>0.7999</formula>
    </cfRule>
    <cfRule type="cellIs" dxfId="1642" priority="1050" operator="greaterThan">
      <formula>0.7999</formula>
    </cfRule>
  </conditionalFormatting>
  <conditionalFormatting sqref="BE4:BE32 BE36:BE115">
    <cfRule type="cellIs" dxfId="1641" priority="1036" operator="lessThan">
      <formula>0.4</formula>
    </cfRule>
    <cfRule type="cellIs" dxfId="1640" priority="1037" operator="between">
      <formula>0.4</formula>
      <formula>0.5999</formula>
    </cfRule>
    <cfRule type="cellIs" dxfId="1639" priority="1038" operator="between">
      <formula>0.6</formula>
      <formula>0.6999</formula>
    </cfRule>
    <cfRule type="cellIs" dxfId="1638" priority="1039" operator="between">
      <formula>0.7</formula>
      <formula>0.7999</formula>
    </cfRule>
    <cfRule type="cellIs" dxfId="1637" priority="1040" operator="greaterThan">
      <formula>0.7999</formula>
    </cfRule>
  </conditionalFormatting>
  <conditionalFormatting sqref="AQ4:AQ32 AQ36:AQ115">
    <cfRule type="cellIs" dxfId="1636" priority="1031" operator="lessThan">
      <formula>0.4</formula>
    </cfRule>
    <cfRule type="cellIs" dxfId="1635" priority="1032" operator="between">
      <formula>0.4</formula>
      <formula>0.5999</formula>
    </cfRule>
    <cfRule type="cellIs" dxfId="1634" priority="1033" operator="between">
      <formula>0.6</formula>
      <formula>0.6999</formula>
    </cfRule>
    <cfRule type="cellIs" dxfId="1633" priority="1034" operator="between">
      <formula>0.7</formula>
      <formula>0.7999</formula>
    </cfRule>
    <cfRule type="cellIs" dxfId="1632" priority="1035" operator="greaterThan">
      <formula>0.7999</formula>
    </cfRule>
  </conditionalFormatting>
  <conditionalFormatting sqref="BL29:BL30 BL36 BL32 BL40:BL41">
    <cfRule type="cellIs" dxfId="1631" priority="1026" operator="lessThan">
      <formula>0.4</formula>
    </cfRule>
    <cfRule type="cellIs" dxfId="1630" priority="1027" operator="between">
      <formula>0.4</formula>
      <formula>0.5999</formula>
    </cfRule>
    <cfRule type="cellIs" dxfId="1629" priority="1028" operator="between">
      <formula>0.6</formula>
      <formula>0.6999</formula>
    </cfRule>
    <cfRule type="cellIs" dxfId="1628" priority="1029" operator="between">
      <formula>0.7</formula>
      <formula>0.7999</formula>
    </cfRule>
    <cfRule type="cellIs" dxfId="1627" priority="1030" operator="greaterThan">
      <formula>0.7999</formula>
    </cfRule>
  </conditionalFormatting>
  <conditionalFormatting sqref="BL5:BL8">
    <cfRule type="cellIs" dxfId="1626" priority="1015" operator="between">
      <formula>0.8</formula>
      <formula>"MAS"</formula>
    </cfRule>
    <cfRule type="cellIs" dxfId="1625" priority="1016" operator="between">
      <formula>0.7</formula>
      <formula>0.79</formula>
    </cfRule>
    <cfRule type="cellIs" dxfId="1624" priority="1017" operator="between">
      <formula>0.6</formula>
      <formula>0.69</formula>
    </cfRule>
    <cfRule type="cellIs" dxfId="1623" priority="1018" operator="between">
      <formula>0.6</formula>
      <formula>0.69</formula>
    </cfRule>
    <cfRule type="cellIs" dxfId="1622" priority="1019" operator="between">
      <formula>0.4</formula>
      <formula>0.59</formula>
    </cfRule>
    <cfRule type="cellIs" dxfId="1621" priority="1020" operator="between">
      <formula>0</formula>
      <formula>0.39</formula>
    </cfRule>
  </conditionalFormatting>
  <conditionalFormatting sqref="BL4">
    <cfRule type="cellIs" dxfId="1620" priority="1009" operator="between">
      <formula>0.8</formula>
      <formula>"MAS"</formula>
    </cfRule>
    <cfRule type="cellIs" dxfId="1619" priority="1010" operator="between">
      <formula>0.7</formula>
      <formula>0.79</formula>
    </cfRule>
    <cfRule type="cellIs" dxfId="1618" priority="1011" operator="between">
      <formula>0.6</formula>
      <formula>0.69</formula>
    </cfRule>
    <cfRule type="cellIs" dxfId="1617" priority="1012" operator="between">
      <formula>0.6</formula>
      <formula>0.69</formula>
    </cfRule>
    <cfRule type="cellIs" dxfId="1616" priority="1013" operator="between">
      <formula>0.4</formula>
      <formula>0.59</formula>
    </cfRule>
    <cfRule type="cellIs" dxfId="1615" priority="1014" operator="between">
      <formula>0</formula>
      <formula>0.39</formula>
    </cfRule>
  </conditionalFormatting>
  <conditionalFormatting sqref="BL9:BL11">
    <cfRule type="cellIs" dxfId="1614" priority="1003" operator="between">
      <formula>0.8</formula>
      <formula>"MAS"</formula>
    </cfRule>
    <cfRule type="cellIs" dxfId="1613" priority="1004" operator="between">
      <formula>0.7</formula>
      <formula>0.79</formula>
    </cfRule>
    <cfRule type="cellIs" dxfId="1612" priority="1005" operator="between">
      <formula>0.6</formula>
      <formula>0.69</formula>
    </cfRule>
    <cfRule type="cellIs" dxfId="1611" priority="1006" operator="between">
      <formula>0.6</formula>
      <formula>0.69</formula>
    </cfRule>
    <cfRule type="cellIs" dxfId="1610" priority="1007" operator="between">
      <formula>0.4</formula>
      <formula>0.59</formula>
    </cfRule>
    <cfRule type="cellIs" dxfId="1609" priority="1008" operator="between">
      <formula>0</formula>
      <formula>0.39</formula>
    </cfRule>
  </conditionalFormatting>
  <conditionalFormatting sqref="BL12:BL13">
    <cfRule type="cellIs" dxfId="1608" priority="997" operator="between">
      <formula>0.8</formula>
      <formula>"MAS"</formula>
    </cfRule>
    <cfRule type="cellIs" dxfId="1607" priority="998" operator="between">
      <formula>0.7</formula>
      <formula>0.79</formula>
    </cfRule>
    <cfRule type="cellIs" dxfId="1606" priority="999" operator="between">
      <formula>0.6</formula>
      <formula>0.69</formula>
    </cfRule>
    <cfRule type="cellIs" dxfId="1605" priority="1000" operator="between">
      <formula>0.6</formula>
      <formula>0.69</formula>
    </cfRule>
    <cfRule type="cellIs" dxfId="1604" priority="1001" operator="between">
      <formula>0.4</formula>
      <formula>0.59</formula>
    </cfRule>
    <cfRule type="cellIs" dxfId="1603" priority="1002" operator="between">
      <formula>0</formula>
      <formula>0.39</formula>
    </cfRule>
  </conditionalFormatting>
  <conditionalFormatting sqref="BL14:BL18">
    <cfRule type="cellIs" dxfId="1602" priority="991" operator="between">
      <formula>0.8</formula>
      <formula>"MAS"</formula>
    </cfRule>
    <cfRule type="cellIs" dxfId="1601" priority="992" operator="between">
      <formula>0.7</formula>
      <formula>0.79</formula>
    </cfRule>
    <cfRule type="cellIs" dxfId="1600" priority="993" operator="between">
      <formula>0.6</formula>
      <formula>0.69</formula>
    </cfRule>
    <cfRule type="cellIs" dxfId="1599" priority="994" operator="between">
      <formula>0.6</formula>
      <formula>0.69</formula>
    </cfRule>
    <cfRule type="cellIs" dxfId="1598" priority="995" operator="between">
      <formula>0.4</formula>
      <formula>0.59</formula>
    </cfRule>
    <cfRule type="cellIs" dxfId="1597" priority="996" operator="between">
      <formula>0</formula>
      <formula>0.39</formula>
    </cfRule>
  </conditionalFormatting>
  <conditionalFormatting sqref="BL19:BL23">
    <cfRule type="cellIs" dxfId="1596" priority="985" operator="between">
      <formula>0.8</formula>
      <formula>"MAS"</formula>
    </cfRule>
    <cfRule type="cellIs" dxfId="1595" priority="986" operator="between">
      <formula>0.7</formula>
      <formula>0.79</formula>
    </cfRule>
    <cfRule type="cellIs" dxfId="1594" priority="987" operator="between">
      <formula>0.6</formula>
      <formula>0.69</formula>
    </cfRule>
    <cfRule type="cellIs" dxfId="1593" priority="988" operator="between">
      <formula>0.6</formula>
      <formula>0.69</formula>
    </cfRule>
    <cfRule type="cellIs" dxfId="1592" priority="989" operator="between">
      <formula>0.4</formula>
      <formula>0.59</formula>
    </cfRule>
    <cfRule type="cellIs" dxfId="1591" priority="990" operator="between">
      <formula>0</formula>
      <formula>0.39</formula>
    </cfRule>
  </conditionalFormatting>
  <conditionalFormatting sqref="BL24:BL28">
    <cfRule type="cellIs" dxfId="1590" priority="979" operator="between">
      <formula>0.8</formula>
      <formula>"MAS"</formula>
    </cfRule>
    <cfRule type="cellIs" dxfId="1589" priority="980" operator="between">
      <formula>0.7</formula>
      <formula>0.79</formula>
    </cfRule>
    <cfRule type="cellIs" dxfId="1588" priority="981" operator="between">
      <formula>0.6</formula>
      <formula>0.69</formula>
    </cfRule>
    <cfRule type="cellIs" dxfId="1587" priority="982" operator="between">
      <formula>0.6</formula>
      <formula>0.69</formula>
    </cfRule>
    <cfRule type="cellIs" dxfId="1586" priority="983" operator="between">
      <formula>0.4</formula>
      <formula>0.59</formula>
    </cfRule>
    <cfRule type="cellIs" dxfId="1585" priority="984" operator="between">
      <formula>0</formula>
      <formula>0.39</formula>
    </cfRule>
  </conditionalFormatting>
  <conditionalFormatting sqref="BL31">
    <cfRule type="cellIs" dxfId="1584" priority="973" operator="between">
      <formula>0.8</formula>
      <formula>"MAS"</formula>
    </cfRule>
    <cfRule type="cellIs" dxfId="1583" priority="974" operator="between">
      <formula>0.7</formula>
      <formula>0.79</formula>
    </cfRule>
    <cfRule type="cellIs" dxfId="1582" priority="975" operator="between">
      <formula>0.6</formula>
      <formula>0.69</formula>
    </cfRule>
    <cfRule type="cellIs" dxfId="1581" priority="976" operator="between">
      <formula>0.6</formula>
      <formula>0.69</formula>
    </cfRule>
    <cfRule type="cellIs" dxfId="1580" priority="977" operator="between">
      <formula>0.4</formula>
      <formula>0.59</formula>
    </cfRule>
    <cfRule type="cellIs" dxfId="1579" priority="978" operator="between">
      <formula>0</formula>
      <formula>0.39</formula>
    </cfRule>
  </conditionalFormatting>
  <conditionalFormatting sqref="BL37">
    <cfRule type="cellIs" dxfId="1578" priority="967" operator="between">
      <formula>0.8</formula>
      <formula>"MAS"</formula>
    </cfRule>
    <cfRule type="cellIs" dxfId="1577" priority="968" operator="between">
      <formula>0.7</formula>
      <formula>0.79</formula>
    </cfRule>
    <cfRule type="cellIs" dxfId="1576" priority="969" operator="between">
      <formula>0.6</formula>
      <formula>0.69</formula>
    </cfRule>
    <cfRule type="cellIs" dxfId="1575" priority="970" operator="between">
      <formula>0.6</formula>
      <formula>0.69</formula>
    </cfRule>
    <cfRule type="cellIs" dxfId="1574" priority="971" operator="between">
      <formula>0.4</formula>
      <formula>0.59</formula>
    </cfRule>
    <cfRule type="cellIs" dxfId="1573" priority="972" operator="between">
      <formula>0</formula>
      <formula>0.39</formula>
    </cfRule>
  </conditionalFormatting>
  <conditionalFormatting sqref="BL38:BL39">
    <cfRule type="cellIs" dxfId="1572" priority="961" operator="between">
      <formula>0.8</formula>
      <formula>"MAS"</formula>
    </cfRule>
    <cfRule type="cellIs" dxfId="1571" priority="962" operator="between">
      <formula>0.7</formula>
      <formula>0.79</formula>
    </cfRule>
    <cfRule type="cellIs" dxfId="1570" priority="963" operator="between">
      <formula>0.6</formula>
      <formula>0.69</formula>
    </cfRule>
    <cfRule type="cellIs" dxfId="1569" priority="964" operator="between">
      <formula>0.6</formula>
      <formula>0.69</formula>
    </cfRule>
    <cfRule type="cellIs" dxfId="1568" priority="965" operator="between">
      <formula>0.4</formula>
      <formula>0.59</formula>
    </cfRule>
    <cfRule type="cellIs" dxfId="1567" priority="966" operator="between">
      <formula>0</formula>
      <formula>0.39</formula>
    </cfRule>
  </conditionalFormatting>
  <conditionalFormatting sqref="BL42">
    <cfRule type="cellIs" dxfId="1566" priority="955" operator="between">
      <formula>0.8</formula>
      <formula>"MAS"</formula>
    </cfRule>
    <cfRule type="cellIs" dxfId="1565" priority="956" operator="between">
      <formula>0.7</formula>
      <formula>0.79</formula>
    </cfRule>
    <cfRule type="cellIs" dxfId="1564" priority="957" operator="between">
      <formula>0.6</formula>
      <formula>0.69</formula>
    </cfRule>
    <cfRule type="cellIs" dxfId="1563" priority="958" operator="between">
      <formula>0.6</formula>
      <formula>0.69</formula>
    </cfRule>
    <cfRule type="cellIs" dxfId="1562" priority="959" operator="between">
      <formula>0.4</formula>
      <formula>0.59</formula>
    </cfRule>
    <cfRule type="cellIs" dxfId="1561" priority="960" operator="between">
      <formula>0</formula>
      <formula>0.39</formula>
    </cfRule>
  </conditionalFormatting>
  <conditionalFormatting sqref="BL43">
    <cfRule type="cellIs" dxfId="1560" priority="949" operator="between">
      <formula>0.8</formula>
      <formula>"MAS"</formula>
    </cfRule>
    <cfRule type="cellIs" dxfId="1559" priority="950" operator="between">
      <formula>0.7</formula>
      <formula>0.79</formula>
    </cfRule>
    <cfRule type="cellIs" dxfId="1558" priority="951" operator="between">
      <formula>0.6</formula>
      <formula>0.69</formula>
    </cfRule>
    <cfRule type="cellIs" dxfId="1557" priority="952" operator="between">
      <formula>0.6</formula>
      <formula>0.69</formula>
    </cfRule>
    <cfRule type="cellIs" dxfId="1556" priority="953" operator="between">
      <formula>0.4</formula>
      <formula>0.59</formula>
    </cfRule>
    <cfRule type="cellIs" dxfId="1555" priority="954" operator="between">
      <formula>0</formula>
      <formula>0.39</formula>
    </cfRule>
  </conditionalFormatting>
  <conditionalFormatting sqref="BL44:BL46">
    <cfRule type="cellIs" dxfId="1554" priority="943" operator="between">
      <formula>0.8</formula>
      <formula>"MAS"</formula>
    </cfRule>
    <cfRule type="cellIs" dxfId="1553" priority="944" operator="between">
      <formula>0.7</formula>
      <formula>0.79</formula>
    </cfRule>
    <cfRule type="cellIs" dxfId="1552" priority="945" operator="between">
      <formula>0.6</formula>
      <formula>0.69</formula>
    </cfRule>
    <cfRule type="cellIs" dxfId="1551" priority="946" operator="between">
      <formula>0.6</formula>
      <formula>0.69</formula>
    </cfRule>
    <cfRule type="cellIs" dxfId="1550" priority="947" operator="between">
      <formula>0.4</formula>
      <formula>0.59</formula>
    </cfRule>
    <cfRule type="cellIs" dxfId="1549" priority="948" operator="between">
      <formula>0</formula>
      <formula>0.39</formula>
    </cfRule>
  </conditionalFormatting>
  <conditionalFormatting sqref="BL47:BL48">
    <cfRule type="cellIs" dxfId="1548" priority="937" operator="between">
      <formula>0.8</formula>
      <formula>"MAS"</formula>
    </cfRule>
    <cfRule type="cellIs" dxfId="1547" priority="938" operator="between">
      <formula>0.7</formula>
      <formula>0.79</formula>
    </cfRule>
    <cfRule type="cellIs" dxfId="1546" priority="939" operator="between">
      <formula>0.6</formula>
      <formula>0.69</formula>
    </cfRule>
    <cfRule type="cellIs" dxfId="1545" priority="940" operator="between">
      <formula>0.6</formula>
      <formula>0.69</formula>
    </cfRule>
    <cfRule type="cellIs" dxfId="1544" priority="941" operator="between">
      <formula>0.4</formula>
      <formula>0.59</formula>
    </cfRule>
    <cfRule type="cellIs" dxfId="1543" priority="942" operator="between">
      <formula>0</formula>
      <formula>0.39</formula>
    </cfRule>
  </conditionalFormatting>
  <conditionalFormatting sqref="BL49:BL50">
    <cfRule type="cellIs" dxfId="1542" priority="931" operator="between">
      <formula>0.8</formula>
      <formula>"MAS"</formula>
    </cfRule>
    <cfRule type="cellIs" dxfId="1541" priority="932" operator="between">
      <formula>0.7</formula>
      <formula>0.79</formula>
    </cfRule>
    <cfRule type="cellIs" dxfId="1540" priority="933" operator="between">
      <formula>0.6</formula>
      <formula>0.69</formula>
    </cfRule>
    <cfRule type="cellIs" dxfId="1539" priority="934" operator="between">
      <formula>0.6</formula>
      <formula>0.69</formula>
    </cfRule>
    <cfRule type="cellIs" dxfId="1538" priority="935" operator="between">
      <formula>0.4</formula>
      <formula>0.59</formula>
    </cfRule>
    <cfRule type="cellIs" dxfId="1537" priority="936" operator="between">
      <formula>0</formula>
      <formula>0.39</formula>
    </cfRule>
  </conditionalFormatting>
  <conditionalFormatting sqref="BL51:BL52">
    <cfRule type="cellIs" dxfId="1536" priority="925" operator="between">
      <formula>0.8</formula>
      <formula>"MAS"</formula>
    </cfRule>
    <cfRule type="cellIs" dxfId="1535" priority="926" operator="between">
      <formula>0.7</formula>
      <formula>0.79</formula>
    </cfRule>
    <cfRule type="cellIs" dxfId="1534" priority="927" operator="between">
      <formula>0.6</formula>
      <formula>0.69</formula>
    </cfRule>
    <cfRule type="cellIs" dxfId="1533" priority="928" operator="between">
      <formula>0.6</formula>
      <formula>0.69</formula>
    </cfRule>
    <cfRule type="cellIs" dxfId="1532" priority="929" operator="between">
      <formula>0.4</formula>
      <formula>0.59</formula>
    </cfRule>
    <cfRule type="cellIs" dxfId="1531" priority="930" operator="between">
      <formula>0</formula>
      <formula>0.39</formula>
    </cfRule>
  </conditionalFormatting>
  <conditionalFormatting sqref="BL53:BL54">
    <cfRule type="cellIs" dxfId="1530" priority="919" operator="between">
      <formula>0.8</formula>
      <formula>"MAS"</formula>
    </cfRule>
    <cfRule type="cellIs" dxfId="1529" priority="920" operator="between">
      <formula>0.7</formula>
      <formula>0.79</formula>
    </cfRule>
    <cfRule type="cellIs" dxfId="1528" priority="921" operator="between">
      <formula>0.6</formula>
      <formula>0.69</formula>
    </cfRule>
    <cfRule type="cellIs" dxfId="1527" priority="922" operator="between">
      <formula>0.6</formula>
      <formula>0.69</formula>
    </cfRule>
    <cfRule type="cellIs" dxfId="1526" priority="923" operator="between">
      <formula>0.4</formula>
      <formula>0.59</formula>
    </cfRule>
    <cfRule type="cellIs" dxfId="1525" priority="924" operator="between">
      <formula>0</formula>
      <formula>0.39</formula>
    </cfRule>
  </conditionalFormatting>
  <conditionalFormatting sqref="BL55:BL56">
    <cfRule type="cellIs" dxfId="1524" priority="913" operator="between">
      <formula>0.8</formula>
      <formula>"MAS"</formula>
    </cfRule>
    <cfRule type="cellIs" dxfId="1523" priority="914" operator="between">
      <formula>0.7</formula>
      <formula>0.79</formula>
    </cfRule>
    <cfRule type="cellIs" dxfId="1522" priority="915" operator="between">
      <formula>0.6</formula>
      <formula>0.69</formula>
    </cfRule>
    <cfRule type="cellIs" dxfId="1521" priority="916" operator="between">
      <formula>0.6</formula>
      <formula>0.69</formula>
    </cfRule>
    <cfRule type="cellIs" dxfId="1520" priority="917" operator="between">
      <formula>0.4</formula>
      <formula>0.59</formula>
    </cfRule>
    <cfRule type="cellIs" dxfId="1519" priority="918" operator="between">
      <formula>0</formula>
      <formula>0.39</formula>
    </cfRule>
  </conditionalFormatting>
  <conditionalFormatting sqref="BL57:BL58">
    <cfRule type="cellIs" dxfId="1518" priority="907" operator="between">
      <formula>0.8</formula>
      <formula>"MAS"</formula>
    </cfRule>
    <cfRule type="cellIs" dxfId="1517" priority="908" operator="between">
      <formula>0.7</formula>
      <formula>0.79</formula>
    </cfRule>
    <cfRule type="cellIs" dxfId="1516" priority="909" operator="between">
      <formula>0.6</formula>
      <formula>0.69</formula>
    </cfRule>
    <cfRule type="cellIs" dxfId="1515" priority="910" operator="between">
      <formula>0.6</formula>
      <formula>0.69</formula>
    </cfRule>
    <cfRule type="cellIs" dxfId="1514" priority="911" operator="between">
      <formula>0.4</formula>
      <formula>0.59</formula>
    </cfRule>
    <cfRule type="cellIs" dxfId="1513" priority="912" operator="between">
      <formula>0</formula>
      <formula>0.39</formula>
    </cfRule>
  </conditionalFormatting>
  <conditionalFormatting sqref="BL59:BL60">
    <cfRule type="cellIs" dxfId="1512" priority="901" operator="between">
      <formula>0.8</formula>
      <formula>"MAS"</formula>
    </cfRule>
    <cfRule type="cellIs" dxfId="1511" priority="902" operator="between">
      <formula>0.7</formula>
      <formula>0.79</formula>
    </cfRule>
    <cfRule type="cellIs" dxfId="1510" priority="903" operator="between">
      <formula>0.6</formula>
      <formula>0.69</formula>
    </cfRule>
    <cfRule type="cellIs" dxfId="1509" priority="904" operator="between">
      <formula>0.6</formula>
      <formula>0.69</formula>
    </cfRule>
    <cfRule type="cellIs" dxfId="1508" priority="905" operator="between">
      <formula>0.4</formula>
      <formula>0.59</formula>
    </cfRule>
    <cfRule type="cellIs" dxfId="1507" priority="906" operator="between">
      <formula>0</formula>
      <formula>0.39</formula>
    </cfRule>
  </conditionalFormatting>
  <conditionalFormatting sqref="BL61:BL62">
    <cfRule type="cellIs" dxfId="1506" priority="895" operator="between">
      <formula>0.8</formula>
      <formula>"MAS"</formula>
    </cfRule>
    <cfRule type="cellIs" dxfId="1505" priority="896" operator="between">
      <formula>0.7</formula>
      <formula>0.79</formula>
    </cfRule>
    <cfRule type="cellIs" dxfId="1504" priority="897" operator="between">
      <formula>0.6</formula>
      <formula>0.69</formula>
    </cfRule>
    <cfRule type="cellIs" dxfId="1503" priority="898" operator="between">
      <formula>0.6</formula>
      <formula>0.69</formula>
    </cfRule>
    <cfRule type="cellIs" dxfId="1502" priority="899" operator="between">
      <formula>0.4</formula>
      <formula>0.59</formula>
    </cfRule>
    <cfRule type="cellIs" dxfId="1501" priority="900" operator="between">
      <formula>0</formula>
      <formula>0.39</formula>
    </cfRule>
  </conditionalFormatting>
  <conditionalFormatting sqref="BL63:BL64">
    <cfRule type="cellIs" dxfId="1500" priority="889" operator="between">
      <formula>0.8</formula>
      <formula>"MAS"</formula>
    </cfRule>
    <cfRule type="cellIs" dxfId="1499" priority="890" operator="between">
      <formula>0.7</formula>
      <formula>0.79</formula>
    </cfRule>
    <cfRule type="cellIs" dxfId="1498" priority="891" operator="between">
      <formula>0.6</formula>
      <formula>0.69</formula>
    </cfRule>
    <cfRule type="cellIs" dxfId="1497" priority="892" operator="between">
      <formula>0.6</formula>
      <formula>0.69</formula>
    </cfRule>
    <cfRule type="cellIs" dxfId="1496" priority="893" operator="between">
      <formula>0.4</formula>
      <formula>0.59</formula>
    </cfRule>
    <cfRule type="cellIs" dxfId="1495" priority="894" operator="between">
      <formula>0</formula>
      <formula>0.39</formula>
    </cfRule>
  </conditionalFormatting>
  <conditionalFormatting sqref="BL65:BL66">
    <cfRule type="cellIs" dxfId="1494" priority="883" operator="between">
      <formula>0.8</formula>
      <formula>"MAS"</formula>
    </cfRule>
    <cfRule type="cellIs" dxfId="1493" priority="884" operator="between">
      <formula>0.7</formula>
      <formula>0.79</formula>
    </cfRule>
    <cfRule type="cellIs" dxfId="1492" priority="885" operator="between">
      <formula>0.6</formula>
      <formula>0.69</formula>
    </cfRule>
    <cfRule type="cellIs" dxfId="1491" priority="886" operator="between">
      <formula>0.6</formula>
      <formula>0.69</formula>
    </cfRule>
    <cfRule type="cellIs" dxfId="1490" priority="887" operator="between">
      <formula>0.4</formula>
      <formula>0.59</formula>
    </cfRule>
    <cfRule type="cellIs" dxfId="1489" priority="888" operator="between">
      <formula>0</formula>
      <formula>0.39</formula>
    </cfRule>
  </conditionalFormatting>
  <conditionalFormatting sqref="BL67:BL68">
    <cfRule type="cellIs" dxfId="1488" priority="877" operator="between">
      <formula>0.8</formula>
      <formula>"MAS"</formula>
    </cfRule>
    <cfRule type="cellIs" dxfId="1487" priority="878" operator="between">
      <formula>0.7</formula>
      <formula>0.79</formula>
    </cfRule>
    <cfRule type="cellIs" dxfId="1486" priority="879" operator="between">
      <formula>0.6</formula>
      <formula>0.69</formula>
    </cfRule>
    <cfRule type="cellIs" dxfId="1485" priority="880" operator="between">
      <formula>0.6</formula>
      <formula>0.69</formula>
    </cfRule>
    <cfRule type="cellIs" dxfId="1484" priority="881" operator="between">
      <formula>0.4</formula>
      <formula>0.59</formula>
    </cfRule>
    <cfRule type="cellIs" dxfId="1483" priority="882" operator="between">
      <formula>0</formula>
      <formula>0.39</formula>
    </cfRule>
  </conditionalFormatting>
  <conditionalFormatting sqref="BL69:BL70">
    <cfRule type="cellIs" dxfId="1482" priority="871" operator="between">
      <formula>0.8</formula>
      <formula>"MAS"</formula>
    </cfRule>
    <cfRule type="cellIs" dxfId="1481" priority="872" operator="between">
      <formula>0.7</formula>
      <formula>0.79</formula>
    </cfRule>
    <cfRule type="cellIs" dxfId="1480" priority="873" operator="between">
      <formula>0.6</formula>
      <formula>0.69</formula>
    </cfRule>
    <cfRule type="cellIs" dxfId="1479" priority="874" operator="between">
      <formula>0.6</formula>
      <formula>0.69</formula>
    </cfRule>
    <cfRule type="cellIs" dxfId="1478" priority="875" operator="between">
      <formula>0.4</formula>
      <formula>0.59</formula>
    </cfRule>
    <cfRule type="cellIs" dxfId="1477" priority="876" operator="between">
      <formula>0</formula>
      <formula>0.39</formula>
    </cfRule>
  </conditionalFormatting>
  <conditionalFormatting sqref="BL71:BL73">
    <cfRule type="cellIs" dxfId="1476" priority="865" operator="between">
      <formula>0.8</formula>
      <formula>"MAS"</formula>
    </cfRule>
    <cfRule type="cellIs" dxfId="1475" priority="866" operator="between">
      <formula>0.7</formula>
      <formula>0.79</formula>
    </cfRule>
    <cfRule type="cellIs" dxfId="1474" priority="867" operator="between">
      <formula>0.6</formula>
      <formula>0.69</formula>
    </cfRule>
    <cfRule type="cellIs" dxfId="1473" priority="868" operator="between">
      <formula>0.6</formula>
      <formula>0.69</formula>
    </cfRule>
    <cfRule type="cellIs" dxfId="1472" priority="869" operator="between">
      <formula>0.4</formula>
      <formula>0.59</formula>
    </cfRule>
    <cfRule type="cellIs" dxfId="1471" priority="870" operator="between">
      <formula>0</formula>
      <formula>0.39</formula>
    </cfRule>
  </conditionalFormatting>
  <conditionalFormatting sqref="BL74:BL75">
    <cfRule type="cellIs" dxfId="1470" priority="859" operator="between">
      <formula>0.8</formula>
      <formula>"MAS"</formula>
    </cfRule>
    <cfRule type="cellIs" dxfId="1469" priority="860" operator="between">
      <formula>0.7</formula>
      <formula>0.79</formula>
    </cfRule>
    <cfRule type="cellIs" dxfId="1468" priority="861" operator="between">
      <formula>0.6</formula>
      <formula>0.69</formula>
    </cfRule>
    <cfRule type="cellIs" dxfId="1467" priority="862" operator="between">
      <formula>0.6</formula>
      <formula>0.69</formula>
    </cfRule>
    <cfRule type="cellIs" dxfId="1466" priority="863" operator="between">
      <formula>0.4</formula>
      <formula>0.59</formula>
    </cfRule>
    <cfRule type="cellIs" dxfId="1465" priority="864" operator="between">
      <formula>0</formula>
      <formula>0.39</formula>
    </cfRule>
  </conditionalFormatting>
  <conditionalFormatting sqref="BL76:BL77">
    <cfRule type="cellIs" dxfId="1464" priority="853" operator="between">
      <formula>0.8</formula>
      <formula>"MAS"</formula>
    </cfRule>
    <cfRule type="cellIs" dxfId="1463" priority="854" operator="between">
      <formula>0.7</formula>
      <formula>0.79</formula>
    </cfRule>
    <cfRule type="cellIs" dxfId="1462" priority="855" operator="between">
      <formula>0.6</formula>
      <formula>0.69</formula>
    </cfRule>
    <cfRule type="cellIs" dxfId="1461" priority="856" operator="between">
      <formula>0.6</formula>
      <formula>0.69</formula>
    </cfRule>
    <cfRule type="cellIs" dxfId="1460" priority="857" operator="between">
      <formula>0.4</formula>
      <formula>0.59</formula>
    </cfRule>
    <cfRule type="cellIs" dxfId="1459" priority="858" operator="between">
      <formula>0</formula>
      <formula>0.39</formula>
    </cfRule>
  </conditionalFormatting>
  <conditionalFormatting sqref="BL78:BL79">
    <cfRule type="cellIs" dxfId="1458" priority="847" operator="between">
      <formula>0.8</formula>
      <formula>"MAS"</formula>
    </cfRule>
    <cfRule type="cellIs" dxfId="1457" priority="848" operator="between">
      <formula>0.7</formula>
      <formula>0.79</formula>
    </cfRule>
    <cfRule type="cellIs" dxfId="1456" priority="849" operator="between">
      <formula>0.6</formula>
      <formula>0.69</formula>
    </cfRule>
    <cfRule type="cellIs" dxfId="1455" priority="850" operator="between">
      <formula>0.6</formula>
      <formula>0.69</formula>
    </cfRule>
    <cfRule type="cellIs" dxfId="1454" priority="851" operator="between">
      <formula>0.4</formula>
      <formula>0.59</formula>
    </cfRule>
    <cfRule type="cellIs" dxfId="1453" priority="852" operator="between">
      <formula>0</formula>
      <formula>0.39</formula>
    </cfRule>
  </conditionalFormatting>
  <conditionalFormatting sqref="BL80:BL81">
    <cfRule type="cellIs" dxfId="1452" priority="841" operator="between">
      <formula>0.8</formula>
      <formula>"MAS"</formula>
    </cfRule>
    <cfRule type="cellIs" dxfId="1451" priority="842" operator="between">
      <formula>0.7</formula>
      <formula>0.79</formula>
    </cfRule>
    <cfRule type="cellIs" dxfId="1450" priority="843" operator="between">
      <formula>0.6</formula>
      <formula>0.69</formula>
    </cfRule>
    <cfRule type="cellIs" dxfId="1449" priority="844" operator="between">
      <formula>0.6</formula>
      <formula>0.69</formula>
    </cfRule>
    <cfRule type="cellIs" dxfId="1448" priority="845" operator="between">
      <formula>0.4</formula>
      <formula>0.59</formula>
    </cfRule>
    <cfRule type="cellIs" dxfId="1447" priority="846" operator="between">
      <formula>0</formula>
      <formula>0.39</formula>
    </cfRule>
  </conditionalFormatting>
  <conditionalFormatting sqref="BL82:BL83">
    <cfRule type="cellIs" dxfId="1446" priority="835" operator="between">
      <formula>0.8</formula>
      <formula>"MAS"</formula>
    </cfRule>
    <cfRule type="cellIs" dxfId="1445" priority="836" operator="between">
      <formula>0.7</formula>
      <formula>0.79</formula>
    </cfRule>
    <cfRule type="cellIs" dxfId="1444" priority="837" operator="between">
      <formula>0.6</formula>
      <formula>0.69</formula>
    </cfRule>
    <cfRule type="cellIs" dxfId="1443" priority="838" operator="between">
      <formula>0.6</formula>
      <formula>0.69</formula>
    </cfRule>
    <cfRule type="cellIs" dxfId="1442" priority="839" operator="between">
      <formula>0.4</formula>
      <formula>0.59</formula>
    </cfRule>
    <cfRule type="cellIs" dxfId="1441" priority="840" operator="between">
      <formula>0</formula>
      <formula>0.39</formula>
    </cfRule>
  </conditionalFormatting>
  <conditionalFormatting sqref="BL84:BL85">
    <cfRule type="cellIs" dxfId="1440" priority="829" operator="between">
      <formula>0.8</formula>
      <formula>"MAS"</formula>
    </cfRule>
    <cfRule type="cellIs" dxfId="1439" priority="830" operator="between">
      <formula>0.7</formula>
      <formula>0.79</formula>
    </cfRule>
    <cfRule type="cellIs" dxfId="1438" priority="831" operator="between">
      <formula>0.6</formula>
      <formula>0.69</formula>
    </cfRule>
    <cfRule type="cellIs" dxfId="1437" priority="832" operator="between">
      <formula>0.6</formula>
      <formula>0.69</formula>
    </cfRule>
    <cfRule type="cellIs" dxfId="1436" priority="833" operator="between">
      <formula>0.4</formula>
      <formula>0.59</formula>
    </cfRule>
    <cfRule type="cellIs" dxfId="1435" priority="834" operator="between">
      <formula>0</formula>
      <formula>0.39</formula>
    </cfRule>
  </conditionalFormatting>
  <conditionalFormatting sqref="BL86:BL87">
    <cfRule type="cellIs" dxfId="1434" priority="823" operator="between">
      <formula>0.8</formula>
      <formula>"MAS"</formula>
    </cfRule>
    <cfRule type="cellIs" dxfId="1433" priority="824" operator="between">
      <formula>0.7</formula>
      <formula>0.79</formula>
    </cfRule>
    <cfRule type="cellIs" dxfId="1432" priority="825" operator="between">
      <formula>0.6</formula>
      <formula>0.69</formula>
    </cfRule>
    <cfRule type="cellIs" dxfId="1431" priority="826" operator="between">
      <formula>0.6</formula>
      <formula>0.69</formula>
    </cfRule>
    <cfRule type="cellIs" dxfId="1430" priority="827" operator="between">
      <formula>0.4</formula>
      <formula>0.59</formula>
    </cfRule>
    <cfRule type="cellIs" dxfId="1429" priority="828" operator="between">
      <formula>0</formula>
      <formula>0.39</formula>
    </cfRule>
  </conditionalFormatting>
  <conditionalFormatting sqref="BL88:BL91">
    <cfRule type="cellIs" dxfId="1428" priority="817" operator="between">
      <formula>0.8</formula>
      <formula>"MAS"</formula>
    </cfRule>
    <cfRule type="cellIs" dxfId="1427" priority="818" operator="between">
      <formula>0.7</formula>
      <formula>0.79</formula>
    </cfRule>
    <cfRule type="cellIs" dxfId="1426" priority="819" operator="between">
      <formula>0.6</formula>
      <formula>0.69</formula>
    </cfRule>
    <cfRule type="cellIs" dxfId="1425" priority="820" operator="between">
      <formula>0.6</formula>
      <formula>0.69</formula>
    </cfRule>
    <cfRule type="cellIs" dxfId="1424" priority="821" operator="between">
      <formula>0.4</formula>
      <formula>0.59</formula>
    </cfRule>
    <cfRule type="cellIs" dxfId="1423" priority="822" operator="between">
      <formula>0</formula>
      <formula>0.39</formula>
    </cfRule>
  </conditionalFormatting>
  <conditionalFormatting sqref="BL92:BL93">
    <cfRule type="cellIs" dxfId="1422" priority="811" operator="between">
      <formula>0.8</formula>
      <formula>"MAS"</formula>
    </cfRule>
    <cfRule type="cellIs" dxfId="1421" priority="812" operator="between">
      <formula>0.7</formula>
      <formula>0.79</formula>
    </cfRule>
    <cfRule type="cellIs" dxfId="1420" priority="813" operator="between">
      <formula>0.6</formula>
      <formula>0.69</formula>
    </cfRule>
    <cfRule type="cellIs" dxfId="1419" priority="814" operator="between">
      <formula>0.6</formula>
      <formula>0.69</formula>
    </cfRule>
    <cfRule type="cellIs" dxfId="1418" priority="815" operator="between">
      <formula>0.4</formula>
      <formula>0.59</formula>
    </cfRule>
    <cfRule type="cellIs" dxfId="1417" priority="816" operator="between">
      <formula>0</formula>
      <formula>0.39</formula>
    </cfRule>
  </conditionalFormatting>
  <conditionalFormatting sqref="BL94:BL96">
    <cfRule type="cellIs" dxfId="1416" priority="805" operator="between">
      <formula>0.8</formula>
      <formula>"MAS"</formula>
    </cfRule>
    <cfRule type="cellIs" dxfId="1415" priority="806" operator="between">
      <formula>0.7</formula>
      <formula>0.79</formula>
    </cfRule>
    <cfRule type="cellIs" dxfId="1414" priority="807" operator="between">
      <formula>0.6</formula>
      <formula>0.69</formula>
    </cfRule>
    <cfRule type="cellIs" dxfId="1413" priority="808" operator="between">
      <formula>0.6</formula>
      <formula>0.69</formula>
    </cfRule>
    <cfRule type="cellIs" dxfId="1412" priority="809" operator="between">
      <formula>0.4</formula>
      <formula>0.59</formula>
    </cfRule>
    <cfRule type="cellIs" dxfId="1411" priority="810" operator="between">
      <formula>0</formula>
      <formula>0.39</formula>
    </cfRule>
  </conditionalFormatting>
  <conditionalFormatting sqref="BL97:BL98">
    <cfRule type="cellIs" dxfId="1410" priority="799" operator="between">
      <formula>0.8</formula>
      <formula>"MAS"</formula>
    </cfRule>
    <cfRule type="cellIs" dxfId="1409" priority="800" operator="between">
      <formula>0.7</formula>
      <formula>0.79</formula>
    </cfRule>
    <cfRule type="cellIs" dxfId="1408" priority="801" operator="between">
      <formula>0.6</formula>
      <formula>0.69</formula>
    </cfRule>
    <cfRule type="cellIs" dxfId="1407" priority="802" operator="between">
      <formula>0.6</formula>
      <formula>0.69</formula>
    </cfRule>
    <cfRule type="cellIs" dxfId="1406" priority="803" operator="between">
      <formula>0.4</formula>
      <formula>0.59</formula>
    </cfRule>
    <cfRule type="cellIs" dxfId="1405" priority="804" operator="between">
      <formula>0</formula>
      <formula>0.39</formula>
    </cfRule>
  </conditionalFormatting>
  <conditionalFormatting sqref="BL99:BL100">
    <cfRule type="cellIs" dxfId="1404" priority="793" operator="between">
      <formula>0.8</formula>
      <formula>"MAS"</formula>
    </cfRule>
    <cfRule type="cellIs" dxfId="1403" priority="794" operator="between">
      <formula>0.7</formula>
      <formula>0.79</formula>
    </cfRule>
    <cfRule type="cellIs" dxfId="1402" priority="795" operator="between">
      <formula>0.6</formula>
      <formula>0.69</formula>
    </cfRule>
    <cfRule type="cellIs" dxfId="1401" priority="796" operator="between">
      <formula>0.6</formula>
      <formula>0.69</formula>
    </cfRule>
    <cfRule type="cellIs" dxfId="1400" priority="797" operator="between">
      <formula>0.4</formula>
      <formula>0.59</formula>
    </cfRule>
    <cfRule type="cellIs" dxfId="1399" priority="798" operator="between">
      <formula>0</formula>
      <formula>0.39</formula>
    </cfRule>
  </conditionalFormatting>
  <conditionalFormatting sqref="BL101:BL102">
    <cfRule type="cellIs" dxfId="1398" priority="787" operator="between">
      <formula>0.8</formula>
      <formula>"MAS"</formula>
    </cfRule>
    <cfRule type="cellIs" dxfId="1397" priority="788" operator="between">
      <formula>0.7</formula>
      <formula>0.79</formula>
    </cfRule>
    <cfRule type="cellIs" dxfId="1396" priority="789" operator="between">
      <formula>0.6</formula>
      <formula>0.69</formula>
    </cfRule>
    <cfRule type="cellIs" dxfId="1395" priority="790" operator="between">
      <formula>0.6</formula>
      <formula>0.69</formula>
    </cfRule>
    <cfRule type="cellIs" dxfId="1394" priority="791" operator="between">
      <formula>0.4</formula>
      <formula>0.59</formula>
    </cfRule>
    <cfRule type="cellIs" dxfId="1393" priority="792" operator="between">
      <formula>0</formula>
      <formula>0.39</formula>
    </cfRule>
  </conditionalFormatting>
  <conditionalFormatting sqref="BL103:BL104">
    <cfRule type="cellIs" dxfId="1392" priority="781" operator="between">
      <formula>0.8</formula>
      <formula>"MAS"</formula>
    </cfRule>
    <cfRule type="cellIs" dxfId="1391" priority="782" operator="between">
      <formula>0.7</formula>
      <formula>0.79</formula>
    </cfRule>
    <cfRule type="cellIs" dxfId="1390" priority="783" operator="between">
      <formula>0.6</formula>
      <formula>0.69</formula>
    </cfRule>
    <cfRule type="cellIs" dxfId="1389" priority="784" operator="between">
      <formula>0.6</formula>
      <formula>0.69</formula>
    </cfRule>
    <cfRule type="cellIs" dxfId="1388" priority="785" operator="between">
      <formula>0.4</formula>
      <formula>0.59</formula>
    </cfRule>
    <cfRule type="cellIs" dxfId="1387" priority="786" operator="between">
      <formula>0</formula>
      <formula>0.39</formula>
    </cfRule>
  </conditionalFormatting>
  <conditionalFormatting sqref="BL105:BL106">
    <cfRule type="cellIs" dxfId="1386" priority="775" operator="between">
      <formula>0.8</formula>
      <formula>"MAS"</formula>
    </cfRule>
    <cfRule type="cellIs" dxfId="1385" priority="776" operator="between">
      <formula>0.7</formula>
      <formula>0.79</formula>
    </cfRule>
    <cfRule type="cellIs" dxfId="1384" priority="777" operator="between">
      <formula>0.6</formula>
      <formula>0.69</formula>
    </cfRule>
    <cfRule type="cellIs" dxfId="1383" priority="778" operator="between">
      <formula>0.6</formula>
      <formula>0.69</formula>
    </cfRule>
    <cfRule type="cellIs" dxfId="1382" priority="779" operator="between">
      <formula>0.4</formula>
      <formula>0.59</formula>
    </cfRule>
    <cfRule type="cellIs" dxfId="1381" priority="780" operator="between">
      <formula>0</formula>
      <formula>0.39</formula>
    </cfRule>
  </conditionalFormatting>
  <conditionalFormatting sqref="BL107">
    <cfRule type="cellIs" dxfId="1380" priority="769" operator="between">
      <formula>0.8</formula>
      <formula>"MAS"</formula>
    </cfRule>
    <cfRule type="cellIs" dxfId="1379" priority="770" operator="between">
      <formula>0.7</formula>
      <formula>0.79</formula>
    </cfRule>
    <cfRule type="cellIs" dxfId="1378" priority="771" operator="between">
      <formula>0.6</formula>
      <formula>0.69</formula>
    </cfRule>
    <cfRule type="cellIs" dxfId="1377" priority="772" operator="between">
      <formula>0.6</formula>
      <formula>0.69</formula>
    </cfRule>
    <cfRule type="cellIs" dxfId="1376" priority="773" operator="between">
      <formula>0.4</formula>
      <formula>0.59</formula>
    </cfRule>
    <cfRule type="cellIs" dxfId="1375" priority="774" operator="between">
      <formula>0</formula>
      <formula>0.39</formula>
    </cfRule>
  </conditionalFormatting>
  <conditionalFormatting sqref="BL109:BL110">
    <cfRule type="cellIs" dxfId="1374" priority="763" operator="between">
      <formula>0.8</formula>
      <formula>"MAS"</formula>
    </cfRule>
    <cfRule type="cellIs" dxfId="1373" priority="764" operator="between">
      <formula>0.7</formula>
      <formula>0.79</formula>
    </cfRule>
    <cfRule type="cellIs" dxfId="1372" priority="765" operator="between">
      <formula>0.6</formula>
      <formula>0.69</formula>
    </cfRule>
    <cfRule type="cellIs" dxfId="1371" priority="766" operator="between">
      <formula>0.6</formula>
      <formula>0.69</formula>
    </cfRule>
    <cfRule type="cellIs" dxfId="1370" priority="767" operator="between">
      <formula>0.4</formula>
      <formula>0.59</formula>
    </cfRule>
    <cfRule type="cellIs" dxfId="1369" priority="768" operator="between">
      <formula>0</formula>
      <formula>0.39</formula>
    </cfRule>
  </conditionalFormatting>
  <conditionalFormatting sqref="BL111:BL112">
    <cfRule type="cellIs" dxfId="1368" priority="757" operator="between">
      <formula>0.8</formula>
      <formula>"MAS"</formula>
    </cfRule>
    <cfRule type="cellIs" dxfId="1367" priority="758" operator="between">
      <formula>0.7</formula>
      <formula>0.79</formula>
    </cfRule>
    <cfRule type="cellIs" dxfId="1366" priority="759" operator="between">
      <formula>0.6</formula>
      <formula>0.69</formula>
    </cfRule>
    <cfRule type="cellIs" dxfId="1365" priority="760" operator="between">
      <formula>0.6</formula>
      <formula>0.69</formula>
    </cfRule>
    <cfRule type="cellIs" dxfId="1364" priority="761" operator="between">
      <formula>0.4</formula>
      <formula>0.59</formula>
    </cfRule>
    <cfRule type="cellIs" dxfId="1363" priority="762" operator="between">
      <formula>0</formula>
      <formula>0.39</formula>
    </cfRule>
  </conditionalFormatting>
  <conditionalFormatting sqref="BL113:BL115">
    <cfRule type="cellIs" dxfId="1362" priority="751" operator="between">
      <formula>0.8</formula>
      <formula>"MAS"</formula>
    </cfRule>
    <cfRule type="cellIs" dxfId="1361" priority="752" operator="between">
      <formula>0.7</formula>
      <formula>0.79</formula>
    </cfRule>
    <cfRule type="cellIs" dxfId="1360" priority="753" operator="between">
      <formula>0.6</formula>
      <formula>0.69</formula>
    </cfRule>
    <cfRule type="cellIs" dxfId="1359" priority="754" operator="between">
      <formula>0.6</formula>
      <formula>0.69</formula>
    </cfRule>
    <cfRule type="cellIs" dxfId="1358" priority="755" operator="between">
      <formula>0.4</formula>
      <formula>0.59</formula>
    </cfRule>
    <cfRule type="cellIs" dxfId="1357" priority="756" operator="between">
      <formula>0</formula>
      <formula>0.39</formula>
    </cfRule>
  </conditionalFormatting>
  <conditionalFormatting sqref="BI4:BI5 BI7:BI14">
    <cfRule type="cellIs" dxfId="1356" priority="277" operator="between">
      <formula>0.8</formula>
      <formula>"MAS"</formula>
    </cfRule>
    <cfRule type="cellIs" dxfId="1355" priority="278" operator="between">
      <formula>0.7</formula>
      <formula>0.79</formula>
    </cfRule>
    <cfRule type="cellIs" dxfId="1354" priority="279" operator="between">
      <formula>0.6</formula>
      <formula>0.69</formula>
    </cfRule>
    <cfRule type="cellIs" dxfId="1353" priority="280" operator="between">
      <formula>0.6</formula>
      <formula>0.69</formula>
    </cfRule>
    <cfRule type="cellIs" dxfId="1352" priority="281" operator="between">
      <formula>0.4</formula>
      <formula>0.59</formula>
    </cfRule>
    <cfRule type="cellIs" dxfId="1351" priority="282" operator="between">
      <formula>0</formula>
      <formula>0.39</formula>
    </cfRule>
  </conditionalFormatting>
  <conditionalFormatting sqref="BI15:BI24">
    <cfRule type="cellIs" dxfId="1350" priority="271" operator="between">
      <formula>0.8</formula>
      <formula>"MAS"</formula>
    </cfRule>
    <cfRule type="cellIs" dxfId="1349" priority="272" operator="between">
      <formula>0.7</formula>
      <formula>0.79</formula>
    </cfRule>
    <cfRule type="cellIs" dxfId="1348" priority="273" operator="between">
      <formula>0.6</formula>
      <formula>0.69</formula>
    </cfRule>
    <cfRule type="cellIs" dxfId="1347" priority="274" operator="between">
      <formula>0.6</formula>
      <formula>0.69</formula>
    </cfRule>
    <cfRule type="cellIs" dxfId="1346" priority="275" operator="between">
      <formula>0.4</formula>
      <formula>0.59</formula>
    </cfRule>
    <cfRule type="cellIs" dxfId="1345" priority="276" operator="between">
      <formula>0</formula>
      <formula>0.39</formula>
    </cfRule>
  </conditionalFormatting>
  <conditionalFormatting sqref="BI25:BI28">
    <cfRule type="cellIs" dxfId="1344" priority="265" operator="between">
      <formula>0.8</formula>
      <formula>"MAS"</formula>
    </cfRule>
    <cfRule type="cellIs" dxfId="1343" priority="266" operator="between">
      <formula>0.7</formula>
      <formula>0.79</formula>
    </cfRule>
    <cfRule type="cellIs" dxfId="1342" priority="267" operator="between">
      <formula>0.6</formula>
      <formula>0.69</formula>
    </cfRule>
    <cfRule type="cellIs" dxfId="1341" priority="268" operator="between">
      <formula>0.6</formula>
      <formula>0.69</formula>
    </cfRule>
    <cfRule type="cellIs" dxfId="1340" priority="269" operator="between">
      <formula>0.4</formula>
      <formula>0.59</formula>
    </cfRule>
    <cfRule type="cellIs" dxfId="1339" priority="270" operator="between">
      <formula>0</formula>
      <formula>0.39</formula>
    </cfRule>
  </conditionalFormatting>
  <conditionalFormatting sqref="BI29:BI30">
    <cfRule type="cellIs" dxfId="1338" priority="259" operator="between">
      <formula>0.8</formula>
      <formula>"MAS"</formula>
    </cfRule>
    <cfRule type="cellIs" dxfId="1337" priority="260" operator="between">
      <formula>0.7</formula>
      <formula>0.79</formula>
    </cfRule>
    <cfRule type="cellIs" dxfId="1336" priority="261" operator="between">
      <formula>0.6</formula>
      <formula>0.69</formula>
    </cfRule>
    <cfRule type="cellIs" dxfId="1335" priority="262" operator="between">
      <formula>0.6</formula>
      <formula>0.69</formula>
    </cfRule>
    <cfRule type="cellIs" dxfId="1334" priority="263" operator="between">
      <formula>0.4</formula>
      <formula>0.59</formula>
    </cfRule>
    <cfRule type="cellIs" dxfId="1333" priority="264" operator="between">
      <formula>0</formula>
      <formula>0.39</formula>
    </cfRule>
  </conditionalFormatting>
  <conditionalFormatting sqref="BI31">
    <cfRule type="cellIs" dxfId="1332" priority="253" operator="between">
      <formula>0.8</formula>
      <formula>"MAS"</formula>
    </cfRule>
    <cfRule type="cellIs" dxfId="1331" priority="254" operator="between">
      <formula>0.7</formula>
      <formula>0.79</formula>
    </cfRule>
    <cfRule type="cellIs" dxfId="1330" priority="255" operator="between">
      <formula>0.6</formula>
      <formula>0.69</formula>
    </cfRule>
    <cfRule type="cellIs" dxfId="1329" priority="256" operator="between">
      <formula>0.6</formula>
      <formula>0.69</formula>
    </cfRule>
    <cfRule type="cellIs" dxfId="1328" priority="257" operator="between">
      <formula>0.4</formula>
      <formula>0.59</formula>
    </cfRule>
    <cfRule type="cellIs" dxfId="1327" priority="258" operator="between">
      <formula>0</formula>
      <formula>0.39</formula>
    </cfRule>
  </conditionalFormatting>
  <conditionalFormatting sqref="BI32">
    <cfRule type="cellIs" dxfId="1326" priority="247" operator="between">
      <formula>0.8</formula>
      <formula>"MAS"</formula>
    </cfRule>
    <cfRule type="cellIs" dxfId="1325" priority="248" operator="between">
      <formula>0.7</formula>
      <formula>0.79</formula>
    </cfRule>
    <cfRule type="cellIs" dxfId="1324" priority="249" operator="between">
      <formula>0.6</formula>
      <formula>0.69</formula>
    </cfRule>
    <cfRule type="cellIs" dxfId="1323" priority="250" operator="between">
      <formula>0.6</formula>
      <formula>0.69</formula>
    </cfRule>
    <cfRule type="cellIs" dxfId="1322" priority="251" operator="between">
      <formula>0.4</formula>
      <formula>0.59</formula>
    </cfRule>
    <cfRule type="cellIs" dxfId="1321" priority="252" operator="between">
      <formula>0</formula>
      <formula>0.39</formula>
    </cfRule>
  </conditionalFormatting>
  <conditionalFormatting sqref="BI36">
    <cfRule type="cellIs" dxfId="1320" priority="241" operator="between">
      <formula>0.8</formula>
      <formula>"MAS"</formula>
    </cfRule>
    <cfRule type="cellIs" dxfId="1319" priority="242" operator="between">
      <formula>0.7</formula>
      <formula>0.79</formula>
    </cfRule>
    <cfRule type="cellIs" dxfId="1318" priority="243" operator="between">
      <formula>0.6</formula>
      <formula>0.69</formula>
    </cfRule>
    <cfRule type="cellIs" dxfId="1317" priority="244" operator="between">
      <formula>0.6</formula>
      <formula>0.69</formula>
    </cfRule>
    <cfRule type="cellIs" dxfId="1316" priority="245" operator="between">
      <formula>0.4</formula>
      <formula>0.59</formula>
    </cfRule>
    <cfRule type="cellIs" dxfId="1315" priority="246" operator="between">
      <formula>0</formula>
      <formula>0.39</formula>
    </cfRule>
  </conditionalFormatting>
  <conditionalFormatting sqref="BI37:BI38">
    <cfRule type="cellIs" dxfId="1314" priority="235" operator="between">
      <formula>0.8</formula>
      <formula>"MAS"</formula>
    </cfRule>
    <cfRule type="cellIs" dxfId="1313" priority="236" operator="between">
      <formula>0.7</formula>
      <formula>0.79</formula>
    </cfRule>
    <cfRule type="cellIs" dxfId="1312" priority="237" operator="between">
      <formula>0.6</formula>
      <formula>0.69</formula>
    </cfRule>
    <cfRule type="cellIs" dxfId="1311" priority="238" operator="between">
      <formula>0.6</formula>
      <formula>0.69</formula>
    </cfRule>
    <cfRule type="cellIs" dxfId="1310" priority="239" operator="between">
      <formula>0.4</formula>
      <formula>0.59</formula>
    </cfRule>
    <cfRule type="cellIs" dxfId="1309" priority="240" operator="between">
      <formula>0</formula>
      <formula>0.39</formula>
    </cfRule>
  </conditionalFormatting>
  <conditionalFormatting sqref="BI39:BI40">
    <cfRule type="cellIs" dxfId="1308" priority="229" operator="between">
      <formula>0.8</formula>
      <formula>"MAS"</formula>
    </cfRule>
    <cfRule type="cellIs" dxfId="1307" priority="230" operator="between">
      <formula>0.7</formula>
      <formula>0.79</formula>
    </cfRule>
    <cfRule type="cellIs" dxfId="1306" priority="231" operator="between">
      <formula>0.6</formula>
      <formula>0.69</formula>
    </cfRule>
    <cfRule type="cellIs" dxfId="1305" priority="232" operator="between">
      <formula>0.6</formula>
      <formula>0.69</formula>
    </cfRule>
    <cfRule type="cellIs" dxfId="1304" priority="233" operator="between">
      <formula>0.4</formula>
      <formula>0.59</formula>
    </cfRule>
    <cfRule type="cellIs" dxfId="1303" priority="234" operator="between">
      <formula>0</formula>
      <formula>0.39</formula>
    </cfRule>
  </conditionalFormatting>
  <conditionalFormatting sqref="BI41:BI42">
    <cfRule type="cellIs" dxfId="1302" priority="223" operator="between">
      <formula>0.8</formula>
      <formula>"MAS"</formula>
    </cfRule>
    <cfRule type="cellIs" dxfId="1301" priority="224" operator="between">
      <formula>0.7</formula>
      <formula>0.79</formula>
    </cfRule>
    <cfRule type="cellIs" dxfId="1300" priority="225" operator="between">
      <formula>0.6</formula>
      <formula>0.69</formula>
    </cfRule>
    <cfRule type="cellIs" dxfId="1299" priority="226" operator="between">
      <formula>0.6</formula>
      <formula>0.69</formula>
    </cfRule>
    <cfRule type="cellIs" dxfId="1298" priority="227" operator="between">
      <formula>0.4</formula>
      <formula>0.59</formula>
    </cfRule>
    <cfRule type="cellIs" dxfId="1297" priority="228" operator="between">
      <formula>0</formula>
      <formula>0.39</formula>
    </cfRule>
  </conditionalFormatting>
  <conditionalFormatting sqref="BI43:BI45">
    <cfRule type="cellIs" dxfId="1296" priority="217" operator="between">
      <formula>0.8</formula>
      <formula>"MAS"</formula>
    </cfRule>
    <cfRule type="cellIs" dxfId="1295" priority="218" operator="between">
      <formula>0.7</formula>
      <formula>0.79</formula>
    </cfRule>
    <cfRule type="cellIs" dxfId="1294" priority="219" operator="between">
      <formula>0.6</formula>
      <formula>0.69</formula>
    </cfRule>
    <cfRule type="cellIs" dxfId="1293" priority="220" operator="between">
      <formula>0.6</formula>
      <formula>0.69</formula>
    </cfRule>
    <cfRule type="cellIs" dxfId="1292" priority="221" operator="between">
      <formula>0.4</formula>
      <formula>0.59</formula>
    </cfRule>
    <cfRule type="cellIs" dxfId="1291" priority="222" operator="between">
      <formula>0</formula>
      <formula>0.39</formula>
    </cfRule>
  </conditionalFormatting>
  <conditionalFormatting sqref="BI46:BI47">
    <cfRule type="cellIs" dxfId="1290" priority="211" operator="between">
      <formula>0.8</formula>
      <formula>"MAS"</formula>
    </cfRule>
    <cfRule type="cellIs" dxfId="1289" priority="212" operator="between">
      <formula>0.7</formula>
      <formula>0.79</formula>
    </cfRule>
    <cfRule type="cellIs" dxfId="1288" priority="213" operator="between">
      <formula>0.6</formula>
      <formula>0.69</formula>
    </cfRule>
    <cfRule type="cellIs" dxfId="1287" priority="214" operator="between">
      <formula>0.6</formula>
      <formula>0.69</formula>
    </cfRule>
    <cfRule type="cellIs" dxfId="1286" priority="215" operator="between">
      <formula>0.4</formula>
      <formula>0.59</formula>
    </cfRule>
    <cfRule type="cellIs" dxfId="1285" priority="216" operator="between">
      <formula>0</formula>
      <formula>0.39</formula>
    </cfRule>
  </conditionalFormatting>
  <conditionalFormatting sqref="BI48:BI49">
    <cfRule type="cellIs" dxfId="1284" priority="205" operator="between">
      <formula>0.8</formula>
      <formula>"MAS"</formula>
    </cfRule>
    <cfRule type="cellIs" dxfId="1283" priority="206" operator="between">
      <formula>0.7</formula>
      <formula>0.79</formula>
    </cfRule>
    <cfRule type="cellIs" dxfId="1282" priority="207" operator="between">
      <formula>0.6</formula>
      <formula>0.69</formula>
    </cfRule>
    <cfRule type="cellIs" dxfId="1281" priority="208" operator="between">
      <formula>0.6</formula>
      <formula>0.69</formula>
    </cfRule>
    <cfRule type="cellIs" dxfId="1280" priority="209" operator="between">
      <formula>0.4</formula>
      <formula>0.59</formula>
    </cfRule>
    <cfRule type="cellIs" dxfId="1279" priority="210" operator="between">
      <formula>0</formula>
      <formula>0.39</formula>
    </cfRule>
  </conditionalFormatting>
  <conditionalFormatting sqref="BI50:BI52">
    <cfRule type="cellIs" dxfId="1278" priority="199" operator="between">
      <formula>0.8</formula>
      <formula>"MAS"</formula>
    </cfRule>
    <cfRule type="cellIs" dxfId="1277" priority="200" operator="between">
      <formula>0.7</formula>
      <formula>0.79</formula>
    </cfRule>
    <cfRule type="cellIs" dxfId="1276" priority="201" operator="between">
      <formula>0.6</formula>
      <formula>0.69</formula>
    </cfRule>
    <cfRule type="cellIs" dxfId="1275" priority="202" operator="between">
      <formula>0.6</formula>
      <formula>0.69</formula>
    </cfRule>
    <cfRule type="cellIs" dxfId="1274" priority="203" operator="between">
      <formula>0.4</formula>
      <formula>0.59</formula>
    </cfRule>
    <cfRule type="cellIs" dxfId="1273" priority="204" operator="between">
      <formula>0</formula>
      <formula>0.39</formula>
    </cfRule>
  </conditionalFormatting>
  <conditionalFormatting sqref="BI53:BI54">
    <cfRule type="cellIs" dxfId="1272" priority="193" operator="between">
      <formula>0.8</formula>
      <formula>"MAS"</formula>
    </cfRule>
    <cfRule type="cellIs" dxfId="1271" priority="194" operator="between">
      <formula>0.7</formula>
      <formula>0.79</formula>
    </cfRule>
    <cfRule type="cellIs" dxfId="1270" priority="195" operator="between">
      <formula>0.6</formula>
      <formula>0.69</formula>
    </cfRule>
    <cfRule type="cellIs" dxfId="1269" priority="196" operator="between">
      <formula>0.6</formula>
      <formula>0.69</formula>
    </cfRule>
    <cfRule type="cellIs" dxfId="1268" priority="197" operator="between">
      <formula>0.4</formula>
      <formula>0.59</formula>
    </cfRule>
    <cfRule type="cellIs" dxfId="1267" priority="198" operator="between">
      <formula>0</formula>
      <formula>0.39</formula>
    </cfRule>
  </conditionalFormatting>
  <conditionalFormatting sqref="BI55:BI57">
    <cfRule type="cellIs" dxfId="1266" priority="187" operator="between">
      <formula>0.8</formula>
      <formula>"MAS"</formula>
    </cfRule>
    <cfRule type="cellIs" dxfId="1265" priority="188" operator="between">
      <formula>0.7</formula>
      <formula>0.79</formula>
    </cfRule>
    <cfRule type="cellIs" dxfId="1264" priority="189" operator="between">
      <formula>0.6</formula>
      <formula>0.69</formula>
    </cfRule>
    <cfRule type="cellIs" dxfId="1263" priority="190" operator="between">
      <formula>0.6</formula>
      <formula>0.69</formula>
    </cfRule>
    <cfRule type="cellIs" dxfId="1262" priority="191" operator="between">
      <formula>0.4</formula>
      <formula>0.59</formula>
    </cfRule>
    <cfRule type="cellIs" dxfId="1261" priority="192" operator="between">
      <formula>0</formula>
      <formula>0.39</formula>
    </cfRule>
  </conditionalFormatting>
  <conditionalFormatting sqref="BI58:BI59">
    <cfRule type="cellIs" dxfId="1260" priority="181" operator="between">
      <formula>0.8</formula>
      <formula>"MAS"</formula>
    </cfRule>
    <cfRule type="cellIs" dxfId="1259" priority="182" operator="between">
      <formula>0.7</formula>
      <formula>0.79</formula>
    </cfRule>
    <cfRule type="cellIs" dxfId="1258" priority="183" operator="between">
      <formula>0.6</formula>
      <formula>0.69</formula>
    </cfRule>
    <cfRule type="cellIs" dxfId="1257" priority="184" operator="between">
      <formula>0.6</formula>
      <formula>0.69</formula>
    </cfRule>
    <cfRule type="cellIs" dxfId="1256" priority="185" operator="between">
      <formula>0.4</formula>
      <formula>0.59</formula>
    </cfRule>
    <cfRule type="cellIs" dxfId="1255" priority="186" operator="between">
      <formula>0</formula>
      <formula>0.39</formula>
    </cfRule>
  </conditionalFormatting>
  <conditionalFormatting sqref="BI60:BI61">
    <cfRule type="cellIs" dxfId="1254" priority="175" operator="between">
      <formula>0.8</formula>
      <formula>"MAS"</formula>
    </cfRule>
    <cfRule type="cellIs" dxfId="1253" priority="176" operator="between">
      <formula>0.7</formula>
      <formula>0.79</formula>
    </cfRule>
    <cfRule type="cellIs" dxfId="1252" priority="177" operator="between">
      <formula>0.6</formula>
      <formula>0.69</formula>
    </cfRule>
    <cfRule type="cellIs" dxfId="1251" priority="178" operator="between">
      <formula>0.6</formula>
      <formula>0.69</formula>
    </cfRule>
    <cfRule type="cellIs" dxfId="1250" priority="179" operator="between">
      <formula>0.4</formula>
      <formula>0.59</formula>
    </cfRule>
    <cfRule type="cellIs" dxfId="1249" priority="180" operator="between">
      <formula>0</formula>
      <formula>0.39</formula>
    </cfRule>
  </conditionalFormatting>
  <conditionalFormatting sqref="BI62:BI64">
    <cfRule type="cellIs" dxfId="1248" priority="169" operator="between">
      <formula>0.8</formula>
      <formula>"MAS"</formula>
    </cfRule>
    <cfRule type="cellIs" dxfId="1247" priority="170" operator="between">
      <formula>0.7</formula>
      <formula>0.79</formula>
    </cfRule>
    <cfRule type="cellIs" dxfId="1246" priority="171" operator="between">
      <formula>0.6</formula>
      <formula>0.69</formula>
    </cfRule>
    <cfRule type="cellIs" dxfId="1245" priority="172" operator="between">
      <formula>0.6</formula>
      <formula>0.69</formula>
    </cfRule>
    <cfRule type="cellIs" dxfId="1244" priority="173" operator="between">
      <formula>0.4</formula>
      <formula>0.59</formula>
    </cfRule>
    <cfRule type="cellIs" dxfId="1243" priority="174" operator="between">
      <formula>0</formula>
      <formula>0.39</formula>
    </cfRule>
  </conditionalFormatting>
  <conditionalFormatting sqref="BI65:BI66">
    <cfRule type="cellIs" dxfId="1242" priority="163" operator="between">
      <formula>0.8</formula>
      <formula>"MAS"</formula>
    </cfRule>
    <cfRule type="cellIs" dxfId="1241" priority="164" operator="between">
      <formula>0.7</formula>
      <formula>0.79</formula>
    </cfRule>
    <cfRule type="cellIs" dxfId="1240" priority="165" operator="between">
      <formula>0.6</formula>
      <formula>0.69</formula>
    </cfRule>
    <cfRule type="cellIs" dxfId="1239" priority="166" operator="between">
      <formula>0.6</formula>
      <formula>0.69</formula>
    </cfRule>
    <cfRule type="cellIs" dxfId="1238" priority="167" operator="between">
      <formula>0.4</formula>
      <formula>0.59</formula>
    </cfRule>
    <cfRule type="cellIs" dxfId="1237" priority="168" operator="between">
      <formula>0</formula>
      <formula>0.39</formula>
    </cfRule>
  </conditionalFormatting>
  <conditionalFormatting sqref="BI67:BI69">
    <cfRule type="cellIs" dxfId="1236" priority="157" operator="between">
      <formula>0.8</formula>
      <formula>"MAS"</formula>
    </cfRule>
    <cfRule type="cellIs" dxfId="1235" priority="158" operator="between">
      <formula>0.7</formula>
      <formula>0.79</formula>
    </cfRule>
    <cfRule type="cellIs" dxfId="1234" priority="159" operator="between">
      <formula>0.6</formula>
      <formula>0.69</formula>
    </cfRule>
    <cfRule type="cellIs" dxfId="1233" priority="160" operator="between">
      <formula>0.6</formula>
      <formula>0.69</formula>
    </cfRule>
    <cfRule type="cellIs" dxfId="1232" priority="161" operator="between">
      <formula>0.4</formula>
      <formula>0.59</formula>
    </cfRule>
    <cfRule type="cellIs" dxfId="1231" priority="162" operator="between">
      <formula>0</formula>
      <formula>0.39</formula>
    </cfRule>
  </conditionalFormatting>
  <conditionalFormatting sqref="BI70:BI72">
    <cfRule type="cellIs" dxfId="1230" priority="151" operator="between">
      <formula>0.8</formula>
      <formula>"MAS"</formula>
    </cfRule>
    <cfRule type="cellIs" dxfId="1229" priority="152" operator="between">
      <formula>0.7</formula>
      <formula>0.79</formula>
    </cfRule>
    <cfRule type="cellIs" dxfId="1228" priority="153" operator="between">
      <formula>0.6</formula>
      <formula>0.69</formula>
    </cfRule>
    <cfRule type="cellIs" dxfId="1227" priority="154" operator="between">
      <formula>0.6</formula>
      <formula>0.69</formula>
    </cfRule>
    <cfRule type="cellIs" dxfId="1226" priority="155" operator="between">
      <formula>0.4</formula>
      <formula>0.59</formula>
    </cfRule>
    <cfRule type="cellIs" dxfId="1225" priority="156" operator="between">
      <formula>0</formula>
      <formula>0.39</formula>
    </cfRule>
  </conditionalFormatting>
  <conditionalFormatting sqref="BI73:BI75">
    <cfRule type="cellIs" dxfId="1224" priority="145" operator="between">
      <formula>0.8</formula>
      <formula>"MAS"</formula>
    </cfRule>
    <cfRule type="cellIs" dxfId="1223" priority="146" operator="between">
      <formula>0.7</formula>
      <formula>0.79</formula>
    </cfRule>
    <cfRule type="cellIs" dxfId="1222" priority="147" operator="between">
      <formula>0.6</formula>
      <formula>0.69</formula>
    </cfRule>
    <cfRule type="cellIs" dxfId="1221" priority="148" operator="between">
      <formula>0.6</formula>
      <formula>0.69</formula>
    </cfRule>
    <cfRule type="cellIs" dxfId="1220" priority="149" operator="between">
      <formula>0.4</formula>
      <formula>0.59</formula>
    </cfRule>
    <cfRule type="cellIs" dxfId="1219" priority="150" operator="between">
      <formula>0</formula>
      <formula>0.39</formula>
    </cfRule>
  </conditionalFormatting>
  <conditionalFormatting sqref="BI76:BI78">
    <cfRule type="cellIs" dxfId="1218" priority="139" operator="between">
      <formula>0.8</formula>
      <formula>"MAS"</formula>
    </cfRule>
    <cfRule type="cellIs" dxfId="1217" priority="140" operator="between">
      <formula>0.7</formula>
      <formula>0.79</formula>
    </cfRule>
    <cfRule type="cellIs" dxfId="1216" priority="141" operator="between">
      <formula>0.6</formula>
      <formula>0.69</formula>
    </cfRule>
    <cfRule type="cellIs" dxfId="1215" priority="142" operator="between">
      <formula>0.6</formula>
      <formula>0.69</formula>
    </cfRule>
    <cfRule type="cellIs" dxfId="1214" priority="143" operator="between">
      <formula>0.4</formula>
      <formula>0.59</formula>
    </cfRule>
    <cfRule type="cellIs" dxfId="1213" priority="144" operator="between">
      <formula>0</formula>
      <formula>0.39</formula>
    </cfRule>
  </conditionalFormatting>
  <conditionalFormatting sqref="BI79:BI81">
    <cfRule type="cellIs" dxfId="1212" priority="133" operator="between">
      <formula>0.8</formula>
      <formula>"MAS"</formula>
    </cfRule>
    <cfRule type="cellIs" dxfId="1211" priority="134" operator="between">
      <formula>0.7</formula>
      <formula>0.79</formula>
    </cfRule>
    <cfRule type="cellIs" dxfId="1210" priority="135" operator="between">
      <formula>0.6</formula>
      <formula>0.69</formula>
    </cfRule>
    <cfRule type="cellIs" dxfId="1209" priority="136" operator="between">
      <formula>0.6</formula>
      <formula>0.69</formula>
    </cfRule>
    <cfRule type="cellIs" dxfId="1208" priority="137" operator="between">
      <formula>0.4</formula>
      <formula>0.59</formula>
    </cfRule>
    <cfRule type="cellIs" dxfId="1207" priority="138" operator="between">
      <formula>0</formula>
      <formula>0.39</formula>
    </cfRule>
  </conditionalFormatting>
  <conditionalFormatting sqref="BI82:BI84">
    <cfRule type="cellIs" dxfId="1206" priority="127" operator="between">
      <formula>0.8</formula>
      <formula>"MAS"</formula>
    </cfRule>
    <cfRule type="cellIs" dxfId="1205" priority="128" operator="between">
      <formula>0.7</formula>
      <formula>0.79</formula>
    </cfRule>
    <cfRule type="cellIs" dxfId="1204" priority="129" operator="between">
      <formula>0.6</formula>
      <formula>0.69</formula>
    </cfRule>
    <cfRule type="cellIs" dxfId="1203" priority="130" operator="between">
      <formula>0.6</formula>
      <formula>0.69</formula>
    </cfRule>
    <cfRule type="cellIs" dxfId="1202" priority="131" operator="between">
      <formula>0.4</formula>
      <formula>0.59</formula>
    </cfRule>
    <cfRule type="cellIs" dxfId="1201" priority="132" operator="between">
      <formula>0</formula>
      <formula>0.39</formula>
    </cfRule>
  </conditionalFormatting>
  <conditionalFormatting sqref="BI85:BI87">
    <cfRule type="cellIs" dxfId="1200" priority="121" operator="between">
      <formula>0.8</formula>
      <formula>"MAS"</formula>
    </cfRule>
    <cfRule type="cellIs" dxfId="1199" priority="122" operator="between">
      <formula>0.7</formula>
      <formula>0.79</formula>
    </cfRule>
    <cfRule type="cellIs" dxfId="1198" priority="123" operator="between">
      <formula>0.6</formula>
      <formula>0.69</formula>
    </cfRule>
    <cfRule type="cellIs" dxfId="1197" priority="124" operator="between">
      <formula>0.6</formula>
      <formula>0.69</formula>
    </cfRule>
    <cfRule type="cellIs" dxfId="1196" priority="125" operator="between">
      <formula>0.4</formula>
      <formula>0.59</formula>
    </cfRule>
    <cfRule type="cellIs" dxfId="1195" priority="126" operator="between">
      <formula>0</formula>
      <formula>0.39</formula>
    </cfRule>
  </conditionalFormatting>
  <conditionalFormatting sqref="BI88:BI89">
    <cfRule type="cellIs" dxfId="1194" priority="115" operator="between">
      <formula>0.8</formula>
      <formula>"MAS"</formula>
    </cfRule>
    <cfRule type="cellIs" dxfId="1193" priority="116" operator="between">
      <formula>0.7</formula>
      <formula>0.79</formula>
    </cfRule>
    <cfRule type="cellIs" dxfId="1192" priority="117" operator="between">
      <formula>0.6</formula>
      <formula>0.69</formula>
    </cfRule>
    <cfRule type="cellIs" dxfId="1191" priority="118" operator="between">
      <formula>0.6</formula>
      <formula>0.69</formula>
    </cfRule>
    <cfRule type="cellIs" dxfId="1190" priority="119" operator="between">
      <formula>0.4</formula>
      <formula>0.59</formula>
    </cfRule>
    <cfRule type="cellIs" dxfId="1189" priority="120" operator="between">
      <formula>0</formula>
      <formula>0.39</formula>
    </cfRule>
  </conditionalFormatting>
  <conditionalFormatting sqref="BI90:BI92">
    <cfRule type="cellIs" dxfId="1188" priority="109" operator="between">
      <formula>0.8</formula>
      <formula>"MAS"</formula>
    </cfRule>
    <cfRule type="cellIs" dxfId="1187" priority="110" operator="between">
      <formula>0.7</formula>
      <formula>0.79</formula>
    </cfRule>
    <cfRule type="cellIs" dxfId="1186" priority="111" operator="between">
      <formula>0.6</formula>
      <formula>0.69</formula>
    </cfRule>
    <cfRule type="cellIs" dxfId="1185" priority="112" operator="between">
      <formula>0.6</formula>
      <formula>0.69</formula>
    </cfRule>
    <cfRule type="cellIs" dxfId="1184" priority="113" operator="between">
      <formula>0.4</formula>
      <formula>0.59</formula>
    </cfRule>
    <cfRule type="cellIs" dxfId="1183" priority="114" operator="between">
      <formula>0</formula>
      <formula>0.39</formula>
    </cfRule>
  </conditionalFormatting>
  <conditionalFormatting sqref="BI93:BI95">
    <cfRule type="cellIs" dxfId="1182" priority="103" operator="between">
      <formula>0.8</formula>
      <formula>"MAS"</formula>
    </cfRule>
    <cfRule type="cellIs" dxfId="1181" priority="104" operator="between">
      <formula>0.7</formula>
      <formula>0.79</formula>
    </cfRule>
    <cfRule type="cellIs" dxfId="1180" priority="105" operator="between">
      <formula>0.6</formula>
      <formula>0.69</formula>
    </cfRule>
    <cfRule type="cellIs" dxfId="1179" priority="106" operator="between">
      <formula>0.6</formula>
      <formula>0.69</formula>
    </cfRule>
    <cfRule type="cellIs" dxfId="1178" priority="107" operator="between">
      <formula>0.4</formula>
      <formula>0.59</formula>
    </cfRule>
    <cfRule type="cellIs" dxfId="1177" priority="108" operator="between">
      <formula>0</formula>
      <formula>0.39</formula>
    </cfRule>
  </conditionalFormatting>
  <conditionalFormatting sqref="BI96:BI97">
    <cfRule type="cellIs" dxfId="1176" priority="97" operator="between">
      <formula>0.8</formula>
      <formula>"MAS"</formula>
    </cfRule>
    <cfRule type="cellIs" dxfId="1175" priority="98" operator="between">
      <formula>0.7</formula>
      <formula>0.79</formula>
    </cfRule>
    <cfRule type="cellIs" dxfId="1174" priority="99" operator="between">
      <formula>0.6</formula>
      <formula>0.69</formula>
    </cfRule>
    <cfRule type="cellIs" dxfId="1173" priority="100" operator="between">
      <formula>0.6</formula>
      <formula>0.69</formula>
    </cfRule>
    <cfRule type="cellIs" dxfId="1172" priority="101" operator="between">
      <formula>0.4</formula>
      <formula>0.59</formula>
    </cfRule>
    <cfRule type="cellIs" dxfId="1171" priority="102" operator="between">
      <formula>0</formula>
      <formula>0.39</formula>
    </cfRule>
  </conditionalFormatting>
  <conditionalFormatting sqref="BI98:BI99">
    <cfRule type="cellIs" dxfId="1170" priority="91" operator="between">
      <formula>0.8</formula>
      <formula>"MAS"</formula>
    </cfRule>
    <cfRule type="cellIs" dxfId="1169" priority="92" operator="between">
      <formula>0.7</formula>
      <formula>0.79</formula>
    </cfRule>
    <cfRule type="cellIs" dxfId="1168" priority="93" operator="between">
      <formula>0.6</formula>
      <formula>0.69</formula>
    </cfRule>
    <cfRule type="cellIs" dxfId="1167" priority="94" operator="between">
      <formula>0.6</formula>
      <formula>0.69</formula>
    </cfRule>
    <cfRule type="cellIs" dxfId="1166" priority="95" operator="between">
      <formula>0.4</formula>
      <formula>0.59</formula>
    </cfRule>
    <cfRule type="cellIs" dxfId="1165" priority="96" operator="between">
      <formula>0</formula>
      <formula>0.39</formula>
    </cfRule>
  </conditionalFormatting>
  <conditionalFormatting sqref="BI100:BI101">
    <cfRule type="cellIs" dxfId="1164" priority="85" operator="between">
      <formula>0.8</formula>
      <formula>"MAS"</formula>
    </cfRule>
    <cfRule type="cellIs" dxfId="1163" priority="86" operator="between">
      <formula>0.7</formula>
      <formula>0.79</formula>
    </cfRule>
    <cfRule type="cellIs" dxfId="1162" priority="87" operator="between">
      <formula>0.6</formula>
      <formula>0.69</formula>
    </cfRule>
    <cfRule type="cellIs" dxfId="1161" priority="88" operator="between">
      <formula>0.6</formula>
      <formula>0.69</formula>
    </cfRule>
    <cfRule type="cellIs" dxfId="1160" priority="89" operator="between">
      <formula>0.4</formula>
      <formula>0.59</formula>
    </cfRule>
    <cfRule type="cellIs" dxfId="1159" priority="90" operator="between">
      <formula>0</formula>
      <formula>0.39</formula>
    </cfRule>
  </conditionalFormatting>
  <conditionalFormatting sqref="BI102:BI103">
    <cfRule type="cellIs" dxfId="1158" priority="79" operator="between">
      <formula>0.8</formula>
      <formula>"MAS"</formula>
    </cfRule>
    <cfRule type="cellIs" dxfId="1157" priority="80" operator="between">
      <formula>0.7</formula>
      <formula>0.79</formula>
    </cfRule>
    <cfRule type="cellIs" dxfId="1156" priority="81" operator="between">
      <formula>0.6</formula>
      <formula>0.69</formula>
    </cfRule>
    <cfRule type="cellIs" dxfId="1155" priority="82" operator="between">
      <formula>0.6</formula>
      <formula>0.69</formula>
    </cfRule>
    <cfRule type="cellIs" dxfId="1154" priority="83" operator="between">
      <formula>0.4</formula>
      <formula>0.59</formula>
    </cfRule>
    <cfRule type="cellIs" dxfId="1153" priority="84" operator="between">
      <formula>0</formula>
      <formula>0.39</formula>
    </cfRule>
  </conditionalFormatting>
  <conditionalFormatting sqref="BI104:BI106">
    <cfRule type="cellIs" dxfId="1152" priority="73" operator="between">
      <formula>0.8</formula>
      <formula>"MAS"</formula>
    </cfRule>
    <cfRule type="cellIs" dxfId="1151" priority="74" operator="between">
      <formula>0.7</formula>
      <formula>0.79</formula>
    </cfRule>
    <cfRule type="cellIs" dxfId="1150" priority="75" operator="between">
      <formula>0.6</formula>
      <formula>0.69</formula>
    </cfRule>
    <cfRule type="cellIs" dxfId="1149" priority="76" operator="between">
      <formula>0.6</formula>
      <formula>0.69</formula>
    </cfRule>
    <cfRule type="cellIs" dxfId="1148" priority="77" operator="between">
      <formula>0.4</formula>
      <formula>0.59</formula>
    </cfRule>
    <cfRule type="cellIs" dxfId="1147" priority="78" operator="between">
      <formula>0</formula>
      <formula>0.39</formula>
    </cfRule>
  </conditionalFormatting>
  <conditionalFormatting sqref="BI107">
    <cfRule type="cellIs" dxfId="1146" priority="67" operator="between">
      <formula>0.8</formula>
      <formula>"MAS"</formula>
    </cfRule>
    <cfRule type="cellIs" dxfId="1145" priority="68" operator="between">
      <formula>0.7</formula>
      <formula>0.79</formula>
    </cfRule>
    <cfRule type="cellIs" dxfId="1144" priority="69" operator="between">
      <formula>0.6</formula>
      <formula>0.69</formula>
    </cfRule>
    <cfRule type="cellIs" dxfId="1143" priority="70" operator="between">
      <formula>0.6</formula>
      <formula>0.69</formula>
    </cfRule>
    <cfRule type="cellIs" dxfId="1142" priority="71" operator="between">
      <formula>0.4</formula>
      <formula>0.59</formula>
    </cfRule>
    <cfRule type="cellIs" dxfId="1141" priority="72" operator="between">
      <formula>0</formula>
      <formula>0.39</formula>
    </cfRule>
  </conditionalFormatting>
  <conditionalFormatting sqref="BI109:BI111">
    <cfRule type="cellIs" dxfId="1140" priority="61" operator="between">
      <formula>0.8</formula>
      <formula>"MAS"</formula>
    </cfRule>
    <cfRule type="cellIs" dxfId="1139" priority="62" operator="between">
      <formula>0.7</formula>
      <formula>0.79</formula>
    </cfRule>
    <cfRule type="cellIs" dxfId="1138" priority="63" operator="between">
      <formula>0.6</formula>
      <formula>0.69</formula>
    </cfRule>
    <cfRule type="cellIs" dxfId="1137" priority="64" operator="between">
      <formula>0.6</formula>
      <formula>0.69</formula>
    </cfRule>
    <cfRule type="cellIs" dxfId="1136" priority="65" operator="between">
      <formula>0.4</formula>
      <formula>0.59</formula>
    </cfRule>
    <cfRule type="cellIs" dxfId="1135" priority="66" operator="between">
      <formula>0</formula>
      <formula>0.39</formula>
    </cfRule>
  </conditionalFormatting>
  <conditionalFormatting sqref="BI112">
    <cfRule type="cellIs" dxfId="1134" priority="55" operator="between">
      <formula>0.8</formula>
      <formula>"MAS"</formula>
    </cfRule>
    <cfRule type="cellIs" dxfId="1133" priority="56" operator="between">
      <formula>0.7</formula>
      <formula>0.79</formula>
    </cfRule>
    <cfRule type="cellIs" dxfId="1132" priority="57" operator="between">
      <formula>0.6</formula>
      <formula>0.69</formula>
    </cfRule>
    <cfRule type="cellIs" dxfId="1131" priority="58" operator="between">
      <formula>0.6</formula>
      <formula>0.69</formula>
    </cfRule>
    <cfRule type="cellIs" dxfId="1130" priority="59" operator="between">
      <formula>0.4</formula>
      <formula>0.59</formula>
    </cfRule>
    <cfRule type="cellIs" dxfId="1129" priority="60" operator="between">
      <formula>0</formula>
      <formula>0.39</formula>
    </cfRule>
  </conditionalFormatting>
  <conditionalFormatting sqref="BI113:BI115">
    <cfRule type="cellIs" dxfId="1128" priority="49" operator="between">
      <formula>0.8</formula>
      <formula>"MAS"</formula>
    </cfRule>
    <cfRule type="cellIs" dxfId="1127" priority="50" operator="between">
      <formula>0.7</formula>
      <formula>0.79</formula>
    </cfRule>
    <cfRule type="cellIs" dxfId="1126" priority="51" operator="between">
      <formula>0.6</formula>
      <formula>0.69</formula>
    </cfRule>
    <cfRule type="cellIs" dxfId="1125" priority="52" operator="between">
      <formula>0.6</formula>
      <formula>0.69</formula>
    </cfRule>
    <cfRule type="cellIs" dxfId="1124" priority="53" operator="between">
      <formula>0.4</formula>
      <formula>0.59</formula>
    </cfRule>
    <cfRule type="cellIs" dxfId="1123" priority="54" operator="between">
      <formula>0</formula>
      <formula>0.39</formula>
    </cfRule>
  </conditionalFormatting>
  <conditionalFormatting sqref="BI6">
    <cfRule type="cellIs" dxfId="1122" priority="43" operator="between">
      <formula>0.8</formula>
      <formula>"MAS"</formula>
    </cfRule>
    <cfRule type="cellIs" dxfId="1121" priority="44" operator="between">
      <formula>0.7</formula>
      <formula>0.79</formula>
    </cfRule>
    <cfRule type="cellIs" dxfId="1120" priority="45" operator="between">
      <formula>0.6</formula>
      <formula>0.69</formula>
    </cfRule>
    <cfRule type="cellIs" dxfId="1119" priority="46" operator="between">
      <formula>0.6</formula>
      <formula>0.69</formula>
    </cfRule>
    <cfRule type="cellIs" dxfId="1118" priority="47" operator="between">
      <formula>0.4</formula>
      <formula>0.59</formula>
    </cfRule>
    <cfRule type="cellIs" dxfId="1117" priority="48" operator="between">
      <formula>0</formula>
      <formula>0.39</formula>
    </cfRule>
  </conditionalFormatting>
  <conditionalFormatting sqref="S5">
    <cfRule type="cellIs" dxfId="1116" priority="31" operator="between">
      <formula>0.8</formula>
      <formula>"MAS"</formula>
    </cfRule>
    <cfRule type="cellIs" dxfId="1115" priority="32" operator="between">
      <formula>0.7</formula>
      <formula>0.79</formula>
    </cfRule>
    <cfRule type="cellIs" dxfId="1114" priority="33" operator="between">
      <formula>0.6</formula>
      <formula>0.69</formula>
    </cfRule>
    <cfRule type="cellIs" dxfId="1113" priority="34" operator="between">
      <formula>0.6</formula>
      <formula>0.69</formula>
    </cfRule>
    <cfRule type="cellIs" dxfId="1112" priority="35" operator="between">
      <formula>0.4</formula>
      <formula>0.59</formula>
    </cfRule>
    <cfRule type="cellIs" dxfId="1111" priority="36" operator="between">
      <formula>0</formula>
      <formula>0.39</formula>
    </cfRule>
  </conditionalFormatting>
  <conditionalFormatting sqref="S9">
    <cfRule type="cellIs" dxfId="1110" priority="25" operator="between">
      <formula>0.8</formula>
      <formula>"MAS"</formula>
    </cfRule>
    <cfRule type="cellIs" dxfId="1109" priority="26" operator="between">
      <formula>0.7</formula>
      <formula>0.79</formula>
    </cfRule>
    <cfRule type="cellIs" dxfId="1108" priority="27" operator="between">
      <formula>0.6</formula>
      <formula>0.69</formula>
    </cfRule>
    <cfRule type="cellIs" dxfId="1107" priority="28" operator="between">
      <formula>0.6</formula>
      <formula>0.69</formula>
    </cfRule>
    <cfRule type="cellIs" dxfId="1106" priority="29" operator="between">
      <formula>0.4</formula>
      <formula>0.59</formula>
    </cfRule>
    <cfRule type="cellIs" dxfId="1105" priority="30" operator="between">
      <formula>0</formula>
      <formula>0.39</formula>
    </cfRule>
  </conditionalFormatting>
  <conditionalFormatting sqref="S11:S17">
    <cfRule type="cellIs" dxfId="1104" priority="19" operator="between">
      <formula>0.8</formula>
      <formula>"MAS"</formula>
    </cfRule>
    <cfRule type="cellIs" dxfId="1103" priority="20" operator="between">
      <formula>0.7</formula>
      <formula>0.79</formula>
    </cfRule>
    <cfRule type="cellIs" dxfId="1102" priority="21" operator="between">
      <formula>0.6</formula>
      <formula>0.69</formula>
    </cfRule>
    <cfRule type="cellIs" dxfId="1101" priority="22" operator="between">
      <formula>0.6</formula>
      <formula>0.69</formula>
    </cfRule>
    <cfRule type="cellIs" dxfId="1100" priority="23" operator="between">
      <formula>0.4</formula>
      <formula>0.59</formula>
    </cfRule>
    <cfRule type="cellIs" dxfId="1099" priority="24" operator="between">
      <formula>0</formula>
      <formula>0.39</formula>
    </cfRule>
  </conditionalFormatting>
  <conditionalFormatting sqref="S21:S27">
    <cfRule type="cellIs" dxfId="1098" priority="13" operator="between">
      <formula>0.8</formula>
      <formula>"MAS"</formula>
    </cfRule>
    <cfRule type="cellIs" dxfId="1097" priority="14" operator="between">
      <formula>0.7</formula>
      <formula>0.79</formula>
    </cfRule>
    <cfRule type="cellIs" dxfId="1096" priority="15" operator="between">
      <formula>0.6</formula>
      <formula>0.69</formula>
    </cfRule>
    <cfRule type="cellIs" dxfId="1095" priority="16" operator="between">
      <formula>0.6</formula>
      <formula>0.69</formula>
    </cfRule>
    <cfRule type="cellIs" dxfId="1094" priority="17" operator="between">
      <formula>0.4</formula>
      <formula>0.59</formula>
    </cfRule>
    <cfRule type="cellIs" dxfId="1093" priority="18" operator="between">
      <formula>0</formula>
      <formula>0.39</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7"/>
  <sheetViews>
    <sheetView workbookViewId="0">
      <selection activeCell="A12" sqref="A12"/>
    </sheetView>
  </sheetViews>
  <sheetFormatPr baseColWidth="10" defaultRowHeight="15" x14ac:dyDescent="0.25"/>
  <sheetData>
    <row r="1" spans="1:2" x14ac:dyDescent="0.25">
      <c r="A1" s="354" t="s">
        <v>1386</v>
      </c>
      <c r="B1" s="354" t="s">
        <v>1387</v>
      </c>
    </row>
    <row r="2" spans="1:2" x14ac:dyDescent="0.25">
      <c r="A2" s="355" t="s">
        <v>1388</v>
      </c>
      <c r="B2" s="355">
        <v>14</v>
      </c>
    </row>
    <row r="3" spans="1:2" x14ac:dyDescent="0.25">
      <c r="A3" s="355" t="s">
        <v>1389</v>
      </c>
      <c r="B3" s="355">
        <v>13</v>
      </c>
    </row>
    <row r="4" spans="1:2" x14ac:dyDescent="0.25">
      <c r="A4" s="355" t="s">
        <v>1390</v>
      </c>
      <c r="B4" s="355">
        <v>6</v>
      </c>
    </row>
    <row r="5" spans="1:2" x14ac:dyDescent="0.25">
      <c r="A5" s="355" t="s">
        <v>1391</v>
      </c>
      <c r="B5" s="355">
        <v>3</v>
      </c>
    </row>
    <row r="6" spans="1:2" x14ac:dyDescent="0.25">
      <c r="A6" s="355" t="s">
        <v>1392</v>
      </c>
      <c r="B6" s="355">
        <v>73</v>
      </c>
    </row>
    <row r="7" spans="1:2" x14ac:dyDescent="0.25">
      <c r="B7">
        <f>SUM(B2:B6)</f>
        <v>109</v>
      </c>
    </row>
    <row r="21" ht="73.5" customHeight="1" x14ac:dyDescent="0.25"/>
    <row r="24" ht="58.5" customHeight="1" x14ac:dyDescent="0.25"/>
    <row r="27" ht="44.25" customHeight="1"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0"/>
  <sheetViews>
    <sheetView zoomScale="80" zoomScaleNormal="80" workbookViewId="0">
      <pane xSplit="6" ySplit="3" topLeftCell="G19" activePane="bottomRight" state="frozen"/>
      <selection pane="topRight" activeCell="G1" sqref="G1"/>
      <selection pane="bottomLeft" activeCell="A4" sqref="A4"/>
      <selection pane="bottomRight" activeCell="D22" sqref="A22:XFD23"/>
    </sheetView>
  </sheetViews>
  <sheetFormatPr baseColWidth="10" defaultRowHeight="15" x14ac:dyDescent="0.25"/>
  <cols>
    <col min="1" max="3" width="14.7109375" style="1" customWidth="1"/>
    <col min="4" max="4" width="7.7109375" style="2" customWidth="1"/>
    <col min="5" max="5" width="40.7109375" style="1" customWidth="1"/>
    <col min="6" max="9" width="20.7109375" style="1" customWidth="1"/>
    <col min="10" max="11" width="14.7109375" style="1" hidden="1" customWidth="1"/>
    <col min="12" max="12" width="8.7109375" style="1" hidden="1" customWidth="1"/>
    <col min="13" max="13" width="20.7109375" style="1" hidden="1" customWidth="1"/>
    <col min="14" max="14" width="20.7109375" style="3" hidden="1" customWidth="1"/>
    <col min="15" max="16" width="12.7109375" style="2" customWidth="1"/>
    <col min="17" max="17" width="9.7109375" style="4" customWidth="1"/>
    <col min="18" max="19" width="15.7109375" style="14" customWidth="1"/>
    <col min="20" max="20" width="9.7109375" style="4" customWidth="1"/>
    <col min="21" max="21" width="30.7109375" style="3" customWidth="1"/>
  </cols>
  <sheetData>
    <row r="1" spans="1:21" ht="21.75" thickBot="1" x14ac:dyDescent="0.3">
      <c r="A1" s="818" t="s">
        <v>698</v>
      </c>
      <c r="B1" s="819"/>
      <c r="C1" s="819"/>
      <c r="D1" s="819"/>
      <c r="E1" s="819"/>
      <c r="F1" s="819"/>
      <c r="G1" s="819"/>
      <c r="H1" s="819"/>
      <c r="I1" s="820"/>
      <c r="J1" s="20"/>
      <c r="K1" s="20"/>
      <c r="L1" s="20"/>
      <c r="M1" s="20"/>
      <c r="N1" s="23"/>
      <c r="O1" s="21"/>
      <c r="P1" s="21"/>
      <c r="Q1" s="22"/>
      <c r="R1" s="24"/>
      <c r="S1" s="24"/>
      <c r="T1" s="22"/>
      <c r="U1" s="23"/>
    </row>
    <row r="2" spans="1:21" ht="26.25" customHeight="1" x14ac:dyDescent="0.25">
      <c r="A2" s="821" t="s">
        <v>0</v>
      </c>
      <c r="B2" s="821" t="s">
        <v>1</v>
      </c>
      <c r="C2" s="821" t="s">
        <v>2</v>
      </c>
      <c r="D2" s="821" t="s">
        <v>12</v>
      </c>
      <c r="E2" s="821" t="s">
        <v>3</v>
      </c>
      <c r="F2" s="821" t="s">
        <v>4</v>
      </c>
      <c r="G2" s="821" t="s">
        <v>5</v>
      </c>
      <c r="H2" s="821" t="s">
        <v>6</v>
      </c>
      <c r="I2" s="823" t="s">
        <v>7</v>
      </c>
      <c r="J2" s="812" t="s">
        <v>284</v>
      </c>
      <c r="K2" s="813"/>
      <c r="L2" s="813"/>
      <c r="M2" s="814"/>
      <c r="N2" s="806" t="s">
        <v>4</v>
      </c>
      <c r="O2" s="808" t="s">
        <v>279</v>
      </c>
      <c r="P2" s="800"/>
      <c r="Q2" s="801" t="s">
        <v>281</v>
      </c>
      <c r="R2" s="800" t="s">
        <v>280</v>
      </c>
      <c r="S2" s="800"/>
      <c r="T2" s="801" t="s">
        <v>281</v>
      </c>
      <c r="U2" s="803" t="s">
        <v>282</v>
      </c>
    </row>
    <row r="3" spans="1:21" ht="26.25" thickBot="1" x14ac:dyDescent="0.3">
      <c r="A3" s="822"/>
      <c r="B3" s="822"/>
      <c r="C3" s="822"/>
      <c r="D3" s="822"/>
      <c r="E3" s="822"/>
      <c r="F3" s="822"/>
      <c r="G3" s="822"/>
      <c r="H3" s="822"/>
      <c r="I3" s="824"/>
      <c r="J3" s="74" t="s">
        <v>8</v>
      </c>
      <c r="K3" s="75" t="s">
        <v>9</v>
      </c>
      <c r="L3" s="75" t="s">
        <v>10</v>
      </c>
      <c r="M3" s="76" t="s">
        <v>11</v>
      </c>
      <c r="N3" s="807"/>
      <c r="O3" s="77" t="s">
        <v>277</v>
      </c>
      <c r="P3" s="78" t="s">
        <v>278</v>
      </c>
      <c r="Q3" s="802"/>
      <c r="R3" s="78" t="s">
        <v>277</v>
      </c>
      <c r="S3" s="78" t="s">
        <v>278</v>
      </c>
      <c r="T3" s="802"/>
      <c r="U3" s="804"/>
    </row>
    <row r="4" spans="1:21" ht="60" customHeight="1" x14ac:dyDescent="0.25">
      <c r="A4" s="815" t="s">
        <v>13</v>
      </c>
      <c r="B4" s="816" t="s">
        <v>14</v>
      </c>
      <c r="C4" s="817" t="s">
        <v>15</v>
      </c>
      <c r="D4" s="80">
        <v>1</v>
      </c>
      <c r="E4" s="79" t="s">
        <v>16</v>
      </c>
      <c r="F4" s="79" t="s">
        <v>17</v>
      </c>
      <c r="G4" s="79" t="s">
        <v>18</v>
      </c>
      <c r="H4" s="79" t="s">
        <v>19</v>
      </c>
      <c r="I4" s="81" t="s">
        <v>20</v>
      </c>
      <c r="J4" s="47" t="s">
        <v>205</v>
      </c>
      <c r="K4" s="48" t="s">
        <v>206</v>
      </c>
      <c r="L4" s="48" t="s">
        <v>96</v>
      </c>
      <c r="M4" s="51" t="s">
        <v>207</v>
      </c>
      <c r="N4" s="79" t="s">
        <v>17</v>
      </c>
      <c r="O4" s="47" t="s">
        <v>708</v>
      </c>
      <c r="P4" s="48">
        <v>0</v>
      </c>
      <c r="Q4" s="49">
        <v>0</v>
      </c>
      <c r="R4" s="50" t="s">
        <v>708</v>
      </c>
      <c r="S4" s="50" t="s">
        <v>708</v>
      </c>
      <c r="T4" s="49" t="s">
        <v>708</v>
      </c>
      <c r="U4" s="51" t="s">
        <v>708</v>
      </c>
    </row>
    <row r="5" spans="1:21" ht="60" customHeight="1" x14ac:dyDescent="0.25">
      <c r="A5" s="763"/>
      <c r="B5" s="751"/>
      <c r="C5" s="762"/>
      <c r="D5" s="25">
        <v>2</v>
      </c>
      <c r="E5" s="26" t="s">
        <v>21</v>
      </c>
      <c r="F5" s="26" t="s">
        <v>22</v>
      </c>
      <c r="G5" s="26" t="s">
        <v>23</v>
      </c>
      <c r="H5" s="26" t="s">
        <v>24</v>
      </c>
      <c r="I5" s="32" t="s">
        <v>25</v>
      </c>
      <c r="J5" s="55" t="s">
        <v>208</v>
      </c>
      <c r="K5" s="26" t="s">
        <v>209</v>
      </c>
      <c r="L5" s="25">
        <v>52</v>
      </c>
      <c r="M5" s="32" t="s">
        <v>210</v>
      </c>
      <c r="N5" s="26" t="s">
        <v>22</v>
      </c>
      <c r="O5" s="55" t="s">
        <v>709</v>
      </c>
      <c r="P5" s="104">
        <v>0.1</v>
      </c>
      <c r="Q5" s="37">
        <v>1</v>
      </c>
      <c r="R5" s="38">
        <v>30999978</v>
      </c>
      <c r="S5" s="38">
        <v>30999978</v>
      </c>
      <c r="T5" s="37">
        <f>S5/R5</f>
        <v>1</v>
      </c>
      <c r="U5" s="32" t="s">
        <v>712</v>
      </c>
    </row>
    <row r="6" spans="1:21" ht="60" customHeight="1" x14ac:dyDescent="0.25">
      <c r="A6" s="763"/>
      <c r="B6" s="751"/>
      <c r="C6" s="762"/>
      <c r="D6" s="25">
        <v>3</v>
      </c>
      <c r="E6" s="26" t="s">
        <v>26</v>
      </c>
      <c r="F6" s="26" t="s">
        <v>27</v>
      </c>
      <c r="G6" s="26" t="s">
        <v>28</v>
      </c>
      <c r="H6" s="26" t="s">
        <v>29</v>
      </c>
      <c r="I6" s="32" t="s">
        <v>30</v>
      </c>
      <c r="J6" s="55" t="s">
        <v>211</v>
      </c>
      <c r="K6" s="26" t="s">
        <v>212</v>
      </c>
      <c r="L6" s="25">
        <v>45</v>
      </c>
      <c r="M6" s="32" t="s">
        <v>213</v>
      </c>
      <c r="N6" s="26" t="s">
        <v>27</v>
      </c>
      <c r="O6" s="55">
        <v>1</v>
      </c>
      <c r="P6" s="25">
        <v>0</v>
      </c>
      <c r="Q6" s="37">
        <f>P6/O6</f>
        <v>0</v>
      </c>
      <c r="R6" s="38">
        <v>0</v>
      </c>
      <c r="S6" s="38">
        <v>0</v>
      </c>
      <c r="T6" s="37">
        <v>0</v>
      </c>
      <c r="U6" s="32" t="s">
        <v>708</v>
      </c>
    </row>
    <row r="7" spans="1:21" ht="60" customHeight="1" x14ac:dyDescent="0.25">
      <c r="A7" s="763"/>
      <c r="B7" s="751"/>
      <c r="C7" s="762"/>
      <c r="D7" s="25">
        <v>4</v>
      </c>
      <c r="E7" s="26" t="s">
        <v>31</v>
      </c>
      <c r="F7" s="26" t="s">
        <v>32</v>
      </c>
      <c r="G7" s="26" t="s">
        <v>33</v>
      </c>
      <c r="H7" s="26" t="s">
        <v>34</v>
      </c>
      <c r="I7" s="32" t="s">
        <v>35</v>
      </c>
      <c r="J7" s="55" t="s">
        <v>96</v>
      </c>
      <c r="K7" s="25" t="s">
        <v>96</v>
      </c>
      <c r="L7" s="25" t="s">
        <v>96</v>
      </c>
      <c r="M7" s="53" t="s">
        <v>96</v>
      </c>
      <c r="N7" s="26" t="s">
        <v>32</v>
      </c>
      <c r="O7" s="55">
        <v>0</v>
      </c>
      <c r="P7" s="25">
        <v>0</v>
      </c>
      <c r="Q7" s="37">
        <v>0</v>
      </c>
      <c r="R7" s="38">
        <v>0</v>
      </c>
      <c r="S7" s="38">
        <v>0</v>
      </c>
      <c r="T7" s="37">
        <v>0</v>
      </c>
      <c r="U7" s="32" t="s">
        <v>708</v>
      </c>
    </row>
    <row r="8" spans="1:21" ht="60" customHeight="1" x14ac:dyDescent="0.25">
      <c r="A8" s="763"/>
      <c r="B8" s="751"/>
      <c r="C8" s="762"/>
      <c r="D8" s="25">
        <v>5</v>
      </c>
      <c r="E8" s="26" t="s">
        <v>36</v>
      </c>
      <c r="F8" s="26" t="s">
        <v>37</v>
      </c>
      <c r="G8" s="26" t="s">
        <v>38</v>
      </c>
      <c r="H8" s="26" t="s">
        <v>39</v>
      </c>
      <c r="I8" s="32" t="s">
        <v>40</v>
      </c>
      <c r="J8" s="55" t="s">
        <v>211</v>
      </c>
      <c r="K8" s="26" t="s">
        <v>214</v>
      </c>
      <c r="L8" s="25">
        <v>45</v>
      </c>
      <c r="M8" s="32" t="s">
        <v>213</v>
      </c>
      <c r="N8" s="26" t="s">
        <v>37</v>
      </c>
      <c r="O8" s="55">
        <v>1</v>
      </c>
      <c r="P8" s="25">
        <v>0.7</v>
      </c>
      <c r="Q8" s="37">
        <f t="shared" ref="Q8:Q17" si="0">P8/O8</f>
        <v>0.7</v>
      </c>
      <c r="R8" s="38">
        <v>0</v>
      </c>
      <c r="S8" s="38">
        <v>0</v>
      </c>
      <c r="T8" s="37">
        <v>0</v>
      </c>
      <c r="U8" s="32" t="s">
        <v>708</v>
      </c>
    </row>
    <row r="9" spans="1:21" ht="60" customHeight="1" x14ac:dyDescent="0.25">
      <c r="A9" s="763"/>
      <c r="B9" s="751"/>
      <c r="C9" s="762"/>
      <c r="D9" s="25">
        <v>6</v>
      </c>
      <c r="E9" s="26" t="s">
        <v>41</v>
      </c>
      <c r="F9" s="26" t="s">
        <v>42</v>
      </c>
      <c r="G9" s="26" t="s">
        <v>43</v>
      </c>
      <c r="H9" s="25" t="s">
        <v>44</v>
      </c>
      <c r="I9" s="53" t="s">
        <v>45</v>
      </c>
      <c r="J9" s="84" t="s">
        <v>215</v>
      </c>
      <c r="K9" s="26" t="s">
        <v>216</v>
      </c>
      <c r="L9" s="10">
        <v>197</v>
      </c>
      <c r="M9" s="32" t="s">
        <v>217</v>
      </c>
      <c r="N9" s="26" t="s">
        <v>42</v>
      </c>
      <c r="O9" s="92">
        <v>0.15</v>
      </c>
      <c r="P9" s="104">
        <v>0.15</v>
      </c>
      <c r="Q9" s="37">
        <f t="shared" si="0"/>
        <v>1</v>
      </c>
      <c r="R9" s="38">
        <v>368750000</v>
      </c>
      <c r="S9" s="38">
        <v>368386660</v>
      </c>
      <c r="T9" s="37">
        <f>S9/R9</f>
        <v>0.99901467118644072</v>
      </c>
      <c r="U9" s="32" t="s">
        <v>713</v>
      </c>
    </row>
    <row r="10" spans="1:21" ht="60" customHeight="1" x14ac:dyDescent="0.25">
      <c r="A10" s="763"/>
      <c r="B10" s="751"/>
      <c r="C10" s="762"/>
      <c r="D10" s="25">
        <v>7</v>
      </c>
      <c r="E10" s="26" t="s">
        <v>46</v>
      </c>
      <c r="F10" s="26" t="s">
        <v>47</v>
      </c>
      <c r="G10" s="26" t="s">
        <v>48</v>
      </c>
      <c r="H10" s="26" t="s">
        <v>19</v>
      </c>
      <c r="I10" s="32" t="s">
        <v>49</v>
      </c>
      <c r="J10" s="55" t="s">
        <v>96</v>
      </c>
      <c r="K10" s="25" t="s">
        <v>96</v>
      </c>
      <c r="L10" s="25" t="s">
        <v>96</v>
      </c>
      <c r="M10" s="53" t="s">
        <v>96</v>
      </c>
      <c r="N10" s="26" t="s">
        <v>47</v>
      </c>
      <c r="O10" s="55">
        <v>0.5</v>
      </c>
      <c r="P10" s="25">
        <v>0.3</v>
      </c>
      <c r="Q10" s="37">
        <f t="shared" si="0"/>
        <v>0.6</v>
      </c>
      <c r="R10" s="38">
        <v>0</v>
      </c>
      <c r="S10" s="38">
        <v>0</v>
      </c>
      <c r="T10" s="37">
        <v>0</v>
      </c>
      <c r="U10" s="32" t="s">
        <v>708</v>
      </c>
    </row>
    <row r="11" spans="1:21" ht="60" customHeight="1" x14ac:dyDescent="0.25">
      <c r="A11" s="763"/>
      <c r="B11" s="751"/>
      <c r="C11" s="762" t="s">
        <v>50</v>
      </c>
      <c r="D11" s="25">
        <v>8</v>
      </c>
      <c r="E11" s="26" t="s">
        <v>51</v>
      </c>
      <c r="F11" s="26" t="s">
        <v>52</v>
      </c>
      <c r="G11" s="26" t="s">
        <v>53</v>
      </c>
      <c r="H11" s="26" t="s">
        <v>54</v>
      </c>
      <c r="I11" s="32" t="s">
        <v>55</v>
      </c>
      <c r="J11" s="7" t="s">
        <v>211</v>
      </c>
      <c r="K11" s="26" t="s">
        <v>218</v>
      </c>
      <c r="L11" s="25">
        <v>33</v>
      </c>
      <c r="M11" s="32" t="s">
        <v>219</v>
      </c>
      <c r="N11" s="26" t="s">
        <v>52</v>
      </c>
      <c r="O11" s="92">
        <v>0.08</v>
      </c>
      <c r="P11" s="104">
        <v>0.08</v>
      </c>
      <c r="Q11" s="37">
        <f t="shared" si="0"/>
        <v>1</v>
      </c>
      <c r="R11" s="38">
        <v>7987995</v>
      </c>
      <c r="S11" s="38">
        <v>7987995</v>
      </c>
      <c r="T11" s="37">
        <f>S11/R11</f>
        <v>1</v>
      </c>
      <c r="U11" s="32" t="s">
        <v>714</v>
      </c>
    </row>
    <row r="12" spans="1:21" ht="60" customHeight="1" x14ac:dyDescent="0.25">
      <c r="A12" s="763"/>
      <c r="B12" s="751"/>
      <c r="C12" s="762"/>
      <c r="D12" s="25">
        <v>9</v>
      </c>
      <c r="E12" s="26" t="s">
        <v>56</v>
      </c>
      <c r="F12" s="26" t="s">
        <v>57</v>
      </c>
      <c r="G12" s="26" t="s">
        <v>58</v>
      </c>
      <c r="H12" s="26" t="s">
        <v>59</v>
      </c>
      <c r="I12" s="32" t="s">
        <v>55</v>
      </c>
      <c r="J12" s="55" t="s">
        <v>211</v>
      </c>
      <c r="K12" s="25" t="s">
        <v>214</v>
      </c>
      <c r="L12" s="25">
        <v>28</v>
      </c>
      <c r="M12" s="32" t="s">
        <v>220</v>
      </c>
      <c r="N12" s="26" t="s">
        <v>57</v>
      </c>
      <c r="O12" s="92">
        <v>0.1</v>
      </c>
      <c r="P12" s="104">
        <v>0.1</v>
      </c>
      <c r="Q12" s="37">
        <f t="shared" si="0"/>
        <v>1</v>
      </c>
      <c r="R12" s="38">
        <v>137400000</v>
      </c>
      <c r="S12" s="38">
        <v>137400000</v>
      </c>
      <c r="T12" s="37">
        <f t="shared" ref="T12:T17" si="1">S12/R12</f>
        <v>1</v>
      </c>
      <c r="U12" s="32" t="s">
        <v>715</v>
      </c>
    </row>
    <row r="13" spans="1:21" ht="60" customHeight="1" x14ac:dyDescent="0.25">
      <c r="A13" s="763"/>
      <c r="B13" s="751"/>
      <c r="C13" s="762"/>
      <c r="D13" s="25">
        <v>10</v>
      </c>
      <c r="E13" s="26" t="s">
        <v>60</v>
      </c>
      <c r="F13" s="26" t="s">
        <v>61</v>
      </c>
      <c r="G13" s="26" t="s">
        <v>62</v>
      </c>
      <c r="H13" s="26" t="s">
        <v>63</v>
      </c>
      <c r="I13" s="32" t="s">
        <v>55</v>
      </c>
      <c r="J13" s="55" t="s">
        <v>221</v>
      </c>
      <c r="K13" s="25" t="s">
        <v>222</v>
      </c>
      <c r="L13" s="25">
        <v>122</v>
      </c>
      <c r="M13" s="32" t="s">
        <v>223</v>
      </c>
      <c r="N13" s="26" t="s">
        <v>61</v>
      </c>
      <c r="O13" s="92">
        <v>0.1</v>
      </c>
      <c r="P13" s="104">
        <v>0.1</v>
      </c>
      <c r="Q13" s="37">
        <f t="shared" si="0"/>
        <v>1</v>
      </c>
      <c r="R13" s="38">
        <v>137400000</v>
      </c>
      <c r="S13" s="38">
        <v>137400000</v>
      </c>
      <c r="T13" s="37">
        <f t="shared" si="1"/>
        <v>1</v>
      </c>
      <c r="U13" s="32" t="s">
        <v>716</v>
      </c>
    </row>
    <row r="14" spans="1:21" ht="60" customHeight="1" x14ac:dyDescent="0.25">
      <c r="A14" s="763"/>
      <c r="B14" s="751"/>
      <c r="C14" s="762" t="s">
        <v>50</v>
      </c>
      <c r="D14" s="25">
        <v>11</v>
      </c>
      <c r="E14" s="26" t="s">
        <v>64</v>
      </c>
      <c r="F14" s="26" t="s">
        <v>65</v>
      </c>
      <c r="G14" s="26" t="s">
        <v>66</v>
      </c>
      <c r="H14" s="26" t="s">
        <v>67</v>
      </c>
      <c r="I14" s="32" t="s">
        <v>718</v>
      </c>
      <c r="J14" s="55" t="s">
        <v>224</v>
      </c>
      <c r="K14" s="25" t="s">
        <v>290</v>
      </c>
      <c r="L14" s="25" t="s">
        <v>225</v>
      </c>
      <c r="M14" s="32" t="s">
        <v>226</v>
      </c>
      <c r="N14" s="26" t="s">
        <v>65</v>
      </c>
      <c r="O14" s="92">
        <v>0.2</v>
      </c>
      <c r="P14" s="104">
        <v>0.2</v>
      </c>
      <c r="Q14" s="37">
        <f t="shared" si="0"/>
        <v>1</v>
      </c>
      <c r="R14" s="38">
        <v>137400000</v>
      </c>
      <c r="S14" s="38">
        <v>8000000</v>
      </c>
      <c r="T14" s="37">
        <f t="shared" si="1"/>
        <v>5.8224163027656477E-2</v>
      </c>
      <c r="U14" s="32" t="s">
        <v>717</v>
      </c>
    </row>
    <row r="15" spans="1:21" ht="60" customHeight="1" x14ac:dyDescent="0.25">
      <c r="A15" s="763"/>
      <c r="B15" s="751"/>
      <c r="C15" s="762"/>
      <c r="D15" s="25">
        <v>12</v>
      </c>
      <c r="E15" s="26" t="s">
        <v>69</v>
      </c>
      <c r="F15" s="26" t="s">
        <v>70</v>
      </c>
      <c r="G15" s="26" t="s">
        <v>71</v>
      </c>
      <c r="H15" s="26" t="s">
        <v>72</v>
      </c>
      <c r="I15" s="32" t="s">
        <v>285</v>
      </c>
      <c r="J15" s="7" t="s">
        <v>211</v>
      </c>
      <c r="K15" s="9" t="s">
        <v>212</v>
      </c>
      <c r="L15" s="25">
        <v>46</v>
      </c>
      <c r="M15" s="32" t="s">
        <v>227</v>
      </c>
      <c r="N15" s="26" t="s">
        <v>70</v>
      </c>
      <c r="O15" s="92">
        <v>0.05</v>
      </c>
      <c r="P15" s="104">
        <v>0.05</v>
      </c>
      <c r="Q15" s="37">
        <f t="shared" si="0"/>
        <v>1</v>
      </c>
      <c r="R15" s="38">
        <v>46926660</v>
      </c>
      <c r="S15" s="38">
        <v>46926660</v>
      </c>
      <c r="T15" s="37">
        <f t="shared" si="1"/>
        <v>1</v>
      </c>
      <c r="U15" s="32" t="s">
        <v>719</v>
      </c>
    </row>
    <row r="16" spans="1:21" ht="60" customHeight="1" x14ac:dyDescent="0.25">
      <c r="A16" s="763"/>
      <c r="B16" s="751"/>
      <c r="C16" s="762"/>
      <c r="D16" s="25">
        <v>13</v>
      </c>
      <c r="E16" s="26" t="s">
        <v>287</v>
      </c>
      <c r="F16" s="26" t="s">
        <v>288</v>
      </c>
      <c r="G16" s="26" t="s">
        <v>73</v>
      </c>
      <c r="H16" s="26" t="s">
        <v>74</v>
      </c>
      <c r="I16" s="32" t="s">
        <v>286</v>
      </c>
      <c r="J16" s="55" t="s">
        <v>228</v>
      </c>
      <c r="K16" s="27" t="s">
        <v>229</v>
      </c>
      <c r="L16" s="25" t="s">
        <v>230</v>
      </c>
      <c r="M16" s="54" t="s">
        <v>231</v>
      </c>
      <c r="N16" s="26" t="s">
        <v>288</v>
      </c>
      <c r="O16" s="92">
        <v>0.05</v>
      </c>
      <c r="P16" s="104">
        <v>0.05</v>
      </c>
      <c r="Q16" s="37">
        <f t="shared" si="0"/>
        <v>1</v>
      </c>
      <c r="R16" s="38">
        <v>46926660</v>
      </c>
      <c r="S16" s="38">
        <v>46926660</v>
      </c>
      <c r="T16" s="37">
        <f t="shared" si="1"/>
        <v>1</v>
      </c>
      <c r="U16" s="32" t="s">
        <v>720</v>
      </c>
    </row>
    <row r="17" spans="1:21" ht="60" customHeight="1" x14ac:dyDescent="0.25">
      <c r="A17" s="763"/>
      <c r="B17" s="751"/>
      <c r="C17" s="762"/>
      <c r="D17" s="25">
        <v>14</v>
      </c>
      <c r="E17" s="26" t="s">
        <v>75</v>
      </c>
      <c r="F17" s="26" t="s">
        <v>76</v>
      </c>
      <c r="G17" s="26" t="s">
        <v>77</v>
      </c>
      <c r="H17" s="26" t="s">
        <v>78</v>
      </c>
      <c r="I17" s="32" t="s">
        <v>68</v>
      </c>
      <c r="J17" s="55" t="s">
        <v>211</v>
      </c>
      <c r="K17" s="25" t="s">
        <v>218</v>
      </c>
      <c r="L17" s="25">
        <v>32</v>
      </c>
      <c r="M17" s="32" t="s">
        <v>232</v>
      </c>
      <c r="N17" s="26" t="s">
        <v>76</v>
      </c>
      <c r="O17" s="92">
        <v>0.1</v>
      </c>
      <c r="P17" s="104">
        <v>0.1</v>
      </c>
      <c r="Q17" s="37">
        <f t="shared" si="0"/>
        <v>1</v>
      </c>
      <c r="R17" s="38">
        <v>174500000</v>
      </c>
      <c r="S17" s="38">
        <v>47689970</v>
      </c>
      <c r="T17" s="37">
        <f t="shared" si="1"/>
        <v>0.27329495702005729</v>
      </c>
      <c r="U17" s="32" t="s">
        <v>721</v>
      </c>
    </row>
    <row r="18" spans="1:21" ht="60" customHeight="1" x14ac:dyDescent="0.25">
      <c r="A18" s="763"/>
      <c r="B18" s="751"/>
      <c r="C18" s="762" t="s">
        <v>79</v>
      </c>
      <c r="D18" s="25">
        <v>15</v>
      </c>
      <c r="E18" s="26" t="s">
        <v>80</v>
      </c>
      <c r="F18" s="26" t="s">
        <v>81</v>
      </c>
      <c r="G18" s="26" t="s">
        <v>82</v>
      </c>
      <c r="H18" s="26" t="s">
        <v>83</v>
      </c>
      <c r="I18" s="32" t="s">
        <v>84</v>
      </c>
      <c r="J18" s="763" t="s">
        <v>233</v>
      </c>
      <c r="K18" s="751" t="s">
        <v>234</v>
      </c>
      <c r="L18" s="764">
        <v>197</v>
      </c>
      <c r="M18" s="809" t="s">
        <v>217</v>
      </c>
      <c r="N18" s="26" t="s">
        <v>81</v>
      </c>
      <c r="O18" s="55">
        <v>0</v>
      </c>
      <c r="P18" s="25">
        <v>0</v>
      </c>
      <c r="Q18" s="37">
        <v>0</v>
      </c>
      <c r="R18" s="38">
        <v>0</v>
      </c>
      <c r="S18" s="38">
        <v>0</v>
      </c>
      <c r="T18" s="37">
        <v>0</v>
      </c>
      <c r="U18" s="32" t="s">
        <v>708</v>
      </c>
    </row>
    <row r="19" spans="1:21" ht="60" customHeight="1" x14ac:dyDescent="0.25">
      <c r="A19" s="763"/>
      <c r="B19" s="751"/>
      <c r="C19" s="762"/>
      <c r="D19" s="25">
        <v>16</v>
      </c>
      <c r="E19" s="26" t="s">
        <v>85</v>
      </c>
      <c r="F19" s="26" t="s">
        <v>86</v>
      </c>
      <c r="G19" s="26" t="s">
        <v>291</v>
      </c>
      <c r="H19" s="26" t="s">
        <v>87</v>
      </c>
      <c r="I19" s="82" t="s">
        <v>88</v>
      </c>
      <c r="J19" s="763"/>
      <c r="K19" s="751"/>
      <c r="L19" s="764"/>
      <c r="M19" s="809"/>
      <c r="N19" s="26" t="s">
        <v>86</v>
      </c>
      <c r="O19" s="55" t="s">
        <v>710</v>
      </c>
      <c r="P19" s="25">
        <v>0</v>
      </c>
      <c r="Q19" s="37">
        <v>0</v>
      </c>
      <c r="R19" s="38">
        <v>0</v>
      </c>
      <c r="S19" s="38">
        <v>0</v>
      </c>
      <c r="T19" s="37">
        <v>0</v>
      </c>
      <c r="U19" s="32" t="s">
        <v>722</v>
      </c>
    </row>
    <row r="20" spans="1:21" ht="60" customHeight="1" x14ac:dyDescent="0.25">
      <c r="A20" s="763"/>
      <c r="B20" s="751"/>
      <c r="C20" s="762"/>
      <c r="D20" s="25">
        <v>17</v>
      </c>
      <c r="E20" s="26" t="s">
        <v>89</v>
      </c>
      <c r="F20" s="26" t="s">
        <v>90</v>
      </c>
      <c r="G20" s="26" t="s">
        <v>91</v>
      </c>
      <c r="H20" s="26" t="s">
        <v>87</v>
      </c>
      <c r="I20" s="82" t="s">
        <v>92</v>
      </c>
      <c r="J20" s="763"/>
      <c r="K20" s="751"/>
      <c r="L20" s="764"/>
      <c r="M20" s="809"/>
      <c r="N20" s="26" t="s">
        <v>90</v>
      </c>
      <c r="O20" s="55">
        <v>0</v>
      </c>
      <c r="P20" s="25">
        <v>0</v>
      </c>
      <c r="Q20" s="37">
        <v>0</v>
      </c>
      <c r="R20" s="38">
        <v>0</v>
      </c>
      <c r="S20" s="38">
        <v>0</v>
      </c>
      <c r="T20" s="37">
        <v>0</v>
      </c>
      <c r="U20" s="32" t="s">
        <v>708</v>
      </c>
    </row>
    <row r="21" spans="1:21" ht="60" customHeight="1" x14ac:dyDescent="0.25">
      <c r="A21" s="763"/>
      <c r="B21" s="751"/>
      <c r="C21" s="762"/>
      <c r="D21" s="25">
        <v>18</v>
      </c>
      <c r="E21" s="26" t="s">
        <v>93</v>
      </c>
      <c r="F21" s="26" t="s">
        <v>94</v>
      </c>
      <c r="G21" s="26" t="s">
        <v>95</v>
      </c>
      <c r="H21" s="25" t="s">
        <v>96</v>
      </c>
      <c r="I21" s="82" t="s">
        <v>97</v>
      </c>
      <c r="J21" s="55" t="s">
        <v>96</v>
      </c>
      <c r="K21" s="25" t="s">
        <v>96</v>
      </c>
      <c r="L21" s="25" t="s">
        <v>96</v>
      </c>
      <c r="M21" s="53" t="s">
        <v>96</v>
      </c>
      <c r="N21" s="26" t="s">
        <v>94</v>
      </c>
      <c r="O21" s="55">
        <v>0.5</v>
      </c>
      <c r="P21" s="25">
        <v>0.5</v>
      </c>
      <c r="Q21" s="37">
        <f>P21/O21</f>
        <v>1</v>
      </c>
      <c r="R21" s="38">
        <v>23650000</v>
      </c>
      <c r="S21" s="38">
        <v>16666666</v>
      </c>
      <c r="T21" s="37">
        <f>S21/R21</f>
        <v>0.70472160676532769</v>
      </c>
      <c r="U21" s="32" t="s">
        <v>723</v>
      </c>
    </row>
    <row r="22" spans="1:21" ht="60" customHeight="1" x14ac:dyDescent="0.25">
      <c r="A22" s="763"/>
      <c r="B22" s="751"/>
      <c r="C22" s="762"/>
      <c r="D22" s="25">
        <v>19</v>
      </c>
      <c r="E22" s="26" t="s">
        <v>98</v>
      </c>
      <c r="F22" s="26" t="s">
        <v>99</v>
      </c>
      <c r="G22" s="26" t="s">
        <v>100</v>
      </c>
      <c r="H22" s="26" t="s">
        <v>101</v>
      </c>
      <c r="I22" s="82" t="s">
        <v>102</v>
      </c>
      <c r="J22" s="55" t="s">
        <v>233</v>
      </c>
      <c r="K22" s="25" t="s">
        <v>234</v>
      </c>
      <c r="L22" s="29">
        <v>192</v>
      </c>
      <c r="M22" s="56" t="s">
        <v>235</v>
      </c>
      <c r="N22" s="26" t="s">
        <v>99</v>
      </c>
      <c r="O22" s="55" t="s">
        <v>711</v>
      </c>
      <c r="P22" s="104">
        <v>0.8</v>
      </c>
      <c r="Q22" s="37">
        <v>0.8</v>
      </c>
      <c r="R22" s="38">
        <v>5363333</v>
      </c>
      <c r="S22" s="38">
        <v>5209430.07</v>
      </c>
      <c r="T22" s="37">
        <f>S22/R22</f>
        <v>0.97130461039804916</v>
      </c>
      <c r="U22" s="32" t="s">
        <v>724</v>
      </c>
    </row>
    <row r="23" spans="1:21" ht="60" customHeight="1" x14ac:dyDescent="0.25">
      <c r="A23" s="763"/>
      <c r="B23" s="751"/>
      <c r="C23" s="762"/>
      <c r="D23" s="25">
        <v>20</v>
      </c>
      <c r="E23" s="26" t="s">
        <v>103</v>
      </c>
      <c r="F23" s="26" t="s">
        <v>104</v>
      </c>
      <c r="G23" s="26" t="s">
        <v>105</v>
      </c>
      <c r="H23" s="26" t="s">
        <v>106</v>
      </c>
      <c r="I23" s="32" t="s">
        <v>107</v>
      </c>
      <c r="J23" s="55" t="s">
        <v>96</v>
      </c>
      <c r="K23" s="25" t="s">
        <v>96</v>
      </c>
      <c r="L23" s="25" t="s">
        <v>96</v>
      </c>
      <c r="M23" s="53" t="s">
        <v>96</v>
      </c>
      <c r="N23" s="26" t="s">
        <v>104</v>
      </c>
      <c r="O23" s="55">
        <v>0</v>
      </c>
      <c r="P23" s="25">
        <v>0</v>
      </c>
      <c r="Q23" s="37">
        <v>0</v>
      </c>
      <c r="R23" s="38">
        <v>0</v>
      </c>
      <c r="S23" s="38">
        <v>0</v>
      </c>
      <c r="T23" s="37">
        <v>0</v>
      </c>
      <c r="U23" s="32" t="s">
        <v>708</v>
      </c>
    </row>
    <row r="24" spans="1:21" ht="60" customHeight="1" x14ac:dyDescent="0.25">
      <c r="A24" s="763"/>
      <c r="B24" s="768" t="s">
        <v>108</v>
      </c>
      <c r="C24" s="762" t="s">
        <v>109</v>
      </c>
      <c r="D24" s="25">
        <v>21</v>
      </c>
      <c r="E24" s="31" t="s">
        <v>110</v>
      </c>
      <c r="F24" s="26" t="s">
        <v>111</v>
      </c>
      <c r="G24" s="26" t="s">
        <v>112</v>
      </c>
      <c r="H24" s="26" t="s">
        <v>113</v>
      </c>
      <c r="I24" s="32" t="s">
        <v>114</v>
      </c>
      <c r="J24" s="55" t="s">
        <v>236</v>
      </c>
      <c r="K24" s="25" t="s">
        <v>237</v>
      </c>
      <c r="L24" s="25">
        <v>65</v>
      </c>
      <c r="M24" s="32" t="s">
        <v>238</v>
      </c>
      <c r="N24" s="26" t="s">
        <v>111</v>
      </c>
      <c r="O24" s="55">
        <v>0</v>
      </c>
      <c r="P24" s="25">
        <v>0</v>
      </c>
      <c r="Q24" s="37">
        <v>0</v>
      </c>
      <c r="R24" s="38">
        <v>0</v>
      </c>
      <c r="S24" s="38">
        <v>0</v>
      </c>
      <c r="T24" s="37">
        <v>0</v>
      </c>
      <c r="U24" s="32" t="s">
        <v>708</v>
      </c>
    </row>
    <row r="25" spans="1:21" ht="60" customHeight="1" x14ac:dyDescent="0.25">
      <c r="A25" s="763"/>
      <c r="B25" s="768"/>
      <c r="C25" s="762"/>
      <c r="D25" s="25">
        <v>22</v>
      </c>
      <c r="E25" s="26" t="s">
        <v>115</v>
      </c>
      <c r="F25" s="26" t="s">
        <v>116</v>
      </c>
      <c r="G25" s="26" t="s">
        <v>117</v>
      </c>
      <c r="H25" s="26" t="s">
        <v>118</v>
      </c>
      <c r="I25" s="32" t="s">
        <v>119</v>
      </c>
      <c r="J25" s="87" t="s">
        <v>236</v>
      </c>
      <c r="K25" s="30" t="s">
        <v>239</v>
      </c>
      <c r="L25" s="25">
        <v>85</v>
      </c>
      <c r="M25" s="32" t="s">
        <v>240</v>
      </c>
      <c r="N25" s="26" t="s">
        <v>116</v>
      </c>
      <c r="O25" s="55">
        <v>0</v>
      </c>
      <c r="P25" s="25">
        <v>0</v>
      </c>
      <c r="Q25" s="37">
        <v>0</v>
      </c>
      <c r="R25" s="38">
        <v>0</v>
      </c>
      <c r="S25" s="38">
        <v>0</v>
      </c>
      <c r="T25" s="37">
        <v>0</v>
      </c>
      <c r="U25" s="32" t="s">
        <v>708</v>
      </c>
    </row>
    <row r="26" spans="1:21" ht="60" customHeight="1" x14ac:dyDescent="0.25">
      <c r="A26" s="763"/>
      <c r="B26" s="768"/>
      <c r="C26" s="762"/>
      <c r="D26" s="25">
        <v>23</v>
      </c>
      <c r="E26" s="26" t="s">
        <v>120</v>
      </c>
      <c r="F26" s="26" t="s">
        <v>121</v>
      </c>
      <c r="G26" s="26" t="s">
        <v>122</v>
      </c>
      <c r="H26" s="26" t="s">
        <v>118</v>
      </c>
      <c r="I26" s="32" t="s">
        <v>123</v>
      </c>
      <c r="J26" s="55" t="s">
        <v>96</v>
      </c>
      <c r="K26" s="25" t="s">
        <v>96</v>
      </c>
      <c r="L26" s="25" t="s">
        <v>96</v>
      </c>
      <c r="M26" s="58" t="s">
        <v>241</v>
      </c>
      <c r="N26" s="26" t="s">
        <v>121</v>
      </c>
      <c r="O26" s="55">
        <v>0</v>
      </c>
      <c r="P26" s="25">
        <v>0</v>
      </c>
      <c r="Q26" s="37">
        <v>0</v>
      </c>
      <c r="R26" s="38">
        <v>0</v>
      </c>
      <c r="S26" s="38">
        <v>0</v>
      </c>
      <c r="T26" s="37">
        <v>0</v>
      </c>
      <c r="U26" s="32" t="s">
        <v>708</v>
      </c>
    </row>
    <row r="27" spans="1:21" ht="60" customHeight="1" x14ac:dyDescent="0.25">
      <c r="A27" s="763"/>
      <c r="B27" s="768"/>
      <c r="C27" s="762" t="s">
        <v>124</v>
      </c>
      <c r="D27" s="25">
        <v>24</v>
      </c>
      <c r="E27" s="26" t="s">
        <v>125</v>
      </c>
      <c r="F27" s="26" t="s">
        <v>126</v>
      </c>
      <c r="G27" s="26" t="s">
        <v>127</v>
      </c>
      <c r="H27" s="26" t="s">
        <v>128</v>
      </c>
      <c r="I27" s="32" t="s">
        <v>129</v>
      </c>
      <c r="J27" s="55" t="s">
        <v>242</v>
      </c>
      <c r="K27" s="25" t="s">
        <v>243</v>
      </c>
      <c r="L27" s="25">
        <v>68</v>
      </c>
      <c r="M27" s="32" t="s">
        <v>244</v>
      </c>
      <c r="N27" s="26" t="s">
        <v>126</v>
      </c>
      <c r="O27" s="55">
        <v>0</v>
      </c>
      <c r="P27" s="25">
        <v>0</v>
      </c>
      <c r="Q27" s="37">
        <v>0</v>
      </c>
      <c r="R27" s="38">
        <v>0</v>
      </c>
      <c r="S27" s="38">
        <v>0</v>
      </c>
      <c r="T27" s="37">
        <v>0</v>
      </c>
      <c r="U27" s="32" t="s">
        <v>725</v>
      </c>
    </row>
    <row r="28" spans="1:21" ht="60" customHeight="1" x14ac:dyDescent="0.25">
      <c r="A28" s="763"/>
      <c r="B28" s="768"/>
      <c r="C28" s="762"/>
      <c r="D28" s="25">
        <v>25</v>
      </c>
      <c r="E28" s="31" t="s">
        <v>130</v>
      </c>
      <c r="F28" s="26" t="s">
        <v>131</v>
      </c>
      <c r="G28" s="26" t="s">
        <v>132</v>
      </c>
      <c r="H28" s="26" t="s">
        <v>133</v>
      </c>
      <c r="I28" s="32" t="s">
        <v>134</v>
      </c>
      <c r="J28" s="55" t="s">
        <v>245</v>
      </c>
      <c r="K28" s="25" t="s">
        <v>246</v>
      </c>
      <c r="L28" s="25">
        <v>107</v>
      </c>
      <c r="M28" s="32" t="s">
        <v>247</v>
      </c>
      <c r="N28" s="26" t="s">
        <v>131</v>
      </c>
      <c r="O28" s="55">
        <v>0</v>
      </c>
      <c r="P28" s="25">
        <v>0</v>
      </c>
      <c r="Q28" s="37">
        <v>0</v>
      </c>
      <c r="R28" s="38">
        <v>0</v>
      </c>
      <c r="S28" s="38">
        <v>0</v>
      </c>
      <c r="T28" s="37">
        <v>0</v>
      </c>
      <c r="U28" s="32" t="s">
        <v>708</v>
      </c>
    </row>
    <row r="29" spans="1:21" ht="60" customHeight="1" x14ac:dyDescent="0.25">
      <c r="A29" s="763"/>
      <c r="B29" s="768"/>
      <c r="C29" s="762" t="s">
        <v>135</v>
      </c>
      <c r="D29" s="25">
        <v>26</v>
      </c>
      <c r="E29" s="26" t="s">
        <v>136</v>
      </c>
      <c r="F29" s="26" t="s">
        <v>137</v>
      </c>
      <c r="G29" s="26" t="s">
        <v>138</v>
      </c>
      <c r="H29" s="26" t="s">
        <v>139</v>
      </c>
      <c r="I29" s="32" t="s">
        <v>140</v>
      </c>
      <c r="J29" s="55" t="s">
        <v>96</v>
      </c>
      <c r="K29" s="25" t="s">
        <v>96</v>
      </c>
      <c r="L29" s="25" t="s">
        <v>96</v>
      </c>
      <c r="M29" s="58" t="s">
        <v>241</v>
      </c>
      <c r="N29" s="26" t="s">
        <v>137</v>
      </c>
      <c r="O29" s="55">
        <v>0</v>
      </c>
      <c r="P29" s="25">
        <v>0</v>
      </c>
      <c r="Q29" s="37">
        <v>0</v>
      </c>
      <c r="R29" s="38">
        <v>0</v>
      </c>
      <c r="S29" s="38">
        <v>0</v>
      </c>
      <c r="T29" s="37">
        <v>0</v>
      </c>
      <c r="U29" s="32" t="s">
        <v>708</v>
      </c>
    </row>
    <row r="30" spans="1:21" ht="60" customHeight="1" x14ac:dyDescent="0.25">
      <c r="A30" s="763"/>
      <c r="B30" s="768"/>
      <c r="C30" s="762"/>
      <c r="D30" s="25">
        <v>27</v>
      </c>
      <c r="E30" s="27" t="s">
        <v>141</v>
      </c>
      <c r="F30" s="27" t="s">
        <v>142</v>
      </c>
      <c r="G30" s="27" t="s">
        <v>143</v>
      </c>
      <c r="H30" s="27" t="s">
        <v>144</v>
      </c>
      <c r="I30" s="60" t="s">
        <v>145</v>
      </c>
      <c r="J30" s="59" t="s">
        <v>215</v>
      </c>
      <c r="K30" s="27" t="s">
        <v>216</v>
      </c>
      <c r="L30" s="25">
        <v>197</v>
      </c>
      <c r="M30" s="60" t="s">
        <v>217</v>
      </c>
      <c r="N30" s="27" t="s">
        <v>142</v>
      </c>
      <c r="O30" s="92">
        <v>0.05</v>
      </c>
      <c r="P30" s="104">
        <v>0.05</v>
      </c>
      <c r="Q30" s="37">
        <f>P30/O30</f>
        <v>1</v>
      </c>
      <c r="R30" s="38">
        <v>10000000</v>
      </c>
      <c r="S30" s="38">
        <v>10000000</v>
      </c>
      <c r="T30" s="37">
        <f>S30/R30</f>
        <v>1</v>
      </c>
      <c r="U30" s="32" t="s">
        <v>726</v>
      </c>
    </row>
    <row r="31" spans="1:21" ht="60" customHeight="1" x14ac:dyDescent="0.25">
      <c r="A31" s="763"/>
      <c r="B31" s="764" t="s">
        <v>146</v>
      </c>
      <c r="C31" s="751" t="s">
        <v>147</v>
      </c>
      <c r="D31" s="25">
        <v>28</v>
      </c>
      <c r="E31" s="27" t="s">
        <v>148</v>
      </c>
      <c r="F31" s="27" t="s">
        <v>149</v>
      </c>
      <c r="G31" s="27" t="s">
        <v>150</v>
      </c>
      <c r="H31" s="27" t="s">
        <v>151</v>
      </c>
      <c r="I31" s="60" t="s">
        <v>152</v>
      </c>
      <c r="J31" s="59" t="s">
        <v>248</v>
      </c>
      <c r="K31" s="40" t="s">
        <v>249</v>
      </c>
      <c r="L31" s="25">
        <v>157</v>
      </c>
      <c r="M31" s="61" t="s">
        <v>250</v>
      </c>
      <c r="N31" s="27" t="s">
        <v>149</v>
      </c>
      <c r="O31" s="92">
        <v>0.7</v>
      </c>
      <c r="P31" s="104">
        <v>0.6</v>
      </c>
      <c r="Q31" s="37">
        <f>P31/O31</f>
        <v>0.85714285714285721</v>
      </c>
      <c r="R31" s="38">
        <v>18444390908.93</v>
      </c>
      <c r="S31" s="38">
        <v>9148596406</v>
      </c>
      <c r="T31" s="37">
        <f>S31/R31</f>
        <v>0.49600967856144457</v>
      </c>
      <c r="U31" s="32" t="s">
        <v>727</v>
      </c>
    </row>
    <row r="32" spans="1:21" ht="60" customHeight="1" x14ac:dyDescent="0.25">
      <c r="A32" s="763"/>
      <c r="B32" s="764"/>
      <c r="C32" s="751"/>
      <c r="D32" s="751">
        <v>29</v>
      </c>
      <c r="E32" s="751" t="s">
        <v>153</v>
      </c>
      <c r="F32" s="751" t="s">
        <v>154</v>
      </c>
      <c r="G32" s="751" t="s">
        <v>155</v>
      </c>
      <c r="H32" s="751" t="s">
        <v>151</v>
      </c>
      <c r="I32" s="765" t="s">
        <v>152</v>
      </c>
      <c r="J32" s="55" t="s">
        <v>251</v>
      </c>
      <c r="K32" s="9" t="s">
        <v>252</v>
      </c>
      <c r="L32" s="25">
        <v>129</v>
      </c>
      <c r="M32" s="32" t="s">
        <v>253</v>
      </c>
      <c r="N32" s="751" t="s">
        <v>154</v>
      </c>
      <c r="O32" s="825">
        <v>0.7</v>
      </c>
      <c r="P32" s="769">
        <v>0.6</v>
      </c>
      <c r="Q32" s="734">
        <f>P32/O32</f>
        <v>0.85714285714285721</v>
      </c>
      <c r="R32" s="731">
        <v>18444390908.93</v>
      </c>
      <c r="S32" s="731">
        <v>9148596406</v>
      </c>
      <c r="T32" s="734">
        <f>S32/R32</f>
        <v>0.49600967856144457</v>
      </c>
      <c r="U32" s="746" t="s">
        <v>728</v>
      </c>
    </row>
    <row r="33" spans="1:21" ht="60" customHeight="1" x14ac:dyDescent="0.25">
      <c r="A33" s="763"/>
      <c r="B33" s="764"/>
      <c r="C33" s="751"/>
      <c r="D33" s="751"/>
      <c r="E33" s="751"/>
      <c r="F33" s="751"/>
      <c r="G33" s="751"/>
      <c r="H33" s="751"/>
      <c r="I33" s="765"/>
      <c r="J33" s="55" t="s">
        <v>254</v>
      </c>
      <c r="K33" s="9" t="s">
        <v>255</v>
      </c>
      <c r="L33" s="25">
        <v>134</v>
      </c>
      <c r="M33" s="32" t="s">
        <v>256</v>
      </c>
      <c r="N33" s="751"/>
      <c r="O33" s="741"/>
      <c r="P33" s="744"/>
      <c r="Q33" s="735"/>
      <c r="R33" s="732"/>
      <c r="S33" s="732"/>
      <c r="T33" s="735"/>
      <c r="U33" s="747"/>
    </row>
    <row r="34" spans="1:21" ht="60" customHeight="1" x14ac:dyDescent="0.25">
      <c r="A34" s="763"/>
      <c r="B34" s="764"/>
      <c r="C34" s="751"/>
      <c r="D34" s="751"/>
      <c r="E34" s="751"/>
      <c r="F34" s="751"/>
      <c r="G34" s="751"/>
      <c r="H34" s="751"/>
      <c r="I34" s="765"/>
      <c r="J34" s="55" t="s">
        <v>254</v>
      </c>
      <c r="K34" s="9" t="s">
        <v>255</v>
      </c>
      <c r="L34" s="25">
        <v>133</v>
      </c>
      <c r="M34" s="32" t="s">
        <v>257</v>
      </c>
      <c r="N34" s="751"/>
      <c r="O34" s="741"/>
      <c r="P34" s="744"/>
      <c r="Q34" s="735"/>
      <c r="R34" s="732"/>
      <c r="S34" s="732"/>
      <c r="T34" s="735"/>
      <c r="U34" s="747"/>
    </row>
    <row r="35" spans="1:21" ht="60" customHeight="1" x14ac:dyDescent="0.25">
      <c r="A35" s="763"/>
      <c r="B35" s="764"/>
      <c r="C35" s="751"/>
      <c r="D35" s="751"/>
      <c r="E35" s="751"/>
      <c r="F35" s="751"/>
      <c r="G35" s="751"/>
      <c r="H35" s="751"/>
      <c r="I35" s="765"/>
      <c r="J35" s="7" t="s">
        <v>254</v>
      </c>
      <c r="K35" s="9" t="s">
        <v>249</v>
      </c>
      <c r="L35" s="25">
        <v>154</v>
      </c>
      <c r="M35" s="32" t="s">
        <v>258</v>
      </c>
      <c r="N35" s="751"/>
      <c r="O35" s="742"/>
      <c r="P35" s="745"/>
      <c r="Q35" s="736"/>
      <c r="R35" s="733"/>
      <c r="S35" s="733"/>
      <c r="T35" s="736"/>
      <c r="U35" s="748"/>
    </row>
    <row r="36" spans="1:21" ht="60" customHeight="1" x14ac:dyDescent="0.25">
      <c r="A36" s="763"/>
      <c r="B36" s="764"/>
      <c r="C36" s="762" t="s">
        <v>156</v>
      </c>
      <c r="D36" s="751">
        <v>30</v>
      </c>
      <c r="E36" s="751" t="s">
        <v>157</v>
      </c>
      <c r="F36" s="751" t="s">
        <v>158</v>
      </c>
      <c r="G36" s="751" t="s">
        <v>159</v>
      </c>
      <c r="H36" s="751" t="s">
        <v>151</v>
      </c>
      <c r="I36" s="765" t="s">
        <v>272</v>
      </c>
      <c r="J36" s="763" t="s">
        <v>254</v>
      </c>
      <c r="K36" s="751" t="s">
        <v>259</v>
      </c>
      <c r="L36" s="751">
        <v>143</v>
      </c>
      <c r="M36" s="765" t="s">
        <v>260</v>
      </c>
      <c r="N36" s="751" t="s">
        <v>158</v>
      </c>
      <c r="O36" s="825">
        <v>0.5</v>
      </c>
      <c r="P36" s="769">
        <v>0.5</v>
      </c>
      <c r="Q36" s="734">
        <f>P36/O36</f>
        <v>1</v>
      </c>
      <c r="R36" s="731">
        <v>233605063.59999999</v>
      </c>
      <c r="S36" s="731">
        <v>233605063.59999999</v>
      </c>
      <c r="T36" s="734">
        <f>S36/R36</f>
        <v>1</v>
      </c>
      <c r="U36" s="737" t="s">
        <v>729</v>
      </c>
    </row>
    <row r="37" spans="1:21" ht="60" customHeight="1" x14ac:dyDescent="0.25">
      <c r="A37" s="763"/>
      <c r="B37" s="764"/>
      <c r="C37" s="762"/>
      <c r="D37" s="751"/>
      <c r="E37" s="751"/>
      <c r="F37" s="751"/>
      <c r="G37" s="751"/>
      <c r="H37" s="751"/>
      <c r="I37" s="765"/>
      <c r="J37" s="763"/>
      <c r="K37" s="751"/>
      <c r="L37" s="751"/>
      <c r="M37" s="765"/>
      <c r="N37" s="751"/>
      <c r="O37" s="741"/>
      <c r="P37" s="744"/>
      <c r="Q37" s="735"/>
      <c r="R37" s="732"/>
      <c r="S37" s="732"/>
      <c r="T37" s="735"/>
      <c r="U37" s="738"/>
    </row>
    <row r="38" spans="1:21" ht="60" customHeight="1" x14ac:dyDescent="0.25">
      <c r="A38" s="763"/>
      <c r="B38" s="764"/>
      <c r="C38" s="762"/>
      <c r="D38" s="751"/>
      <c r="E38" s="751"/>
      <c r="F38" s="751"/>
      <c r="G38" s="751"/>
      <c r="H38" s="751"/>
      <c r="I38" s="60" t="s">
        <v>273</v>
      </c>
      <c r="J38" s="59" t="s">
        <v>251</v>
      </c>
      <c r="K38" s="40" t="s">
        <v>252</v>
      </c>
      <c r="L38" s="27">
        <v>128</v>
      </c>
      <c r="M38" s="60" t="s">
        <v>261</v>
      </c>
      <c r="N38" s="751"/>
      <c r="O38" s="741"/>
      <c r="P38" s="744"/>
      <c r="Q38" s="735"/>
      <c r="R38" s="732"/>
      <c r="S38" s="732"/>
      <c r="T38" s="735"/>
      <c r="U38" s="738"/>
    </row>
    <row r="39" spans="1:21" ht="60" customHeight="1" x14ac:dyDescent="0.25">
      <c r="A39" s="763"/>
      <c r="B39" s="764"/>
      <c r="C39" s="762"/>
      <c r="D39" s="751"/>
      <c r="E39" s="751"/>
      <c r="F39" s="751"/>
      <c r="G39" s="751"/>
      <c r="H39" s="751"/>
      <c r="I39" s="32" t="s">
        <v>274</v>
      </c>
      <c r="J39" s="7" t="s">
        <v>254</v>
      </c>
      <c r="K39" s="25" t="s">
        <v>262</v>
      </c>
      <c r="L39" s="29">
        <v>134</v>
      </c>
      <c r="M39" s="62" t="s">
        <v>256</v>
      </c>
      <c r="N39" s="751"/>
      <c r="O39" s="741"/>
      <c r="P39" s="744"/>
      <c r="Q39" s="735"/>
      <c r="R39" s="732"/>
      <c r="S39" s="732"/>
      <c r="T39" s="735"/>
      <c r="U39" s="738"/>
    </row>
    <row r="40" spans="1:21" ht="60" customHeight="1" x14ac:dyDescent="0.25">
      <c r="A40" s="763"/>
      <c r="B40" s="764"/>
      <c r="C40" s="762"/>
      <c r="D40" s="751"/>
      <c r="E40" s="751"/>
      <c r="F40" s="751"/>
      <c r="G40" s="751"/>
      <c r="H40" s="751"/>
      <c r="I40" s="32" t="s">
        <v>275</v>
      </c>
      <c r="J40" s="7" t="s">
        <v>254</v>
      </c>
      <c r="K40" s="25" t="s">
        <v>262</v>
      </c>
      <c r="L40" s="25">
        <v>137</v>
      </c>
      <c r="M40" s="32" t="s">
        <v>263</v>
      </c>
      <c r="N40" s="751"/>
      <c r="O40" s="741"/>
      <c r="P40" s="744"/>
      <c r="Q40" s="735"/>
      <c r="R40" s="732"/>
      <c r="S40" s="732"/>
      <c r="T40" s="735"/>
      <c r="U40" s="738"/>
    </row>
    <row r="41" spans="1:21" ht="60" customHeight="1" x14ac:dyDescent="0.25">
      <c r="A41" s="763"/>
      <c r="B41" s="764"/>
      <c r="C41" s="762"/>
      <c r="D41" s="751"/>
      <c r="E41" s="751"/>
      <c r="F41" s="751"/>
      <c r="G41" s="751"/>
      <c r="H41" s="751"/>
      <c r="I41" s="32" t="s">
        <v>276</v>
      </c>
      <c r="J41" s="55" t="s">
        <v>254</v>
      </c>
      <c r="K41" s="25" t="s">
        <v>259</v>
      </c>
      <c r="L41" s="25">
        <v>142</v>
      </c>
      <c r="M41" s="53" t="s">
        <v>264</v>
      </c>
      <c r="N41" s="751"/>
      <c r="O41" s="742"/>
      <c r="P41" s="745"/>
      <c r="Q41" s="736"/>
      <c r="R41" s="733"/>
      <c r="S41" s="733"/>
      <c r="T41" s="736"/>
      <c r="U41" s="739"/>
    </row>
    <row r="42" spans="1:21" ht="60" customHeight="1" x14ac:dyDescent="0.25">
      <c r="A42" s="763"/>
      <c r="B42" s="764"/>
      <c r="C42" s="762"/>
      <c r="D42" s="25">
        <v>31</v>
      </c>
      <c r="E42" s="26" t="s">
        <v>160</v>
      </c>
      <c r="F42" s="26" t="s">
        <v>161</v>
      </c>
      <c r="G42" s="26" t="s">
        <v>162</v>
      </c>
      <c r="H42" s="26" t="s">
        <v>118</v>
      </c>
      <c r="I42" s="32" t="s">
        <v>163</v>
      </c>
      <c r="J42" s="55" t="s">
        <v>254</v>
      </c>
      <c r="K42" s="25" t="s">
        <v>255</v>
      </c>
      <c r="L42" s="29">
        <v>133</v>
      </c>
      <c r="M42" s="62" t="s">
        <v>257</v>
      </c>
      <c r="N42" s="26" t="s">
        <v>161</v>
      </c>
      <c r="O42" s="92">
        <v>0.7</v>
      </c>
      <c r="P42" s="104">
        <v>0.7</v>
      </c>
      <c r="Q42" s="37">
        <f>P42/O42</f>
        <v>1</v>
      </c>
      <c r="R42" s="38">
        <v>75646965.310000002</v>
      </c>
      <c r="S42" s="38">
        <v>40525000</v>
      </c>
      <c r="T42" s="37">
        <f>S42/R42</f>
        <v>0.53571217079137579</v>
      </c>
      <c r="U42" s="32" t="s">
        <v>730</v>
      </c>
    </row>
    <row r="43" spans="1:21" ht="60" customHeight="1" x14ac:dyDescent="0.25">
      <c r="A43" s="763"/>
      <c r="B43" s="764"/>
      <c r="C43" s="762" t="s">
        <v>164</v>
      </c>
      <c r="D43" s="25">
        <v>32</v>
      </c>
      <c r="E43" s="25" t="s">
        <v>165</v>
      </c>
      <c r="F43" s="25" t="s">
        <v>166</v>
      </c>
      <c r="G43" s="25" t="s">
        <v>167</v>
      </c>
      <c r="H43" s="25" t="s">
        <v>168</v>
      </c>
      <c r="I43" s="53" t="s">
        <v>169</v>
      </c>
      <c r="J43" s="55" t="s">
        <v>254</v>
      </c>
      <c r="K43" s="25" t="s">
        <v>255</v>
      </c>
      <c r="L43" s="25">
        <v>134</v>
      </c>
      <c r="M43" s="53" t="s">
        <v>256</v>
      </c>
      <c r="N43" s="25" t="s">
        <v>166</v>
      </c>
      <c r="O43" s="92">
        <v>0.9</v>
      </c>
      <c r="P43" s="104">
        <v>0.8</v>
      </c>
      <c r="Q43" s="37">
        <f>P43/O43</f>
        <v>0.88888888888888895</v>
      </c>
      <c r="R43" s="38">
        <v>202500689.22999999</v>
      </c>
      <c r="S43" s="38">
        <v>84171531</v>
      </c>
      <c r="T43" s="37">
        <f>S43/R43</f>
        <v>0.41566046673746426</v>
      </c>
      <c r="U43" s="32" t="s">
        <v>731</v>
      </c>
    </row>
    <row r="44" spans="1:21" ht="60" customHeight="1" x14ac:dyDescent="0.25">
      <c r="A44" s="763"/>
      <c r="B44" s="764"/>
      <c r="C44" s="762"/>
      <c r="D44" s="25">
        <v>33</v>
      </c>
      <c r="E44" s="26" t="s">
        <v>170</v>
      </c>
      <c r="F44" s="26" t="s">
        <v>171</v>
      </c>
      <c r="G44" s="26" t="s">
        <v>172</v>
      </c>
      <c r="H44" s="26" t="s">
        <v>173</v>
      </c>
      <c r="I44" s="32" t="s">
        <v>174</v>
      </c>
      <c r="J44" s="7" t="s">
        <v>265</v>
      </c>
      <c r="K44" s="9" t="s">
        <v>266</v>
      </c>
      <c r="L44" s="29">
        <v>185</v>
      </c>
      <c r="M44" s="62" t="s">
        <v>267</v>
      </c>
      <c r="N44" s="26" t="s">
        <v>171</v>
      </c>
      <c r="O44" s="55" t="s">
        <v>172</v>
      </c>
      <c r="P44" s="104">
        <v>0.8</v>
      </c>
      <c r="Q44" s="37">
        <v>0.8</v>
      </c>
      <c r="R44" s="38">
        <v>71399999</v>
      </c>
      <c r="S44" s="38">
        <v>23859999</v>
      </c>
      <c r="T44" s="37">
        <f>S44/R44</f>
        <v>0.33417366014248823</v>
      </c>
      <c r="U44" s="32" t="s">
        <v>732</v>
      </c>
    </row>
    <row r="45" spans="1:21" ht="60" customHeight="1" x14ac:dyDescent="0.25">
      <c r="A45" s="763"/>
      <c r="B45" s="764"/>
      <c r="C45" s="762"/>
      <c r="D45" s="25">
        <v>34</v>
      </c>
      <c r="E45" s="26" t="s">
        <v>175</v>
      </c>
      <c r="F45" s="26" t="s">
        <v>176</v>
      </c>
      <c r="G45" s="26" t="s">
        <v>177</v>
      </c>
      <c r="H45" s="26" t="s">
        <v>178</v>
      </c>
      <c r="I45" s="32" t="s">
        <v>179</v>
      </c>
      <c r="J45" s="55" t="s">
        <v>254</v>
      </c>
      <c r="K45" s="10" t="s">
        <v>262</v>
      </c>
      <c r="L45" s="25">
        <v>137</v>
      </c>
      <c r="M45" s="53" t="s">
        <v>263</v>
      </c>
      <c r="N45" s="26" t="s">
        <v>176</v>
      </c>
      <c r="O45" s="55" t="s">
        <v>733</v>
      </c>
      <c r="P45" s="104">
        <v>1</v>
      </c>
      <c r="Q45" s="37">
        <v>1</v>
      </c>
      <c r="R45" s="38">
        <v>40525000</v>
      </c>
      <c r="S45" s="38">
        <v>18900000</v>
      </c>
      <c r="T45" s="37">
        <f>S45/R45</f>
        <v>0.46637877853177051</v>
      </c>
      <c r="U45" s="32" t="s">
        <v>734</v>
      </c>
    </row>
    <row r="46" spans="1:21" ht="60" customHeight="1" x14ac:dyDescent="0.25">
      <c r="A46" s="763"/>
      <c r="B46" s="764"/>
      <c r="C46" s="762"/>
      <c r="D46" s="25">
        <v>35</v>
      </c>
      <c r="E46" s="26" t="s">
        <v>180</v>
      </c>
      <c r="F46" s="26" t="s">
        <v>181</v>
      </c>
      <c r="G46" s="26" t="s">
        <v>182</v>
      </c>
      <c r="H46" s="26" t="s">
        <v>183</v>
      </c>
      <c r="I46" s="32" t="s">
        <v>184</v>
      </c>
      <c r="J46" s="7" t="s">
        <v>254</v>
      </c>
      <c r="K46" s="39" t="s">
        <v>268</v>
      </c>
      <c r="L46" s="25">
        <v>139</v>
      </c>
      <c r="M46" s="58" t="s">
        <v>269</v>
      </c>
      <c r="N46" s="26" t="s">
        <v>181</v>
      </c>
      <c r="O46" s="92">
        <v>0.2</v>
      </c>
      <c r="P46" s="105">
        <v>5.0000000000000001E-3</v>
      </c>
      <c r="Q46" s="37">
        <f>P46/O46</f>
        <v>2.4999999999999998E-2</v>
      </c>
      <c r="R46" s="38">
        <v>0</v>
      </c>
      <c r="S46" s="38">
        <v>0</v>
      </c>
      <c r="T46" s="37">
        <v>0</v>
      </c>
      <c r="U46" s="32" t="s">
        <v>735</v>
      </c>
    </row>
    <row r="47" spans="1:21" ht="60" customHeight="1" x14ac:dyDescent="0.25">
      <c r="A47" s="763"/>
      <c r="B47" s="764"/>
      <c r="C47" s="762"/>
      <c r="D47" s="25">
        <v>36</v>
      </c>
      <c r="E47" s="26" t="s">
        <v>185</v>
      </c>
      <c r="F47" s="26" t="s">
        <v>186</v>
      </c>
      <c r="G47" s="26" t="s">
        <v>187</v>
      </c>
      <c r="H47" s="26" t="s">
        <v>188</v>
      </c>
      <c r="I47" s="32" t="s">
        <v>189</v>
      </c>
      <c r="J47" s="7" t="s">
        <v>254</v>
      </c>
      <c r="K47" s="25" t="s">
        <v>270</v>
      </c>
      <c r="L47" s="25">
        <v>162</v>
      </c>
      <c r="M47" s="32" t="s">
        <v>271</v>
      </c>
      <c r="N47" s="26" t="s">
        <v>186</v>
      </c>
      <c r="O47" s="92">
        <v>0.1</v>
      </c>
      <c r="P47" s="104">
        <v>0.1</v>
      </c>
      <c r="Q47" s="37">
        <f>P47/O47</f>
        <v>1</v>
      </c>
      <c r="R47" s="38">
        <v>74194772</v>
      </c>
      <c r="S47" s="38">
        <v>74194772</v>
      </c>
      <c r="T47" s="37">
        <f>S47/R47</f>
        <v>1</v>
      </c>
      <c r="U47" s="32" t="s">
        <v>736</v>
      </c>
    </row>
    <row r="48" spans="1:21" ht="60" customHeight="1" x14ac:dyDescent="0.25">
      <c r="A48" s="763"/>
      <c r="B48" s="764"/>
      <c r="C48" s="762" t="s">
        <v>190</v>
      </c>
      <c r="D48" s="25">
        <v>37</v>
      </c>
      <c r="E48" s="26" t="s">
        <v>191</v>
      </c>
      <c r="F48" s="26" t="s">
        <v>192</v>
      </c>
      <c r="G48" s="26" t="s">
        <v>193</v>
      </c>
      <c r="H48" s="26" t="s">
        <v>194</v>
      </c>
      <c r="I48" s="32" t="s">
        <v>179</v>
      </c>
      <c r="J48" s="763" t="s">
        <v>254</v>
      </c>
      <c r="K48" s="751" t="s">
        <v>262</v>
      </c>
      <c r="L48" s="751">
        <v>137</v>
      </c>
      <c r="M48" s="765" t="s">
        <v>263</v>
      </c>
      <c r="N48" s="26" t="s">
        <v>192</v>
      </c>
      <c r="O48" s="92">
        <v>0.3</v>
      </c>
      <c r="P48" s="104">
        <v>0.3</v>
      </c>
      <c r="Q48" s="37">
        <f>P48/O48</f>
        <v>1</v>
      </c>
      <c r="R48" s="38">
        <v>10113333</v>
      </c>
      <c r="S48" s="38">
        <v>10000000</v>
      </c>
      <c r="T48" s="37">
        <f>S48/R48</f>
        <v>0.98879370431093294</v>
      </c>
      <c r="U48" s="32" t="s">
        <v>737</v>
      </c>
    </row>
    <row r="49" spans="1:21" ht="60" customHeight="1" x14ac:dyDescent="0.25">
      <c r="A49" s="763"/>
      <c r="B49" s="764"/>
      <c r="C49" s="762"/>
      <c r="D49" s="25">
        <v>38</v>
      </c>
      <c r="E49" s="26" t="s">
        <v>195</v>
      </c>
      <c r="F49" s="26" t="s">
        <v>192</v>
      </c>
      <c r="G49" s="26" t="s">
        <v>193</v>
      </c>
      <c r="H49" s="26" t="s">
        <v>194</v>
      </c>
      <c r="I49" s="32" t="s">
        <v>179</v>
      </c>
      <c r="J49" s="763"/>
      <c r="K49" s="751"/>
      <c r="L49" s="751"/>
      <c r="M49" s="765"/>
      <c r="N49" s="26" t="s">
        <v>192</v>
      </c>
      <c r="O49" s="55">
        <v>0</v>
      </c>
      <c r="P49" s="25">
        <v>0</v>
      </c>
      <c r="Q49" s="37">
        <v>0</v>
      </c>
      <c r="R49" s="38">
        <v>0</v>
      </c>
      <c r="S49" s="38">
        <v>0</v>
      </c>
      <c r="T49" s="37">
        <v>0</v>
      </c>
      <c r="U49" s="32" t="s">
        <v>708</v>
      </c>
    </row>
    <row r="50" spans="1:21" ht="60" customHeight="1" x14ac:dyDescent="0.25">
      <c r="A50" s="763"/>
      <c r="B50" s="764"/>
      <c r="C50" s="762"/>
      <c r="D50" s="25">
        <v>39</v>
      </c>
      <c r="E50" s="26" t="s">
        <v>196</v>
      </c>
      <c r="F50" s="26" t="s">
        <v>197</v>
      </c>
      <c r="G50" s="26" t="s">
        <v>198</v>
      </c>
      <c r="H50" s="26" t="s">
        <v>199</v>
      </c>
      <c r="I50" s="32" t="s">
        <v>179</v>
      </c>
      <c r="J50" s="763" t="s">
        <v>254</v>
      </c>
      <c r="K50" s="751" t="s">
        <v>255</v>
      </c>
      <c r="L50" s="764">
        <v>133</v>
      </c>
      <c r="M50" s="809" t="s">
        <v>257</v>
      </c>
      <c r="N50" s="26" t="s">
        <v>197</v>
      </c>
      <c r="O50" s="55">
        <v>0</v>
      </c>
      <c r="P50" s="25">
        <v>0</v>
      </c>
      <c r="Q50" s="37">
        <v>0</v>
      </c>
      <c r="R50" s="38">
        <v>0</v>
      </c>
      <c r="S50" s="38">
        <v>0</v>
      </c>
      <c r="T50" s="37">
        <v>0</v>
      </c>
      <c r="U50" s="32" t="s">
        <v>708</v>
      </c>
    </row>
    <row r="51" spans="1:21" ht="60" customHeight="1" x14ac:dyDescent="0.25">
      <c r="A51" s="763"/>
      <c r="B51" s="764"/>
      <c r="C51" s="762"/>
      <c r="D51" s="25">
        <v>40</v>
      </c>
      <c r="E51" s="26" t="s">
        <v>200</v>
      </c>
      <c r="F51" s="26" t="s">
        <v>201</v>
      </c>
      <c r="G51" s="26" t="s">
        <v>202</v>
      </c>
      <c r="H51" s="26" t="s">
        <v>203</v>
      </c>
      <c r="I51" s="32" t="s">
        <v>204</v>
      </c>
      <c r="J51" s="763"/>
      <c r="K51" s="751"/>
      <c r="L51" s="764"/>
      <c r="M51" s="809"/>
      <c r="N51" s="26" t="s">
        <v>201</v>
      </c>
      <c r="O51" s="55">
        <v>0</v>
      </c>
      <c r="P51" s="25">
        <v>0</v>
      </c>
      <c r="Q51" s="37">
        <v>0</v>
      </c>
      <c r="R51" s="38">
        <v>0</v>
      </c>
      <c r="S51" s="38">
        <v>0</v>
      </c>
      <c r="T51" s="37">
        <v>0</v>
      </c>
      <c r="U51" s="32" t="s">
        <v>708</v>
      </c>
    </row>
    <row r="52" spans="1:21" ht="60" customHeight="1" x14ac:dyDescent="0.25">
      <c r="A52" s="763" t="s">
        <v>292</v>
      </c>
      <c r="B52" s="762" t="s">
        <v>293</v>
      </c>
      <c r="C52" s="762" t="s">
        <v>294</v>
      </c>
      <c r="D52" s="25">
        <v>41</v>
      </c>
      <c r="E52" s="31" t="s">
        <v>295</v>
      </c>
      <c r="F52" s="31" t="s">
        <v>296</v>
      </c>
      <c r="G52" s="31" t="s">
        <v>297</v>
      </c>
      <c r="H52" s="31" t="s">
        <v>298</v>
      </c>
      <c r="I52" s="33" t="s">
        <v>299</v>
      </c>
      <c r="J52" s="63" t="s">
        <v>382</v>
      </c>
      <c r="K52" s="9" t="s">
        <v>383</v>
      </c>
      <c r="L52" s="11">
        <v>250</v>
      </c>
      <c r="M52" s="58" t="s">
        <v>384</v>
      </c>
      <c r="N52" s="31" t="s">
        <v>296</v>
      </c>
      <c r="O52" s="55">
        <v>0</v>
      </c>
      <c r="P52" s="25">
        <v>0</v>
      </c>
      <c r="Q52" s="37">
        <v>0</v>
      </c>
      <c r="R52" s="38">
        <v>0</v>
      </c>
      <c r="S52" s="38">
        <v>0</v>
      </c>
      <c r="T52" s="37">
        <v>0</v>
      </c>
      <c r="U52" s="32" t="s">
        <v>708</v>
      </c>
    </row>
    <row r="53" spans="1:21" ht="60" customHeight="1" x14ac:dyDescent="0.25">
      <c r="A53" s="763"/>
      <c r="B53" s="762"/>
      <c r="C53" s="762"/>
      <c r="D53" s="25">
        <v>42</v>
      </c>
      <c r="E53" s="31" t="s">
        <v>300</v>
      </c>
      <c r="F53" s="31" t="s">
        <v>301</v>
      </c>
      <c r="G53" s="31" t="s">
        <v>302</v>
      </c>
      <c r="H53" s="31" t="s">
        <v>303</v>
      </c>
      <c r="I53" s="33" t="s">
        <v>304</v>
      </c>
      <c r="J53" s="763" t="s">
        <v>215</v>
      </c>
      <c r="K53" s="751" t="s">
        <v>216</v>
      </c>
      <c r="L53" s="751">
        <v>197</v>
      </c>
      <c r="M53" s="765" t="s">
        <v>217</v>
      </c>
      <c r="N53" s="31" t="s">
        <v>301</v>
      </c>
      <c r="O53" s="55">
        <v>0</v>
      </c>
      <c r="P53" s="25">
        <v>0</v>
      </c>
      <c r="Q53" s="37">
        <v>0</v>
      </c>
      <c r="R53" s="38">
        <v>0</v>
      </c>
      <c r="S53" s="38">
        <v>0</v>
      </c>
      <c r="T53" s="37">
        <v>0</v>
      </c>
      <c r="U53" s="32" t="s">
        <v>708</v>
      </c>
    </row>
    <row r="54" spans="1:21" ht="60" customHeight="1" x14ac:dyDescent="0.25">
      <c r="A54" s="763"/>
      <c r="B54" s="762"/>
      <c r="C54" s="762"/>
      <c r="D54" s="25">
        <v>43</v>
      </c>
      <c r="E54" s="31" t="s">
        <v>305</v>
      </c>
      <c r="F54" s="31" t="s">
        <v>306</v>
      </c>
      <c r="G54" s="31" t="s">
        <v>307</v>
      </c>
      <c r="H54" s="31" t="s">
        <v>308</v>
      </c>
      <c r="I54" s="33" t="s">
        <v>309</v>
      </c>
      <c r="J54" s="763"/>
      <c r="K54" s="751"/>
      <c r="L54" s="751"/>
      <c r="M54" s="765"/>
      <c r="N54" s="31" t="s">
        <v>738</v>
      </c>
      <c r="O54" s="55" t="s">
        <v>739</v>
      </c>
      <c r="P54" s="105">
        <v>5.0000000000000001E-3</v>
      </c>
      <c r="Q54" s="37">
        <v>5.0000000000000001E-3</v>
      </c>
      <c r="R54" s="38">
        <v>0</v>
      </c>
      <c r="S54" s="38">
        <v>0</v>
      </c>
      <c r="T54" s="37">
        <v>0</v>
      </c>
      <c r="U54" s="32" t="s">
        <v>740</v>
      </c>
    </row>
    <row r="55" spans="1:21" ht="60" customHeight="1" x14ac:dyDescent="0.25">
      <c r="A55" s="763"/>
      <c r="B55" s="762"/>
      <c r="C55" s="762"/>
      <c r="D55" s="25">
        <v>44</v>
      </c>
      <c r="E55" s="31" t="s">
        <v>310</v>
      </c>
      <c r="F55" s="31" t="s">
        <v>311</v>
      </c>
      <c r="G55" s="31" t="s">
        <v>312</v>
      </c>
      <c r="H55" s="31" t="s">
        <v>313</v>
      </c>
      <c r="I55" s="33" t="s">
        <v>314</v>
      </c>
      <c r="J55" s="763"/>
      <c r="K55" s="751"/>
      <c r="L55" s="751"/>
      <c r="M55" s="765"/>
      <c r="N55" s="31" t="s">
        <v>311</v>
      </c>
      <c r="O55" s="55">
        <v>0</v>
      </c>
      <c r="P55" s="25">
        <v>0</v>
      </c>
      <c r="Q55" s="37">
        <v>0</v>
      </c>
      <c r="R55" s="38">
        <v>0</v>
      </c>
      <c r="S55" s="38">
        <v>0</v>
      </c>
      <c r="T55" s="37">
        <v>0</v>
      </c>
      <c r="U55" s="32" t="s">
        <v>708</v>
      </c>
    </row>
    <row r="56" spans="1:21" ht="60" customHeight="1" x14ac:dyDescent="0.25">
      <c r="A56" s="763"/>
      <c r="B56" s="762" t="s">
        <v>380</v>
      </c>
      <c r="C56" s="31" t="s">
        <v>315</v>
      </c>
      <c r="D56" s="25">
        <v>45</v>
      </c>
      <c r="E56" s="31" t="s">
        <v>316</v>
      </c>
      <c r="F56" s="31" t="s">
        <v>317</v>
      </c>
      <c r="G56" s="31" t="s">
        <v>318</v>
      </c>
      <c r="H56" s="31" t="s">
        <v>319</v>
      </c>
      <c r="I56" s="33" t="s">
        <v>320</v>
      </c>
      <c r="J56" s="8" t="s">
        <v>385</v>
      </c>
      <c r="K56" s="30" t="s">
        <v>386</v>
      </c>
      <c r="L56" s="10" t="s">
        <v>387</v>
      </c>
      <c r="M56" s="58" t="s">
        <v>388</v>
      </c>
      <c r="N56" s="31" t="s">
        <v>317</v>
      </c>
      <c r="O56" s="55" t="s">
        <v>741</v>
      </c>
      <c r="P56" s="25">
        <v>1</v>
      </c>
      <c r="Q56" s="37">
        <v>0.01</v>
      </c>
      <c r="R56" s="38">
        <v>57326513</v>
      </c>
      <c r="S56" s="38">
        <v>23800000</v>
      </c>
      <c r="T56" s="37">
        <f>S56/R56</f>
        <v>0.41516566688784995</v>
      </c>
      <c r="U56" s="32" t="s">
        <v>742</v>
      </c>
    </row>
    <row r="57" spans="1:21" ht="60" customHeight="1" x14ac:dyDescent="0.25">
      <c r="A57" s="763"/>
      <c r="B57" s="762"/>
      <c r="C57" s="762" t="s">
        <v>321</v>
      </c>
      <c r="D57" s="25">
        <v>46</v>
      </c>
      <c r="E57" s="31" t="s">
        <v>322</v>
      </c>
      <c r="F57" s="31" t="s">
        <v>323</v>
      </c>
      <c r="G57" s="31" t="s">
        <v>324</v>
      </c>
      <c r="H57" s="31" t="s">
        <v>325</v>
      </c>
      <c r="I57" s="83" t="s">
        <v>326</v>
      </c>
      <c r="J57" s="763" t="s">
        <v>215</v>
      </c>
      <c r="K57" s="751" t="s">
        <v>216</v>
      </c>
      <c r="L57" s="767">
        <v>197</v>
      </c>
      <c r="M57" s="765" t="s">
        <v>217</v>
      </c>
      <c r="N57" s="31" t="s">
        <v>323</v>
      </c>
      <c r="O57" s="92">
        <v>0.3</v>
      </c>
      <c r="P57" s="104">
        <v>0.3</v>
      </c>
      <c r="Q57" s="37">
        <f>P57/O57</f>
        <v>1</v>
      </c>
      <c r="R57" s="38">
        <v>52840000</v>
      </c>
      <c r="S57" s="38">
        <v>10113333</v>
      </c>
      <c r="T57" s="37">
        <f>S57/R57</f>
        <v>0.19139540121120363</v>
      </c>
      <c r="U57" s="32" t="s">
        <v>743</v>
      </c>
    </row>
    <row r="58" spans="1:21" ht="60" customHeight="1" x14ac:dyDescent="0.25">
      <c r="A58" s="763"/>
      <c r="B58" s="762"/>
      <c r="C58" s="762"/>
      <c r="D58" s="25">
        <v>47</v>
      </c>
      <c r="E58" s="31" t="s">
        <v>327</v>
      </c>
      <c r="F58" s="31" t="s">
        <v>328</v>
      </c>
      <c r="G58" s="31" t="s">
        <v>329</v>
      </c>
      <c r="H58" s="31" t="s">
        <v>330</v>
      </c>
      <c r="I58" s="33" t="s">
        <v>331</v>
      </c>
      <c r="J58" s="763"/>
      <c r="K58" s="751"/>
      <c r="L58" s="767"/>
      <c r="M58" s="765"/>
      <c r="N58" s="31" t="s">
        <v>328</v>
      </c>
      <c r="O58" s="92">
        <v>0.3</v>
      </c>
      <c r="P58" s="104">
        <v>0.3</v>
      </c>
      <c r="Q58" s="37">
        <f>P58/O58</f>
        <v>1</v>
      </c>
      <c r="R58" s="38">
        <v>52840000</v>
      </c>
      <c r="S58" s="38">
        <v>42840000</v>
      </c>
      <c r="T58" s="37">
        <f>S58/R58</f>
        <v>0.81074943224829676</v>
      </c>
      <c r="U58" s="32" t="s">
        <v>744</v>
      </c>
    </row>
    <row r="59" spans="1:21" ht="60" customHeight="1" x14ac:dyDescent="0.25">
      <c r="A59" s="763"/>
      <c r="B59" s="762"/>
      <c r="C59" s="762"/>
      <c r="D59" s="25">
        <v>48</v>
      </c>
      <c r="E59" s="31" t="s">
        <v>332</v>
      </c>
      <c r="F59" s="31" t="s">
        <v>333</v>
      </c>
      <c r="G59" s="31" t="s">
        <v>334</v>
      </c>
      <c r="H59" s="31" t="s">
        <v>335</v>
      </c>
      <c r="I59" s="83" t="s">
        <v>336</v>
      </c>
      <c r="J59" s="763"/>
      <c r="K59" s="751"/>
      <c r="L59" s="767"/>
      <c r="M59" s="765"/>
      <c r="N59" s="31" t="s">
        <v>333</v>
      </c>
      <c r="O59" s="92">
        <v>0.8</v>
      </c>
      <c r="P59" s="104">
        <v>0.8</v>
      </c>
      <c r="Q59" s="37">
        <f>P59/O59</f>
        <v>1</v>
      </c>
      <c r="R59" s="38">
        <v>50636666</v>
      </c>
      <c r="S59" s="38">
        <v>28446666</v>
      </c>
      <c r="T59" s="37">
        <f>S59/R59</f>
        <v>0.56177999554710023</v>
      </c>
      <c r="U59" s="32" t="s">
        <v>708</v>
      </c>
    </row>
    <row r="60" spans="1:21" ht="60" customHeight="1" x14ac:dyDescent="0.25">
      <c r="A60" s="763"/>
      <c r="B60" s="762"/>
      <c r="C60" s="762" t="s">
        <v>337</v>
      </c>
      <c r="D60" s="25">
        <v>49</v>
      </c>
      <c r="E60" s="26" t="s">
        <v>338</v>
      </c>
      <c r="F60" s="26" t="s">
        <v>339</v>
      </c>
      <c r="G60" s="26" t="s">
        <v>340</v>
      </c>
      <c r="H60" s="26" t="s">
        <v>341</v>
      </c>
      <c r="I60" s="82" t="s">
        <v>342</v>
      </c>
      <c r="J60" s="763"/>
      <c r="K60" s="751"/>
      <c r="L60" s="767"/>
      <c r="M60" s="765"/>
      <c r="N60" s="26" t="s">
        <v>339</v>
      </c>
      <c r="O60" s="92">
        <v>0.7</v>
      </c>
      <c r="P60" s="104">
        <v>0.5</v>
      </c>
      <c r="Q60" s="37">
        <f>P60/O60</f>
        <v>0.7142857142857143</v>
      </c>
      <c r="R60" s="38">
        <v>10000000</v>
      </c>
      <c r="S60" s="38">
        <v>10000000</v>
      </c>
      <c r="T60" s="37">
        <f>S60/R60</f>
        <v>1</v>
      </c>
      <c r="U60" s="32" t="s">
        <v>745</v>
      </c>
    </row>
    <row r="61" spans="1:21" ht="60" customHeight="1" x14ac:dyDescent="0.25">
      <c r="A61" s="763"/>
      <c r="B61" s="762"/>
      <c r="C61" s="762"/>
      <c r="D61" s="25">
        <v>50</v>
      </c>
      <c r="E61" s="31" t="s">
        <v>343</v>
      </c>
      <c r="F61" s="31" t="s">
        <v>344</v>
      </c>
      <c r="G61" s="31" t="s">
        <v>345</v>
      </c>
      <c r="H61" s="31" t="s">
        <v>346</v>
      </c>
      <c r="I61" s="33" t="s">
        <v>347</v>
      </c>
      <c r="J61" s="63" t="s">
        <v>389</v>
      </c>
      <c r="K61" s="9" t="s">
        <v>390</v>
      </c>
      <c r="L61" s="11">
        <v>231</v>
      </c>
      <c r="M61" s="58" t="s">
        <v>391</v>
      </c>
      <c r="N61" s="31" t="s">
        <v>344</v>
      </c>
      <c r="O61" s="55">
        <v>0</v>
      </c>
      <c r="P61" s="25">
        <v>0</v>
      </c>
      <c r="Q61" s="37">
        <v>0</v>
      </c>
      <c r="R61" s="38">
        <v>0</v>
      </c>
      <c r="S61" s="38">
        <v>0</v>
      </c>
      <c r="T61" s="37">
        <v>0</v>
      </c>
      <c r="U61" s="32" t="s">
        <v>708</v>
      </c>
    </row>
    <row r="62" spans="1:21" ht="60" customHeight="1" x14ac:dyDescent="0.25">
      <c r="A62" s="763"/>
      <c r="B62" s="762" t="s">
        <v>381</v>
      </c>
      <c r="C62" s="768" t="s">
        <v>348</v>
      </c>
      <c r="D62" s="25">
        <v>51</v>
      </c>
      <c r="E62" s="36" t="s">
        <v>349</v>
      </c>
      <c r="F62" s="31" t="s">
        <v>350</v>
      </c>
      <c r="G62" s="31" t="s">
        <v>351</v>
      </c>
      <c r="H62" s="31" t="s">
        <v>352</v>
      </c>
      <c r="I62" s="33" t="s">
        <v>353</v>
      </c>
      <c r="J62" s="63" t="s">
        <v>385</v>
      </c>
      <c r="K62" s="9" t="s">
        <v>386</v>
      </c>
      <c r="L62" s="11">
        <v>222</v>
      </c>
      <c r="M62" s="58" t="s">
        <v>392</v>
      </c>
      <c r="N62" s="31" t="s">
        <v>350</v>
      </c>
      <c r="O62" s="92">
        <v>1</v>
      </c>
      <c r="P62" s="104">
        <v>1</v>
      </c>
      <c r="Q62" s="37">
        <f>P62/O62</f>
        <v>1</v>
      </c>
      <c r="R62" s="38">
        <v>1299100000</v>
      </c>
      <c r="S62" s="38">
        <v>544879064</v>
      </c>
      <c r="T62" s="37">
        <f>S62/R62</f>
        <v>0.41942811484874143</v>
      </c>
      <c r="U62" s="32" t="s">
        <v>746</v>
      </c>
    </row>
    <row r="63" spans="1:21" ht="60" customHeight="1" x14ac:dyDescent="0.25">
      <c r="A63" s="763"/>
      <c r="B63" s="762"/>
      <c r="C63" s="768"/>
      <c r="D63" s="25">
        <v>52</v>
      </c>
      <c r="E63" s="36" t="s">
        <v>354</v>
      </c>
      <c r="F63" s="31" t="s">
        <v>355</v>
      </c>
      <c r="G63" s="31" t="s">
        <v>356</v>
      </c>
      <c r="H63" s="31" t="s">
        <v>357</v>
      </c>
      <c r="I63" s="33" t="s">
        <v>353</v>
      </c>
      <c r="J63" s="763" t="s">
        <v>215</v>
      </c>
      <c r="K63" s="751" t="s">
        <v>216</v>
      </c>
      <c r="L63" s="767">
        <v>197</v>
      </c>
      <c r="M63" s="765" t="s">
        <v>217</v>
      </c>
      <c r="N63" s="31" t="s">
        <v>355</v>
      </c>
      <c r="O63" s="55">
        <v>1</v>
      </c>
      <c r="P63" s="25">
        <v>1</v>
      </c>
      <c r="Q63" s="37">
        <f>P63/O63</f>
        <v>1</v>
      </c>
      <c r="R63" s="38" t="s">
        <v>747</v>
      </c>
      <c r="S63" s="38">
        <v>0</v>
      </c>
      <c r="T63" s="37">
        <v>0</v>
      </c>
      <c r="U63" s="32" t="s">
        <v>748</v>
      </c>
    </row>
    <row r="64" spans="1:21" ht="60" customHeight="1" x14ac:dyDescent="0.25">
      <c r="A64" s="763"/>
      <c r="B64" s="762"/>
      <c r="C64" s="768"/>
      <c r="D64" s="25">
        <v>53</v>
      </c>
      <c r="E64" s="36" t="s">
        <v>358</v>
      </c>
      <c r="F64" s="31" t="s">
        <v>359</v>
      </c>
      <c r="G64" s="31" t="s">
        <v>360</v>
      </c>
      <c r="H64" s="31" t="s">
        <v>361</v>
      </c>
      <c r="I64" s="33" t="s">
        <v>362</v>
      </c>
      <c r="J64" s="763"/>
      <c r="K64" s="751"/>
      <c r="L64" s="767"/>
      <c r="M64" s="765"/>
      <c r="N64" s="31" t="s">
        <v>359</v>
      </c>
      <c r="O64" s="55" t="s">
        <v>749</v>
      </c>
      <c r="P64" s="25">
        <v>0.5</v>
      </c>
      <c r="Q64" s="37">
        <v>5.0000000000000001E-3</v>
      </c>
      <c r="R64" s="38">
        <v>0</v>
      </c>
      <c r="S64" s="38">
        <v>0</v>
      </c>
      <c r="T64" s="37">
        <v>0</v>
      </c>
      <c r="U64" s="32" t="s">
        <v>750</v>
      </c>
    </row>
    <row r="65" spans="1:21" ht="60" customHeight="1" x14ac:dyDescent="0.25">
      <c r="A65" s="763"/>
      <c r="B65" s="762"/>
      <c r="C65" s="768"/>
      <c r="D65" s="25">
        <v>54</v>
      </c>
      <c r="E65" s="36" t="s">
        <v>363</v>
      </c>
      <c r="F65" s="31" t="s">
        <v>364</v>
      </c>
      <c r="G65" s="31" t="s">
        <v>365</v>
      </c>
      <c r="H65" s="31" t="s">
        <v>366</v>
      </c>
      <c r="I65" s="83" t="s">
        <v>367</v>
      </c>
      <c r="J65" s="763"/>
      <c r="K65" s="751"/>
      <c r="L65" s="767"/>
      <c r="M65" s="765"/>
      <c r="N65" s="31" t="s">
        <v>364</v>
      </c>
      <c r="O65" s="55">
        <v>0</v>
      </c>
      <c r="P65" s="25">
        <v>0</v>
      </c>
      <c r="Q65" s="37">
        <v>0</v>
      </c>
      <c r="R65" s="38">
        <v>0</v>
      </c>
      <c r="S65" s="38">
        <v>0</v>
      </c>
      <c r="T65" s="37">
        <v>0</v>
      </c>
      <c r="U65" s="32" t="s">
        <v>708</v>
      </c>
    </row>
    <row r="66" spans="1:21" ht="60" customHeight="1" x14ac:dyDescent="0.25">
      <c r="A66" s="763"/>
      <c r="B66" s="762" t="s">
        <v>368</v>
      </c>
      <c r="C66" s="762" t="s">
        <v>369</v>
      </c>
      <c r="D66" s="25">
        <v>55</v>
      </c>
      <c r="E66" s="31" t="s">
        <v>370</v>
      </c>
      <c r="F66" s="31" t="s">
        <v>371</v>
      </c>
      <c r="G66" s="31" t="s">
        <v>372</v>
      </c>
      <c r="H66" s="31" t="s">
        <v>373</v>
      </c>
      <c r="I66" s="33" t="s">
        <v>374</v>
      </c>
      <c r="J66" s="763"/>
      <c r="K66" s="751"/>
      <c r="L66" s="767"/>
      <c r="M66" s="765"/>
      <c r="N66" s="31" t="s">
        <v>371</v>
      </c>
      <c r="O66" s="92">
        <v>0.1</v>
      </c>
      <c r="P66" s="104">
        <v>0.1</v>
      </c>
      <c r="Q66" s="37">
        <f>P66/O66</f>
        <v>1</v>
      </c>
      <c r="R66" s="38">
        <v>28750000</v>
      </c>
      <c r="S66" s="38">
        <v>21366666</v>
      </c>
      <c r="T66" s="37">
        <f>S66/R66</f>
        <v>0.74318838260869569</v>
      </c>
      <c r="U66" s="32" t="s">
        <v>752</v>
      </c>
    </row>
    <row r="67" spans="1:21" ht="60" customHeight="1" x14ac:dyDescent="0.25">
      <c r="A67" s="763"/>
      <c r="B67" s="762"/>
      <c r="C67" s="762"/>
      <c r="D67" s="25">
        <v>56</v>
      </c>
      <c r="E67" s="31" t="s">
        <v>375</v>
      </c>
      <c r="F67" s="31" t="s">
        <v>376</v>
      </c>
      <c r="G67" s="31" t="s">
        <v>377</v>
      </c>
      <c r="H67" s="31" t="s">
        <v>378</v>
      </c>
      <c r="I67" s="33" t="s">
        <v>379</v>
      </c>
      <c r="J67" s="763"/>
      <c r="K67" s="751"/>
      <c r="L67" s="767"/>
      <c r="M67" s="765"/>
      <c r="N67" s="31" t="s">
        <v>376</v>
      </c>
      <c r="O67" s="55" t="s">
        <v>753</v>
      </c>
      <c r="P67" s="104">
        <v>0.1</v>
      </c>
      <c r="Q67" s="37">
        <v>0.1</v>
      </c>
      <c r="R67" s="38">
        <v>50636666</v>
      </c>
      <c r="S67" s="38">
        <v>28446666</v>
      </c>
      <c r="T67" s="37">
        <f>S67/R67</f>
        <v>0.56177999554710023</v>
      </c>
      <c r="U67" s="32" t="s">
        <v>754</v>
      </c>
    </row>
    <row r="68" spans="1:21" ht="60" customHeight="1" x14ac:dyDescent="0.25">
      <c r="A68" s="772" t="s">
        <v>393</v>
      </c>
      <c r="B68" s="751" t="s">
        <v>394</v>
      </c>
      <c r="C68" s="751" t="s">
        <v>395</v>
      </c>
      <c r="D68" s="25">
        <v>57</v>
      </c>
      <c r="E68" s="31" t="s">
        <v>396</v>
      </c>
      <c r="F68" s="31" t="s">
        <v>397</v>
      </c>
      <c r="G68" s="31" t="s">
        <v>398</v>
      </c>
      <c r="H68" s="31" t="s">
        <v>399</v>
      </c>
      <c r="I68" s="33" t="s">
        <v>400</v>
      </c>
      <c r="J68" s="55" t="s">
        <v>233</v>
      </c>
      <c r="K68" s="25" t="s">
        <v>234</v>
      </c>
      <c r="L68" s="29">
        <v>197</v>
      </c>
      <c r="M68" s="56" t="s">
        <v>217</v>
      </c>
      <c r="N68" s="31" t="s">
        <v>397</v>
      </c>
      <c r="O68" s="55">
        <v>0</v>
      </c>
      <c r="P68" s="25">
        <v>0</v>
      </c>
      <c r="Q68" s="37">
        <v>0</v>
      </c>
      <c r="R68" s="38">
        <v>0</v>
      </c>
      <c r="S68" s="38">
        <v>0</v>
      </c>
      <c r="T68" s="37">
        <v>0</v>
      </c>
      <c r="U68" s="32" t="s">
        <v>708</v>
      </c>
    </row>
    <row r="69" spans="1:21" ht="60" customHeight="1" x14ac:dyDescent="0.25">
      <c r="A69" s="772"/>
      <c r="B69" s="751"/>
      <c r="C69" s="751"/>
      <c r="D69" s="25">
        <v>58</v>
      </c>
      <c r="E69" s="31" t="s">
        <v>401</v>
      </c>
      <c r="F69" s="31" t="s">
        <v>402</v>
      </c>
      <c r="G69" s="31" t="s">
        <v>403</v>
      </c>
      <c r="H69" s="31" t="s">
        <v>404</v>
      </c>
      <c r="I69" s="33" t="s">
        <v>405</v>
      </c>
      <c r="J69" s="84" t="s">
        <v>406</v>
      </c>
      <c r="K69" s="29" t="s">
        <v>407</v>
      </c>
      <c r="L69" s="41">
        <v>207</v>
      </c>
      <c r="M69" s="64" t="s">
        <v>408</v>
      </c>
      <c r="N69" s="31" t="s">
        <v>402</v>
      </c>
      <c r="O69" s="92">
        <v>0.1</v>
      </c>
      <c r="P69" s="104">
        <v>0.1</v>
      </c>
      <c r="Q69" s="37">
        <f t="shared" ref="Q69:Q74" si="2">P69/O69</f>
        <v>1</v>
      </c>
      <c r="R69" s="38">
        <v>122227000</v>
      </c>
      <c r="S69" s="38">
        <v>60000000</v>
      </c>
      <c r="T69" s="37">
        <f>S69/R69</f>
        <v>0.49088990157657475</v>
      </c>
      <c r="U69" s="32" t="s">
        <v>755</v>
      </c>
    </row>
    <row r="70" spans="1:21" ht="60" customHeight="1" x14ac:dyDescent="0.25">
      <c r="A70" s="772"/>
      <c r="B70" s="751"/>
      <c r="C70" s="751"/>
      <c r="D70" s="25">
        <v>59</v>
      </c>
      <c r="E70" s="25" t="s">
        <v>409</v>
      </c>
      <c r="F70" s="25" t="s">
        <v>410</v>
      </c>
      <c r="G70" s="25" t="s">
        <v>411</v>
      </c>
      <c r="H70" s="25" t="s">
        <v>412</v>
      </c>
      <c r="I70" s="53" t="s">
        <v>413</v>
      </c>
      <c r="J70" s="763" t="s">
        <v>233</v>
      </c>
      <c r="K70" s="751" t="s">
        <v>234</v>
      </c>
      <c r="L70" s="764">
        <v>197</v>
      </c>
      <c r="M70" s="56" t="s">
        <v>217</v>
      </c>
      <c r="N70" s="25" t="s">
        <v>410</v>
      </c>
      <c r="O70" s="92">
        <v>0.2</v>
      </c>
      <c r="P70" s="104">
        <v>0.2</v>
      </c>
      <c r="Q70" s="37">
        <f t="shared" si="2"/>
        <v>1</v>
      </c>
      <c r="R70" s="38">
        <v>179900000</v>
      </c>
      <c r="S70" s="38">
        <v>179900000</v>
      </c>
      <c r="T70" s="37">
        <f>S70/R70</f>
        <v>1</v>
      </c>
      <c r="U70" s="32" t="s">
        <v>756</v>
      </c>
    </row>
    <row r="71" spans="1:21" ht="60" customHeight="1" x14ac:dyDescent="0.25">
      <c r="A71" s="772"/>
      <c r="B71" s="751"/>
      <c r="C71" s="751"/>
      <c r="D71" s="25">
        <v>60</v>
      </c>
      <c r="E71" s="15" t="s">
        <v>414</v>
      </c>
      <c r="F71" s="15" t="s">
        <v>415</v>
      </c>
      <c r="G71" s="15" t="s">
        <v>416</v>
      </c>
      <c r="H71" s="15" t="s">
        <v>417</v>
      </c>
      <c r="I71" s="85" t="s">
        <v>413</v>
      </c>
      <c r="J71" s="763"/>
      <c r="K71" s="751"/>
      <c r="L71" s="764"/>
      <c r="M71" s="65" t="s">
        <v>217</v>
      </c>
      <c r="N71" s="15" t="s">
        <v>415</v>
      </c>
      <c r="O71" s="92">
        <v>0.1</v>
      </c>
      <c r="P71" s="104">
        <v>0.1</v>
      </c>
      <c r="Q71" s="37">
        <f t="shared" si="2"/>
        <v>1</v>
      </c>
      <c r="R71" s="38">
        <v>179900000</v>
      </c>
      <c r="S71" s="38">
        <v>179900000</v>
      </c>
      <c r="T71" s="37">
        <f>S71/R71</f>
        <v>1</v>
      </c>
      <c r="U71" s="32"/>
    </row>
    <row r="72" spans="1:21" ht="60" customHeight="1" x14ac:dyDescent="0.25">
      <c r="A72" s="772"/>
      <c r="B72" s="751"/>
      <c r="C72" s="751" t="s">
        <v>418</v>
      </c>
      <c r="D72" s="25">
        <v>61</v>
      </c>
      <c r="E72" s="31" t="s">
        <v>419</v>
      </c>
      <c r="F72" s="31" t="s">
        <v>420</v>
      </c>
      <c r="G72" s="31" t="s">
        <v>421</v>
      </c>
      <c r="H72" s="31" t="s">
        <v>422</v>
      </c>
      <c r="I72" s="33" t="s">
        <v>423</v>
      </c>
      <c r="J72" s="55" t="s">
        <v>389</v>
      </c>
      <c r="K72" s="25" t="s">
        <v>424</v>
      </c>
      <c r="L72" s="29">
        <v>234</v>
      </c>
      <c r="M72" s="62" t="s">
        <v>425</v>
      </c>
      <c r="N72" s="31" t="s">
        <v>420</v>
      </c>
      <c r="O72" s="55">
        <v>1</v>
      </c>
      <c r="P72" s="25">
        <v>1</v>
      </c>
      <c r="Q72" s="37">
        <f t="shared" si="2"/>
        <v>1</v>
      </c>
      <c r="R72" s="38">
        <v>23400000</v>
      </c>
      <c r="S72" s="38">
        <v>23400000</v>
      </c>
      <c r="T72" s="37">
        <f>S72/R72</f>
        <v>1</v>
      </c>
      <c r="U72" s="32" t="s">
        <v>757</v>
      </c>
    </row>
    <row r="73" spans="1:21" ht="60" customHeight="1" x14ac:dyDescent="0.25">
      <c r="A73" s="772"/>
      <c r="B73" s="751"/>
      <c r="C73" s="751"/>
      <c r="D73" s="25">
        <v>62</v>
      </c>
      <c r="E73" s="31" t="s">
        <v>426</v>
      </c>
      <c r="F73" s="31" t="s">
        <v>427</v>
      </c>
      <c r="G73" s="31" t="s">
        <v>428</v>
      </c>
      <c r="H73" s="31" t="s">
        <v>429</v>
      </c>
      <c r="I73" s="33" t="s">
        <v>430</v>
      </c>
      <c r="J73" s="55" t="s">
        <v>233</v>
      </c>
      <c r="K73" s="25" t="s">
        <v>234</v>
      </c>
      <c r="L73" s="29">
        <v>197</v>
      </c>
      <c r="M73" s="56" t="s">
        <v>217</v>
      </c>
      <c r="N73" s="31" t="s">
        <v>427</v>
      </c>
      <c r="O73" s="92">
        <v>0.1</v>
      </c>
      <c r="P73" s="105">
        <v>5.0000000000000001E-3</v>
      </c>
      <c r="Q73" s="37">
        <f t="shared" si="2"/>
        <v>4.9999999999999996E-2</v>
      </c>
      <c r="R73" s="38" t="s">
        <v>758</v>
      </c>
      <c r="S73" s="38">
        <v>0</v>
      </c>
      <c r="T73" s="37">
        <v>0</v>
      </c>
      <c r="U73" s="32" t="s">
        <v>759</v>
      </c>
    </row>
    <row r="74" spans="1:21" ht="60" customHeight="1" x14ac:dyDescent="0.25">
      <c r="A74" s="772"/>
      <c r="B74" s="751"/>
      <c r="C74" s="751"/>
      <c r="D74" s="25">
        <v>63</v>
      </c>
      <c r="E74" s="31" t="s">
        <v>431</v>
      </c>
      <c r="F74" s="31" t="s">
        <v>432</v>
      </c>
      <c r="G74" s="31" t="s">
        <v>433</v>
      </c>
      <c r="H74" s="31" t="s">
        <v>434</v>
      </c>
      <c r="I74" s="33" t="s">
        <v>435</v>
      </c>
      <c r="J74" s="66" t="s">
        <v>96</v>
      </c>
      <c r="K74" s="40" t="s">
        <v>96</v>
      </c>
      <c r="L74" s="40" t="s">
        <v>96</v>
      </c>
      <c r="M74" s="61" t="s">
        <v>96</v>
      </c>
      <c r="N74" s="31" t="s">
        <v>432</v>
      </c>
      <c r="O74" s="55">
        <v>0.5</v>
      </c>
      <c r="P74" s="25">
        <v>0.5</v>
      </c>
      <c r="Q74" s="37">
        <f t="shared" si="2"/>
        <v>1</v>
      </c>
      <c r="R74" s="38">
        <v>0</v>
      </c>
      <c r="S74" s="38">
        <v>0</v>
      </c>
      <c r="T74" s="37">
        <v>0</v>
      </c>
      <c r="U74" s="32" t="s">
        <v>760</v>
      </c>
    </row>
    <row r="75" spans="1:21" ht="60" customHeight="1" x14ac:dyDescent="0.25">
      <c r="A75" s="772"/>
      <c r="B75" s="751"/>
      <c r="C75" s="751"/>
      <c r="D75" s="25">
        <v>64</v>
      </c>
      <c r="E75" s="15" t="s">
        <v>436</v>
      </c>
      <c r="F75" s="15" t="s">
        <v>437</v>
      </c>
      <c r="G75" s="15" t="s">
        <v>438</v>
      </c>
      <c r="H75" s="15" t="s">
        <v>439</v>
      </c>
      <c r="I75" s="85" t="s">
        <v>440</v>
      </c>
      <c r="J75" s="87" t="s">
        <v>389</v>
      </c>
      <c r="K75" s="17" t="s">
        <v>390</v>
      </c>
      <c r="L75" s="40" t="s">
        <v>441</v>
      </c>
      <c r="M75" s="67" t="s">
        <v>442</v>
      </c>
      <c r="N75" s="15" t="s">
        <v>437</v>
      </c>
      <c r="O75" s="55">
        <v>0</v>
      </c>
      <c r="P75" s="25">
        <v>0</v>
      </c>
      <c r="Q75" s="37">
        <v>0</v>
      </c>
      <c r="R75" s="38">
        <v>0</v>
      </c>
      <c r="S75" s="38">
        <v>0</v>
      </c>
      <c r="T75" s="37">
        <v>0</v>
      </c>
      <c r="U75" s="32" t="s">
        <v>708</v>
      </c>
    </row>
    <row r="76" spans="1:21" ht="60" customHeight="1" x14ac:dyDescent="0.25">
      <c r="A76" s="772"/>
      <c r="B76" s="751"/>
      <c r="C76" s="751"/>
      <c r="D76" s="25">
        <v>65</v>
      </c>
      <c r="E76" s="31" t="s">
        <v>443</v>
      </c>
      <c r="F76" s="31" t="s">
        <v>444</v>
      </c>
      <c r="G76" s="31" t="s">
        <v>445</v>
      </c>
      <c r="H76" s="31" t="s">
        <v>446</v>
      </c>
      <c r="I76" s="33" t="s">
        <v>447</v>
      </c>
      <c r="J76" s="69" t="s">
        <v>233</v>
      </c>
      <c r="K76" s="41" t="s">
        <v>234</v>
      </c>
      <c r="L76" s="29">
        <v>197</v>
      </c>
      <c r="M76" s="56" t="s">
        <v>217</v>
      </c>
      <c r="N76" s="31" t="s">
        <v>444</v>
      </c>
      <c r="O76" s="55">
        <v>0</v>
      </c>
      <c r="P76" s="25">
        <v>0</v>
      </c>
      <c r="Q76" s="37">
        <v>0</v>
      </c>
      <c r="R76" s="38">
        <v>0</v>
      </c>
      <c r="S76" s="38">
        <v>0</v>
      </c>
      <c r="T76" s="37">
        <v>0</v>
      </c>
      <c r="U76" s="32" t="s">
        <v>708</v>
      </c>
    </row>
    <row r="77" spans="1:21" ht="60" customHeight="1" x14ac:dyDescent="0.25">
      <c r="A77" s="772"/>
      <c r="B77" s="751" t="s">
        <v>448</v>
      </c>
      <c r="C77" s="751" t="s">
        <v>449</v>
      </c>
      <c r="D77" s="25">
        <v>66</v>
      </c>
      <c r="E77" s="106" t="s">
        <v>450</v>
      </c>
      <c r="F77" s="106" t="s">
        <v>451</v>
      </c>
      <c r="G77" s="106" t="s">
        <v>452</v>
      </c>
      <c r="H77" s="106" t="s">
        <v>453</v>
      </c>
      <c r="I77" s="33" t="s">
        <v>454</v>
      </c>
      <c r="J77" s="55" t="s">
        <v>254</v>
      </c>
      <c r="K77" s="25" t="s">
        <v>262</v>
      </c>
      <c r="L77" s="42">
        <v>136</v>
      </c>
      <c r="M77" s="56" t="s">
        <v>455</v>
      </c>
      <c r="N77" s="25" t="s">
        <v>451</v>
      </c>
      <c r="O77" s="55">
        <v>0</v>
      </c>
      <c r="P77" s="25">
        <v>0</v>
      </c>
      <c r="Q77" s="37">
        <v>0</v>
      </c>
      <c r="R77" s="38">
        <v>0</v>
      </c>
      <c r="S77" s="38">
        <v>0</v>
      </c>
      <c r="T77" s="37">
        <v>0</v>
      </c>
      <c r="U77" s="32" t="s">
        <v>708</v>
      </c>
    </row>
    <row r="78" spans="1:21" ht="60" customHeight="1" x14ac:dyDescent="0.25">
      <c r="A78" s="772"/>
      <c r="B78" s="751"/>
      <c r="C78" s="751"/>
      <c r="D78" s="25">
        <v>67</v>
      </c>
      <c r="E78" s="31" t="s">
        <v>456</v>
      </c>
      <c r="F78" s="31" t="s">
        <v>457</v>
      </c>
      <c r="G78" s="31" t="s">
        <v>458</v>
      </c>
      <c r="H78" s="31" t="s">
        <v>459</v>
      </c>
      <c r="I78" s="33" t="s">
        <v>460</v>
      </c>
      <c r="J78" s="763" t="s">
        <v>233</v>
      </c>
      <c r="K78" s="751" t="s">
        <v>234</v>
      </c>
      <c r="L78" s="764">
        <v>197</v>
      </c>
      <c r="M78" s="56" t="s">
        <v>217</v>
      </c>
      <c r="N78" s="31" t="s">
        <v>457</v>
      </c>
      <c r="O78" s="55">
        <v>0</v>
      </c>
      <c r="P78" s="25">
        <v>0</v>
      </c>
      <c r="Q78" s="37">
        <v>0</v>
      </c>
      <c r="R78" s="38">
        <v>0</v>
      </c>
      <c r="S78" s="38">
        <v>0</v>
      </c>
      <c r="T78" s="37">
        <v>0</v>
      </c>
      <c r="U78" s="32" t="s">
        <v>708</v>
      </c>
    </row>
    <row r="79" spans="1:21" ht="60" customHeight="1" x14ac:dyDescent="0.25">
      <c r="A79" s="772"/>
      <c r="B79" s="751"/>
      <c r="C79" s="751"/>
      <c r="D79" s="25">
        <v>68</v>
      </c>
      <c r="E79" s="31" t="s">
        <v>461</v>
      </c>
      <c r="F79" s="31" t="s">
        <v>462</v>
      </c>
      <c r="G79" s="31" t="s">
        <v>463</v>
      </c>
      <c r="H79" s="31" t="s">
        <v>464</v>
      </c>
      <c r="I79" s="33" t="s">
        <v>465</v>
      </c>
      <c r="J79" s="763"/>
      <c r="K79" s="751"/>
      <c r="L79" s="764"/>
      <c r="M79" s="56" t="s">
        <v>217</v>
      </c>
      <c r="N79" s="31" t="s">
        <v>462</v>
      </c>
      <c r="O79" s="92">
        <v>0.1</v>
      </c>
      <c r="P79" s="104">
        <v>0.1</v>
      </c>
      <c r="Q79" s="37">
        <f>P79/O79</f>
        <v>1</v>
      </c>
      <c r="R79" s="38">
        <v>23400000</v>
      </c>
      <c r="S79" s="38">
        <v>23400000</v>
      </c>
      <c r="T79" s="37">
        <f>S79/R79</f>
        <v>1</v>
      </c>
      <c r="U79" s="32" t="s">
        <v>761</v>
      </c>
    </row>
    <row r="80" spans="1:21" ht="60" customHeight="1" x14ac:dyDescent="0.25">
      <c r="A80" s="772"/>
      <c r="B80" s="751"/>
      <c r="C80" s="751" t="s">
        <v>466</v>
      </c>
      <c r="D80" s="25">
        <v>69</v>
      </c>
      <c r="E80" s="31" t="s">
        <v>467</v>
      </c>
      <c r="F80" s="31" t="s">
        <v>468</v>
      </c>
      <c r="G80" s="31" t="s">
        <v>469</v>
      </c>
      <c r="H80" s="31" t="s">
        <v>470</v>
      </c>
      <c r="I80" s="33" t="s">
        <v>471</v>
      </c>
      <c r="J80" s="763"/>
      <c r="K80" s="751"/>
      <c r="L80" s="764"/>
      <c r="M80" s="56" t="s">
        <v>217</v>
      </c>
      <c r="N80" s="31" t="s">
        <v>468</v>
      </c>
      <c r="O80" s="55">
        <v>0</v>
      </c>
      <c r="P80" s="25">
        <v>0</v>
      </c>
      <c r="Q80" s="37">
        <v>0</v>
      </c>
      <c r="R80" s="38">
        <v>0</v>
      </c>
      <c r="S80" s="38">
        <v>0</v>
      </c>
      <c r="T80" s="37">
        <v>0</v>
      </c>
      <c r="U80" s="32" t="s">
        <v>708</v>
      </c>
    </row>
    <row r="81" spans="1:21" ht="60" customHeight="1" x14ac:dyDescent="0.25">
      <c r="A81" s="772"/>
      <c r="B81" s="751"/>
      <c r="C81" s="751"/>
      <c r="D81" s="25">
        <v>70</v>
      </c>
      <c r="E81" s="106" t="s">
        <v>472</v>
      </c>
      <c r="F81" s="25" t="s">
        <v>473</v>
      </c>
      <c r="G81" s="25" t="s">
        <v>474</v>
      </c>
      <c r="H81" s="25" t="s">
        <v>475</v>
      </c>
      <c r="I81" s="53" t="s">
        <v>476</v>
      </c>
      <c r="J81" s="763"/>
      <c r="K81" s="751"/>
      <c r="L81" s="764"/>
      <c r="M81" s="56" t="s">
        <v>217</v>
      </c>
      <c r="N81" s="25" t="s">
        <v>473</v>
      </c>
      <c r="O81" s="55">
        <v>0</v>
      </c>
      <c r="P81" s="25">
        <v>0</v>
      </c>
      <c r="Q81" s="37">
        <v>0</v>
      </c>
      <c r="R81" s="38">
        <v>0</v>
      </c>
      <c r="S81" s="38">
        <v>0</v>
      </c>
      <c r="T81" s="37">
        <v>0</v>
      </c>
      <c r="U81" s="32" t="s">
        <v>708</v>
      </c>
    </row>
    <row r="82" spans="1:21" ht="60" customHeight="1" x14ac:dyDescent="0.25">
      <c r="A82" s="772"/>
      <c r="B82" s="751"/>
      <c r="C82" s="751"/>
      <c r="D82" s="25">
        <v>71</v>
      </c>
      <c r="E82" s="106" t="s">
        <v>477</v>
      </c>
      <c r="F82" s="25" t="s">
        <v>478</v>
      </c>
      <c r="G82" s="25" t="s">
        <v>479</v>
      </c>
      <c r="H82" s="25" t="s">
        <v>480</v>
      </c>
      <c r="I82" s="53" t="s">
        <v>481</v>
      </c>
      <c r="J82" s="55" t="s">
        <v>385</v>
      </c>
      <c r="K82" s="25" t="s">
        <v>386</v>
      </c>
      <c r="L82" s="41">
        <v>219</v>
      </c>
      <c r="M82" s="56" t="s">
        <v>482</v>
      </c>
      <c r="N82" s="25" t="s">
        <v>478</v>
      </c>
      <c r="O82" s="55">
        <v>0</v>
      </c>
      <c r="P82" s="25">
        <v>0</v>
      </c>
      <c r="Q82" s="37">
        <v>0</v>
      </c>
      <c r="R82" s="38">
        <v>0</v>
      </c>
      <c r="S82" s="38">
        <v>0</v>
      </c>
      <c r="T82" s="37">
        <v>0</v>
      </c>
      <c r="U82" s="32" t="s">
        <v>708</v>
      </c>
    </row>
    <row r="83" spans="1:21" ht="60" customHeight="1" x14ac:dyDescent="0.25">
      <c r="A83" s="772"/>
      <c r="B83" s="751"/>
      <c r="C83" s="751"/>
      <c r="D83" s="25">
        <v>72</v>
      </c>
      <c r="E83" s="106" t="s">
        <v>483</v>
      </c>
      <c r="F83" s="25" t="s">
        <v>484</v>
      </c>
      <c r="G83" s="25" t="s">
        <v>485</v>
      </c>
      <c r="H83" s="25" t="s">
        <v>486</v>
      </c>
      <c r="I83" s="53" t="s">
        <v>487</v>
      </c>
      <c r="J83" s="55" t="s">
        <v>233</v>
      </c>
      <c r="K83" s="25" t="s">
        <v>234</v>
      </c>
      <c r="L83" s="29">
        <v>197</v>
      </c>
      <c r="M83" s="56" t="s">
        <v>217</v>
      </c>
      <c r="N83" s="25" t="s">
        <v>484</v>
      </c>
      <c r="O83" s="55">
        <v>0</v>
      </c>
      <c r="P83" s="25">
        <v>0</v>
      </c>
      <c r="Q83" s="37">
        <v>0</v>
      </c>
      <c r="R83" s="38">
        <v>0</v>
      </c>
      <c r="S83" s="38">
        <v>0</v>
      </c>
      <c r="T83" s="37">
        <v>0</v>
      </c>
      <c r="U83" s="32" t="s">
        <v>708</v>
      </c>
    </row>
    <row r="84" spans="1:21" ht="60" customHeight="1" x14ac:dyDescent="0.25">
      <c r="A84" s="772"/>
      <c r="B84" s="751"/>
      <c r="C84" s="751"/>
      <c r="D84" s="25">
        <v>73</v>
      </c>
      <c r="E84" s="31" t="s">
        <v>488</v>
      </c>
      <c r="F84" s="31" t="s">
        <v>489</v>
      </c>
      <c r="G84" s="31" t="s">
        <v>490</v>
      </c>
      <c r="H84" s="31" t="s">
        <v>491</v>
      </c>
      <c r="I84" s="33" t="s">
        <v>492</v>
      </c>
      <c r="J84" s="66" t="s">
        <v>236</v>
      </c>
      <c r="K84" s="40" t="s">
        <v>493</v>
      </c>
      <c r="L84" s="41">
        <v>86</v>
      </c>
      <c r="M84" s="32" t="s">
        <v>494</v>
      </c>
      <c r="N84" s="31" t="s">
        <v>489</v>
      </c>
      <c r="O84" s="55">
        <v>0</v>
      </c>
      <c r="P84" s="25">
        <v>0</v>
      </c>
      <c r="Q84" s="37">
        <v>0</v>
      </c>
      <c r="R84" s="38">
        <v>0</v>
      </c>
      <c r="S84" s="38">
        <v>0</v>
      </c>
      <c r="T84" s="37">
        <v>0</v>
      </c>
      <c r="U84" s="32" t="s">
        <v>708</v>
      </c>
    </row>
    <row r="85" spans="1:21" ht="60" customHeight="1" x14ac:dyDescent="0.25">
      <c r="A85" s="772" t="s">
        <v>495</v>
      </c>
      <c r="B85" s="764" t="s">
        <v>496</v>
      </c>
      <c r="C85" s="751" t="s">
        <v>497</v>
      </c>
      <c r="D85" s="25">
        <v>74</v>
      </c>
      <c r="E85" s="25" t="s">
        <v>498</v>
      </c>
      <c r="F85" s="25" t="s">
        <v>499</v>
      </c>
      <c r="G85" s="25" t="s">
        <v>500</v>
      </c>
      <c r="H85" s="25" t="s">
        <v>501</v>
      </c>
      <c r="I85" s="53" t="s">
        <v>502</v>
      </c>
      <c r="J85" s="55" t="s">
        <v>382</v>
      </c>
      <c r="K85" s="25" t="s">
        <v>383</v>
      </c>
      <c r="L85" s="41">
        <v>250</v>
      </c>
      <c r="M85" s="53" t="s">
        <v>384</v>
      </c>
      <c r="N85" s="25" t="s">
        <v>499</v>
      </c>
      <c r="O85" s="55">
        <v>0</v>
      </c>
      <c r="P85" s="25">
        <v>0</v>
      </c>
      <c r="Q85" s="37">
        <v>0</v>
      </c>
      <c r="R85" s="38">
        <v>0</v>
      </c>
      <c r="S85" s="38">
        <v>0</v>
      </c>
      <c r="T85" s="37">
        <v>0</v>
      </c>
      <c r="U85" s="32" t="s">
        <v>708</v>
      </c>
    </row>
    <row r="86" spans="1:21" ht="60" customHeight="1" x14ac:dyDescent="0.25">
      <c r="A86" s="772"/>
      <c r="B86" s="764"/>
      <c r="C86" s="751"/>
      <c r="D86" s="25">
        <v>75</v>
      </c>
      <c r="E86" s="25" t="s">
        <v>503</v>
      </c>
      <c r="F86" s="25" t="s">
        <v>504</v>
      </c>
      <c r="G86" s="25" t="s">
        <v>505</v>
      </c>
      <c r="H86" s="25" t="s">
        <v>506</v>
      </c>
      <c r="I86" s="53" t="s">
        <v>507</v>
      </c>
      <c r="J86" s="55" t="s">
        <v>406</v>
      </c>
      <c r="K86" s="25" t="s">
        <v>407</v>
      </c>
      <c r="L86" s="41">
        <v>231</v>
      </c>
      <c r="M86" s="53" t="s">
        <v>391</v>
      </c>
      <c r="N86" s="25" t="s">
        <v>504</v>
      </c>
      <c r="O86" s="55" t="s">
        <v>505</v>
      </c>
      <c r="P86" s="25">
        <v>1</v>
      </c>
      <c r="Q86" s="37">
        <v>1</v>
      </c>
      <c r="R86" s="38">
        <v>3832555980</v>
      </c>
      <c r="S86" s="38">
        <v>124766658</v>
      </c>
      <c r="T86" s="37">
        <f>S86/R86</f>
        <v>3.2554425467256974E-2</v>
      </c>
      <c r="U86" s="32" t="s">
        <v>762</v>
      </c>
    </row>
    <row r="87" spans="1:21" ht="60" customHeight="1" x14ac:dyDescent="0.25">
      <c r="A87" s="772"/>
      <c r="B87" s="764"/>
      <c r="C87" s="751"/>
      <c r="D87" s="25">
        <v>76</v>
      </c>
      <c r="E87" s="25" t="s">
        <v>508</v>
      </c>
      <c r="F87" s="25" t="s">
        <v>509</v>
      </c>
      <c r="G87" s="25" t="s">
        <v>510</v>
      </c>
      <c r="H87" s="25" t="s">
        <v>511</v>
      </c>
      <c r="I87" s="86" t="s">
        <v>512</v>
      </c>
      <c r="J87" s="55" t="s">
        <v>389</v>
      </c>
      <c r="K87" s="25" t="s">
        <v>390</v>
      </c>
      <c r="L87" s="41">
        <v>232</v>
      </c>
      <c r="M87" s="53" t="s">
        <v>391</v>
      </c>
      <c r="N87" s="25" t="s">
        <v>509</v>
      </c>
      <c r="O87" s="55">
        <v>0</v>
      </c>
      <c r="P87" s="25">
        <v>0</v>
      </c>
      <c r="Q87" s="37">
        <v>0</v>
      </c>
      <c r="R87" s="38">
        <v>0</v>
      </c>
      <c r="S87" s="38">
        <v>0</v>
      </c>
      <c r="T87" s="37">
        <v>0</v>
      </c>
      <c r="U87" s="32" t="s">
        <v>708</v>
      </c>
    </row>
    <row r="88" spans="1:21" ht="60" customHeight="1" x14ac:dyDescent="0.25">
      <c r="A88" s="772"/>
      <c r="B88" s="764"/>
      <c r="C88" s="751"/>
      <c r="D88" s="25">
        <v>77</v>
      </c>
      <c r="E88" s="25" t="s">
        <v>513</v>
      </c>
      <c r="F88" s="25" t="s">
        <v>514</v>
      </c>
      <c r="G88" s="25" t="s">
        <v>515</v>
      </c>
      <c r="H88" s="25" t="s">
        <v>516</v>
      </c>
      <c r="I88" s="53" t="s">
        <v>517</v>
      </c>
      <c r="J88" s="59" t="s">
        <v>215</v>
      </c>
      <c r="K88" s="27" t="s">
        <v>216</v>
      </c>
      <c r="L88" s="28">
        <v>197</v>
      </c>
      <c r="M88" s="60" t="s">
        <v>217</v>
      </c>
      <c r="N88" s="25" t="s">
        <v>514</v>
      </c>
      <c r="O88" s="55">
        <v>0</v>
      </c>
      <c r="P88" s="25">
        <v>0</v>
      </c>
      <c r="Q88" s="37">
        <v>0</v>
      </c>
      <c r="R88" s="38">
        <v>0</v>
      </c>
      <c r="S88" s="38">
        <v>0</v>
      </c>
      <c r="T88" s="37">
        <v>0</v>
      </c>
      <c r="U88" s="32" t="s">
        <v>708</v>
      </c>
    </row>
    <row r="89" spans="1:21" ht="60" customHeight="1" x14ac:dyDescent="0.25">
      <c r="A89" s="772"/>
      <c r="B89" s="764"/>
      <c r="C89" s="751"/>
      <c r="D89" s="25">
        <v>78</v>
      </c>
      <c r="E89" s="25" t="s">
        <v>518</v>
      </c>
      <c r="F89" s="25" t="s">
        <v>519</v>
      </c>
      <c r="G89" s="25" t="s">
        <v>520</v>
      </c>
      <c r="H89" s="25" t="s">
        <v>516</v>
      </c>
      <c r="I89" s="53" t="s">
        <v>521</v>
      </c>
      <c r="J89" s="59" t="s">
        <v>215</v>
      </c>
      <c r="K89" s="27" t="s">
        <v>216</v>
      </c>
      <c r="L89" s="28">
        <v>197</v>
      </c>
      <c r="M89" s="60" t="s">
        <v>217</v>
      </c>
      <c r="N89" s="25" t="s">
        <v>519</v>
      </c>
      <c r="O89" s="55">
        <v>0</v>
      </c>
      <c r="P89" s="25">
        <v>0</v>
      </c>
      <c r="Q89" s="37">
        <v>0</v>
      </c>
      <c r="R89" s="38">
        <v>0</v>
      </c>
      <c r="S89" s="38">
        <v>0</v>
      </c>
      <c r="T89" s="37">
        <v>0</v>
      </c>
      <c r="U89" s="32" t="s">
        <v>708</v>
      </c>
    </row>
    <row r="90" spans="1:21" ht="60" customHeight="1" x14ac:dyDescent="0.25">
      <c r="A90" s="772"/>
      <c r="B90" s="764"/>
      <c r="C90" s="762" t="s">
        <v>522</v>
      </c>
      <c r="D90" s="25">
        <v>79</v>
      </c>
      <c r="E90" s="25" t="s">
        <v>523</v>
      </c>
      <c r="F90" s="25" t="s">
        <v>524</v>
      </c>
      <c r="G90" s="25" t="s">
        <v>525</v>
      </c>
      <c r="H90" s="25" t="s">
        <v>59</v>
      </c>
      <c r="I90" s="53" t="s">
        <v>521</v>
      </c>
      <c r="J90" s="87" t="s">
        <v>265</v>
      </c>
      <c r="K90" s="17" t="s">
        <v>266</v>
      </c>
      <c r="L90" s="27">
        <v>186</v>
      </c>
      <c r="M90" s="62" t="s">
        <v>526</v>
      </c>
      <c r="N90" s="25" t="s">
        <v>524</v>
      </c>
      <c r="O90" s="55">
        <v>0</v>
      </c>
      <c r="P90" s="25">
        <v>0</v>
      </c>
      <c r="Q90" s="37">
        <v>0</v>
      </c>
      <c r="R90" s="38">
        <v>0</v>
      </c>
      <c r="S90" s="38">
        <v>0</v>
      </c>
      <c r="T90" s="37">
        <v>0</v>
      </c>
      <c r="U90" s="32" t="s">
        <v>708</v>
      </c>
    </row>
    <row r="91" spans="1:21" ht="60" customHeight="1" x14ac:dyDescent="0.25">
      <c r="A91" s="772"/>
      <c r="B91" s="764"/>
      <c r="C91" s="762"/>
      <c r="D91" s="25">
        <v>80</v>
      </c>
      <c r="E91" s="25" t="s">
        <v>527</v>
      </c>
      <c r="F91" s="25" t="s">
        <v>528</v>
      </c>
      <c r="G91" s="25" t="s">
        <v>529</v>
      </c>
      <c r="H91" s="25" t="s">
        <v>530</v>
      </c>
      <c r="I91" s="86" t="s">
        <v>531</v>
      </c>
      <c r="J91" s="55" t="s">
        <v>532</v>
      </c>
      <c r="K91" s="25" t="s">
        <v>533</v>
      </c>
      <c r="L91" s="25" t="s">
        <v>534</v>
      </c>
      <c r="M91" s="53" t="s">
        <v>535</v>
      </c>
      <c r="N91" s="25" t="s">
        <v>528</v>
      </c>
      <c r="O91" s="92">
        <v>0.05</v>
      </c>
      <c r="P91" s="104">
        <v>0.05</v>
      </c>
      <c r="Q91" s="37">
        <f>P91/O91</f>
        <v>1</v>
      </c>
      <c r="R91" s="38">
        <v>199000000</v>
      </c>
      <c r="S91" s="38">
        <v>195883062</v>
      </c>
      <c r="T91" s="37">
        <f>S91/R91</f>
        <v>0.98433699497487437</v>
      </c>
      <c r="U91" s="32" t="s">
        <v>763</v>
      </c>
    </row>
    <row r="92" spans="1:21" ht="60" customHeight="1" x14ac:dyDescent="0.25">
      <c r="A92" s="772"/>
      <c r="B92" s="764"/>
      <c r="C92" s="762"/>
      <c r="D92" s="25">
        <v>81</v>
      </c>
      <c r="E92" s="25" t="s">
        <v>536</v>
      </c>
      <c r="F92" s="25" t="s">
        <v>537</v>
      </c>
      <c r="G92" s="25" t="s">
        <v>538</v>
      </c>
      <c r="H92" s="25" t="s">
        <v>539</v>
      </c>
      <c r="I92" s="53" t="s">
        <v>540</v>
      </c>
      <c r="J92" s="55" t="s">
        <v>385</v>
      </c>
      <c r="K92" s="25" t="s">
        <v>386</v>
      </c>
      <c r="L92" s="41">
        <v>219</v>
      </c>
      <c r="M92" s="32" t="s">
        <v>482</v>
      </c>
      <c r="N92" s="25" t="s">
        <v>537</v>
      </c>
      <c r="O92" s="92">
        <v>0.1</v>
      </c>
      <c r="P92" s="104">
        <v>0.05</v>
      </c>
      <c r="Q92" s="37">
        <f>P92/O92</f>
        <v>0.5</v>
      </c>
      <c r="R92" s="38" t="s">
        <v>764</v>
      </c>
      <c r="S92" s="38">
        <v>0</v>
      </c>
      <c r="T92" s="37">
        <v>0</v>
      </c>
      <c r="U92" s="32" t="s">
        <v>765</v>
      </c>
    </row>
    <row r="93" spans="1:21" ht="60" customHeight="1" x14ac:dyDescent="0.25">
      <c r="A93" s="772"/>
      <c r="B93" s="764"/>
      <c r="C93" s="762"/>
      <c r="D93" s="25">
        <v>82</v>
      </c>
      <c r="E93" s="25" t="s">
        <v>541</v>
      </c>
      <c r="F93" s="25" t="s">
        <v>542</v>
      </c>
      <c r="G93" s="25" t="s">
        <v>543</v>
      </c>
      <c r="H93" s="25" t="s">
        <v>59</v>
      </c>
      <c r="I93" s="765" t="s">
        <v>544</v>
      </c>
      <c r="J93" s="763" t="s">
        <v>215</v>
      </c>
      <c r="K93" s="751" t="s">
        <v>216</v>
      </c>
      <c r="L93" s="767">
        <v>197</v>
      </c>
      <c r="M93" s="765" t="s">
        <v>217</v>
      </c>
      <c r="N93" s="25" t="s">
        <v>542</v>
      </c>
      <c r="O93" s="55">
        <v>0</v>
      </c>
      <c r="P93" s="25">
        <v>0</v>
      </c>
      <c r="Q93" s="37">
        <v>0</v>
      </c>
      <c r="R93" s="38">
        <v>0</v>
      </c>
      <c r="S93" s="38">
        <v>0</v>
      </c>
      <c r="T93" s="37">
        <v>0</v>
      </c>
      <c r="U93" s="32" t="s">
        <v>708</v>
      </c>
    </row>
    <row r="94" spans="1:21" ht="60" customHeight="1" x14ac:dyDescent="0.25">
      <c r="A94" s="772"/>
      <c r="B94" s="764"/>
      <c r="C94" s="762"/>
      <c r="D94" s="25">
        <v>83</v>
      </c>
      <c r="E94" s="25" t="s">
        <v>545</v>
      </c>
      <c r="F94" s="25" t="s">
        <v>546</v>
      </c>
      <c r="G94" s="25" t="s">
        <v>547</v>
      </c>
      <c r="H94" s="25" t="s">
        <v>548</v>
      </c>
      <c r="I94" s="765"/>
      <c r="J94" s="763"/>
      <c r="K94" s="751"/>
      <c r="L94" s="767"/>
      <c r="M94" s="765"/>
      <c r="N94" s="25" t="s">
        <v>546</v>
      </c>
      <c r="O94" s="55">
        <v>0</v>
      </c>
      <c r="P94" s="25">
        <v>0</v>
      </c>
      <c r="Q94" s="37">
        <v>0</v>
      </c>
      <c r="R94" s="38">
        <v>0</v>
      </c>
      <c r="S94" s="38">
        <v>0</v>
      </c>
      <c r="T94" s="37">
        <v>0</v>
      </c>
      <c r="U94" s="32" t="s">
        <v>708</v>
      </c>
    </row>
    <row r="95" spans="1:21" ht="60" customHeight="1" x14ac:dyDescent="0.25">
      <c r="A95" s="772"/>
      <c r="B95" s="764"/>
      <c r="C95" s="762"/>
      <c r="D95" s="25">
        <v>84</v>
      </c>
      <c r="E95" s="25" t="s">
        <v>549</v>
      </c>
      <c r="F95" s="25" t="s">
        <v>550</v>
      </c>
      <c r="G95" s="25" t="s">
        <v>551</v>
      </c>
      <c r="H95" s="25" t="s">
        <v>59</v>
      </c>
      <c r="I95" s="53" t="s">
        <v>552</v>
      </c>
      <c r="J95" s="55" t="s">
        <v>389</v>
      </c>
      <c r="K95" s="25" t="s">
        <v>424</v>
      </c>
      <c r="L95" s="41">
        <v>234</v>
      </c>
      <c r="M95" s="32" t="s">
        <v>425</v>
      </c>
      <c r="N95" s="25" t="s">
        <v>550</v>
      </c>
      <c r="O95" s="55">
        <v>0</v>
      </c>
      <c r="P95" s="25">
        <v>0</v>
      </c>
      <c r="Q95" s="37">
        <v>0</v>
      </c>
      <c r="R95" s="38">
        <v>0</v>
      </c>
      <c r="S95" s="38">
        <v>0</v>
      </c>
      <c r="T95" s="37">
        <v>0</v>
      </c>
      <c r="U95" s="32" t="s">
        <v>708</v>
      </c>
    </row>
    <row r="96" spans="1:21" ht="60" customHeight="1" x14ac:dyDescent="0.25">
      <c r="A96" s="772"/>
      <c r="B96" s="764"/>
      <c r="C96" s="762"/>
      <c r="D96" s="25">
        <v>85</v>
      </c>
      <c r="E96" s="25" t="s">
        <v>553</v>
      </c>
      <c r="F96" s="25" t="s">
        <v>554</v>
      </c>
      <c r="G96" s="25" t="s">
        <v>555</v>
      </c>
      <c r="H96" s="25" t="s">
        <v>556</v>
      </c>
      <c r="I96" s="53" t="s">
        <v>557</v>
      </c>
      <c r="J96" s="763" t="s">
        <v>215</v>
      </c>
      <c r="K96" s="751" t="s">
        <v>216</v>
      </c>
      <c r="L96" s="767">
        <v>197</v>
      </c>
      <c r="M96" s="765" t="s">
        <v>217</v>
      </c>
      <c r="N96" s="25" t="s">
        <v>554</v>
      </c>
      <c r="O96" s="96">
        <v>0.05</v>
      </c>
      <c r="P96" s="104">
        <v>0.05</v>
      </c>
      <c r="Q96" s="37">
        <f>P96/O96</f>
        <v>1</v>
      </c>
      <c r="R96" s="38" t="s">
        <v>766</v>
      </c>
      <c r="S96" s="38">
        <v>0</v>
      </c>
      <c r="T96" s="37">
        <v>0</v>
      </c>
      <c r="U96" s="32" t="s">
        <v>767</v>
      </c>
    </row>
    <row r="97" spans="1:21" ht="60" customHeight="1" x14ac:dyDescent="0.25">
      <c r="A97" s="772"/>
      <c r="B97" s="768" t="s">
        <v>558</v>
      </c>
      <c r="C97" s="762" t="s">
        <v>559</v>
      </c>
      <c r="D97" s="25">
        <v>86</v>
      </c>
      <c r="E97" s="25" t="s">
        <v>560</v>
      </c>
      <c r="F97" s="25" t="s">
        <v>561</v>
      </c>
      <c r="G97" s="25" t="s">
        <v>562</v>
      </c>
      <c r="H97" s="25" t="s">
        <v>563</v>
      </c>
      <c r="I97" s="86" t="s">
        <v>564</v>
      </c>
      <c r="J97" s="763"/>
      <c r="K97" s="751"/>
      <c r="L97" s="767"/>
      <c r="M97" s="765"/>
      <c r="N97" s="25" t="s">
        <v>561</v>
      </c>
      <c r="O97" s="55">
        <v>0</v>
      </c>
      <c r="P97" s="25">
        <v>0</v>
      </c>
      <c r="Q97" s="37">
        <v>0</v>
      </c>
      <c r="R97" s="38">
        <v>0</v>
      </c>
      <c r="S97" s="38">
        <v>0</v>
      </c>
      <c r="T97" s="37">
        <v>0</v>
      </c>
      <c r="U97" s="32" t="s">
        <v>708</v>
      </c>
    </row>
    <row r="98" spans="1:21" ht="60" customHeight="1" x14ac:dyDescent="0.25">
      <c r="A98" s="772"/>
      <c r="B98" s="768"/>
      <c r="C98" s="762"/>
      <c r="D98" s="25">
        <v>87</v>
      </c>
      <c r="E98" s="25" t="s">
        <v>565</v>
      </c>
      <c r="F98" s="25" t="s">
        <v>566</v>
      </c>
      <c r="G98" s="25" t="s">
        <v>567</v>
      </c>
      <c r="H98" s="25" t="s">
        <v>568</v>
      </c>
      <c r="I98" s="53" t="s">
        <v>569</v>
      </c>
      <c r="J98" s="763"/>
      <c r="K98" s="751"/>
      <c r="L98" s="767"/>
      <c r="M98" s="765"/>
      <c r="N98" s="25" t="s">
        <v>566</v>
      </c>
      <c r="O98" s="55">
        <v>0</v>
      </c>
      <c r="P98" s="25">
        <v>0</v>
      </c>
      <c r="Q98" s="37">
        <v>0</v>
      </c>
      <c r="R98" s="38">
        <v>0</v>
      </c>
      <c r="S98" s="38">
        <v>0</v>
      </c>
      <c r="T98" s="37">
        <v>0</v>
      </c>
      <c r="U98" s="32" t="s">
        <v>708</v>
      </c>
    </row>
    <row r="99" spans="1:21" ht="60" customHeight="1" x14ac:dyDescent="0.25">
      <c r="A99" s="772"/>
      <c r="B99" s="768"/>
      <c r="C99" s="762"/>
      <c r="D99" s="25">
        <v>88</v>
      </c>
      <c r="E99" s="25" t="s">
        <v>570</v>
      </c>
      <c r="F99" s="25" t="s">
        <v>571</v>
      </c>
      <c r="G99" s="25" t="s">
        <v>572</v>
      </c>
      <c r="H99" s="25" t="s">
        <v>59</v>
      </c>
      <c r="I99" s="53" t="s">
        <v>573</v>
      </c>
      <c r="J99" s="778" t="s">
        <v>574</v>
      </c>
      <c r="K99" s="767"/>
      <c r="L99" s="767"/>
      <c r="M99" s="811"/>
      <c r="N99" s="25" t="s">
        <v>571</v>
      </c>
      <c r="O99" s="55">
        <v>0</v>
      </c>
      <c r="P99" s="25">
        <v>0</v>
      </c>
      <c r="Q99" s="37">
        <v>0</v>
      </c>
      <c r="R99" s="38">
        <v>0</v>
      </c>
      <c r="S99" s="38">
        <v>0</v>
      </c>
      <c r="T99" s="37">
        <v>0</v>
      </c>
      <c r="U99" s="32" t="s">
        <v>708</v>
      </c>
    </row>
    <row r="100" spans="1:21" ht="60" customHeight="1" x14ac:dyDescent="0.25">
      <c r="A100" s="772"/>
      <c r="B100" s="764" t="s">
        <v>558</v>
      </c>
      <c r="C100" s="762" t="s">
        <v>559</v>
      </c>
      <c r="D100" s="25">
        <v>89</v>
      </c>
      <c r="E100" s="25" t="s">
        <v>575</v>
      </c>
      <c r="F100" s="25" t="s">
        <v>576</v>
      </c>
      <c r="G100" s="25" t="s">
        <v>577</v>
      </c>
      <c r="H100" s="25" t="s">
        <v>59</v>
      </c>
      <c r="I100" s="53" t="s">
        <v>578</v>
      </c>
      <c r="J100" s="763" t="s">
        <v>215</v>
      </c>
      <c r="K100" s="751" t="s">
        <v>216</v>
      </c>
      <c r="L100" s="767">
        <v>197</v>
      </c>
      <c r="M100" s="765" t="s">
        <v>217</v>
      </c>
      <c r="N100" s="25" t="s">
        <v>576</v>
      </c>
      <c r="O100" s="55">
        <v>0</v>
      </c>
      <c r="P100" s="25">
        <v>0</v>
      </c>
      <c r="Q100" s="37">
        <v>0</v>
      </c>
      <c r="R100" s="38">
        <v>0</v>
      </c>
      <c r="S100" s="38">
        <v>0</v>
      </c>
      <c r="T100" s="37">
        <v>0</v>
      </c>
      <c r="U100" s="32" t="s">
        <v>708</v>
      </c>
    </row>
    <row r="101" spans="1:21" ht="60" customHeight="1" x14ac:dyDescent="0.25">
      <c r="A101" s="772"/>
      <c r="B101" s="764"/>
      <c r="C101" s="762"/>
      <c r="D101" s="25">
        <v>90</v>
      </c>
      <c r="E101" s="25" t="s">
        <v>579</v>
      </c>
      <c r="F101" s="25" t="s">
        <v>580</v>
      </c>
      <c r="G101" s="25" t="s">
        <v>581</v>
      </c>
      <c r="H101" s="25" t="s">
        <v>563</v>
      </c>
      <c r="I101" s="53" t="s">
        <v>582</v>
      </c>
      <c r="J101" s="763"/>
      <c r="K101" s="751"/>
      <c r="L101" s="767"/>
      <c r="M101" s="765"/>
      <c r="N101" s="25" t="s">
        <v>580</v>
      </c>
      <c r="O101" s="55" t="s">
        <v>581</v>
      </c>
      <c r="P101" s="25">
        <v>1</v>
      </c>
      <c r="Q101" s="37">
        <v>1</v>
      </c>
      <c r="R101" s="38">
        <v>120477539</v>
      </c>
      <c r="S101" s="38">
        <v>48449646</v>
      </c>
      <c r="T101" s="37">
        <f>S101/R101</f>
        <v>0.4021467105167213</v>
      </c>
      <c r="U101" s="32" t="s">
        <v>768</v>
      </c>
    </row>
    <row r="102" spans="1:21" ht="60" customHeight="1" x14ac:dyDescent="0.25">
      <c r="A102" s="772"/>
      <c r="B102" s="764"/>
      <c r="C102" s="762"/>
      <c r="D102" s="25">
        <v>91</v>
      </c>
      <c r="E102" s="25" t="s">
        <v>583</v>
      </c>
      <c r="F102" s="25" t="s">
        <v>584</v>
      </c>
      <c r="G102" s="25" t="s">
        <v>585</v>
      </c>
      <c r="H102" s="25" t="s">
        <v>586</v>
      </c>
      <c r="I102" s="53" t="s">
        <v>587</v>
      </c>
      <c r="J102" s="55" t="s">
        <v>588</v>
      </c>
      <c r="K102" s="25" t="s">
        <v>589</v>
      </c>
      <c r="L102" s="25" t="s">
        <v>590</v>
      </c>
      <c r="M102" s="53" t="s">
        <v>591</v>
      </c>
      <c r="N102" s="25" t="s">
        <v>584</v>
      </c>
      <c r="O102" s="55" t="s">
        <v>770</v>
      </c>
      <c r="P102" s="104">
        <v>0.2</v>
      </c>
      <c r="Q102" s="37">
        <v>1</v>
      </c>
      <c r="R102" s="38">
        <v>148240000</v>
      </c>
      <c r="S102" s="38">
        <v>21708252</v>
      </c>
      <c r="T102" s="116">
        <f>S102/R102</f>
        <v>0.14643990825688075</v>
      </c>
      <c r="U102" s="32" t="s">
        <v>771</v>
      </c>
    </row>
    <row r="103" spans="1:21" ht="60" customHeight="1" x14ac:dyDescent="0.25">
      <c r="A103" s="772"/>
      <c r="B103" s="764"/>
      <c r="C103" s="762"/>
      <c r="D103" s="25">
        <v>92</v>
      </c>
      <c r="E103" s="25" t="s">
        <v>592</v>
      </c>
      <c r="F103" s="25" t="s">
        <v>593</v>
      </c>
      <c r="G103" s="25" t="s">
        <v>594</v>
      </c>
      <c r="H103" s="25" t="s">
        <v>595</v>
      </c>
      <c r="I103" s="53" t="s">
        <v>596</v>
      </c>
      <c r="J103" s="55" t="s">
        <v>597</v>
      </c>
      <c r="K103" s="25" t="s">
        <v>386</v>
      </c>
      <c r="L103" s="41">
        <v>219</v>
      </c>
      <c r="M103" s="32" t="s">
        <v>482</v>
      </c>
      <c r="N103" s="25" t="s">
        <v>593</v>
      </c>
      <c r="O103" s="55">
        <v>1</v>
      </c>
      <c r="P103" s="25">
        <v>1</v>
      </c>
      <c r="Q103" s="37">
        <f>P103/O103</f>
        <v>1</v>
      </c>
      <c r="R103" s="38">
        <v>42709999</v>
      </c>
      <c r="S103" s="38">
        <v>35673333</v>
      </c>
      <c r="T103" s="116">
        <f>S103/R103</f>
        <v>0.83524546558757817</v>
      </c>
      <c r="U103" s="32" t="s">
        <v>772</v>
      </c>
    </row>
    <row r="104" spans="1:21" ht="60" customHeight="1" x14ac:dyDescent="0.25">
      <c r="A104" s="772"/>
      <c r="B104" s="764"/>
      <c r="C104" s="762"/>
      <c r="D104" s="25">
        <v>93</v>
      </c>
      <c r="E104" s="27" t="s">
        <v>598</v>
      </c>
      <c r="F104" s="25" t="s">
        <v>599</v>
      </c>
      <c r="G104" s="25" t="s">
        <v>600</v>
      </c>
      <c r="H104" s="25" t="s">
        <v>601</v>
      </c>
      <c r="I104" s="53" t="s">
        <v>602</v>
      </c>
      <c r="J104" s="59" t="s">
        <v>389</v>
      </c>
      <c r="K104" s="27" t="s">
        <v>603</v>
      </c>
      <c r="L104" s="27">
        <v>228</v>
      </c>
      <c r="M104" s="60" t="s">
        <v>604</v>
      </c>
      <c r="N104" s="25" t="s">
        <v>599</v>
      </c>
      <c r="O104" s="55">
        <v>0</v>
      </c>
      <c r="P104" s="25">
        <v>0</v>
      </c>
      <c r="Q104" s="37">
        <v>0</v>
      </c>
      <c r="R104" s="38"/>
      <c r="S104" s="38"/>
      <c r="T104" s="37"/>
      <c r="U104" s="32"/>
    </row>
    <row r="105" spans="1:21" ht="60" customHeight="1" x14ac:dyDescent="0.25">
      <c r="A105" s="772"/>
      <c r="B105" s="764"/>
      <c r="C105" s="762"/>
      <c r="D105" s="25">
        <v>94</v>
      </c>
      <c r="E105" s="40" t="s">
        <v>605</v>
      </c>
      <c r="F105" s="25" t="s">
        <v>606</v>
      </c>
      <c r="G105" s="25" t="s">
        <v>607</v>
      </c>
      <c r="H105" s="25" t="s">
        <v>608</v>
      </c>
      <c r="I105" s="53" t="s">
        <v>609</v>
      </c>
      <c r="J105" s="55" t="s">
        <v>254</v>
      </c>
      <c r="K105" s="41" t="s">
        <v>262</v>
      </c>
      <c r="L105" s="25">
        <v>137</v>
      </c>
      <c r="M105" s="53" t="s">
        <v>263</v>
      </c>
      <c r="N105" s="25" t="s">
        <v>606</v>
      </c>
      <c r="O105" s="55" t="s">
        <v>773</v>
      </c>
      <c r="P105" s="104">
        <v>0.5</v>
      </c>
      <c r="Q105" s="37">
        <v>0.5</v>
      </c>
      <c r="R105" s="38">
        <v>75646965.310000002</v>
      </c>
      <c r="S105" s="38">
        <v>40525000</v>
      </c>
      <c r="T105" s="37">
        <f>S105/R105</f>
        <v>0.53571217079137579</v>
      </c>
      <c r="U105" s="32" t="s">
        <v>774</v>
      </c>
    </row>
    <row r="106" spans="1:21" ht="60" customHeight="1" x14ac:dyDescent="0.25">
      <c r="A106" s="772"/>
      <c r="B106" s="764"/>
      <c r="C106" s="762"/>
      <c r="D106" s="25">
        <v>95</v>
      </c>
      <c r="E106" s="25" t="s">
        <v>610</v>
      </c>
      <c r="F106" s="25" t="s">
        <v>611</v>
      </c>
      <c r="G106" s="25" t="s">
        <v>612</v>
      </c>
      <c r="H106" s="25" t="s">
        <v>87</v>
      </c>
      <c r="I106" s="53" t="s">
        <v>613</v>
      </c>
      <c r="J106" s="763" t="s">
        <v>215</v>
      </c>
      <c r="K106" s="751" t="s">
        <v>216</v>
      </c>
      <c r="L106" s="767">
        <v>197</v>
      </c>
      <c r="M106" s="765" t="s">
        <v>217</v>
      </c>
      <c r="N106" s="25" t="s">
        <v>611</v>
      </c>
      <c r="O106" s="55">
        <v>1</v>
      </c>
      <c r="P106" s="25">
        <v>1</v>
      </c>
      <c r="Q106" s="37">
        <f>P106/O106</f>
        <v>1</v>
      </c>
      <c r="R106" s="38">
        <v>42709999</v>
      </c>
      <c r="S106" s="38">
        <v>35673333</v>
      </c>
      <c r="T106" s="37">
        <f>S106/R106</f>
        <v>0.83524546558757817</v>
      </c>
      <c r="U106" s="32" t="s">
        <v>772</v>
      </c>
    </row>
    <row r="107" spans="1:21" ht="60" customHeight="1" x14ac:dyDescent="0.25">
      <c r="A107" s="772"/>
      <c r="B107" s="764"/>
      <c r="C107" s="762"/>
      <c r="D107" s="25">
        <v>96</v>
      </c>
      <c r="E107" s="25" t="s">
        <v>614</v>
      </c>
      <c r="F107" s="25" t="s">
        <v>615</v>
      </c>
      <c r="G107" s="25" t="s">
        <v>616</v>
      </c>
      <c r="H107" s="25" t="s">
        <v>59</v>
      </c>
      <c r="I107" s="53" t="s">
        <v>617</v>
      </c>
      <c r="J107" s="763"/>
      <c r="K107" s="751"/>
      <c r="L107" s="767"/>
      <c r="M107" s="765"/>
      <c r="N107" s="25" t="s">
        <v>615</v>
      </c>
      <c r="O107" s="55" t="s">
        <v>775</v>
      </c>
      <c r="P107" s="104">
        <v>0.02</v>
      </c>
      <c r="Q107" s="37">
        <v>0.4</v>
      </c>
      <c r="R107" s="38">
        <v>148240000</v>
      </c>
      <c r="S107" s="38">
        <v>21708252</v>
      </c>
      <c r="T107" s="37">
        <f>S107/R107</f>
        <v>0.14643990825688075</v>
      </c>
      <c r="U107" s="32" t="s">
        <v>776</v>
      </c>
    </row>
    <row r="108" spans="1:21" ht="60" customHeight="1" x14ac:dyDescent="0.25">
      <c r="A108" s="772"/>
      <c r="B108" s="764"/>
      <c r="C108" s="27" t="s">
        <v>618</v>
      </c>
      <c r="D108" s="25">
        <v>97</v>
      </c>
      <c r="E108" s="25" t="s">
        <v>619</v>
      </c>
      <c r="F108" s="25" t="s">
        <v>620</v>
      </c>
      <c r="G108" s="25" t="s">
        <v>621</v>
      </c>
      <c r="H108" s="25" t="s">
        <v>59</v>
      </c>
      <c r="I108" s="53" t="s">
        <v>622</v>
      </c>
      <c r="J108" s="55" t="s">
        <v>406</v>
      </c>
      <c r="K108" s="25" t="s">
        <v>407</v>
      </c>
      <c r="L108" s="41">
        <v>136</v>
      </c>
      <c r="M108" s="53" t="s">
        <v>455</v>
      </c>
      <c r="N108" s="25" t="s">
        <v>620</v>
      </c>
      <c r="O108" s="55">
        <v>0</v>
      </c>
      <c r="P108" s="25">
        <v>0</v>
      </c>
      <c r="Q108" s="37">
        <v>0</v>
      </c>
      <c r="R108" s="38"/>
      <c r="S108" s="38"/>
      <c r="T108" s="37"/>
      <c r="U108" s="32"/>
    </row>
    <row r="109" spans="1:21" ht="60" customHeight="1" x14ac:dyDescent="0.25">
      <c r="A109" s="773" t="s">
        <v>624</v>
      </c>
      <c r="B109" s="762" t="s">
        <v>625</v>
      </c>
      <c r="C109" s="784" t="s">
        <v>626</v>
      </c>
      <c r="D109" s="25">
        <v>98</v>
      </c>
      <c r="E109" s="31" t="s">
        <v>627</v>
      </c>
      <c r="F109" s="26" t="s">
        <v>628</v>
      </c>
      <c r="G109" s="26" t="s">
        <v>629</v>
      </c>
      <c r="H109" s="26" t="s">
        <v>630</v>
      </c>
      <c r="I109" s="32" t="s">
        <v>631</v>
      </c>
      <c r="J109" s="763" t="s">
        <v>233</v>
      </c>
      <c r="K109" s="751" t="s">
        <v>234</v>
      </c>
      <c r="L109" s="764">
        <v>197</v>
      </c>
      <c r="M109" s="809" t="s">
        <v>217</v>
      </c>
      <c r="N109" s="26" t="s">
        <v>628</v>
      </c>
      <c r="O109" s="55">
        <v>0</v>
      </c>
      <c r="P109" s="25">
        <v>0</v>
      </c>
      <c r="Q109" s="37">
        <v>0</v>
      </c>
      <c r="R109" s="38"/>
      <c r="S109" s="38"/>
      <c r="T109" s="37"/>
      <c r="U109" s="32"/>
    </row>
    <row r="110" spans="1:21" ht="60" customHeight="1" x14ac:dyDescent="0.25">
      <c r="A110" s="773"/>
      <c r="B110" s="762"/>
      <c r="C110" s="784"/>
      <c r="D110" s="25">
        <v>99</v>
      </c>
      <c r="E110" s="31" t="s">
        <v>632</v>
      </c>
      <c r="F110" s="31" t="s">
        <v>633</v>
      </c>
      <c r="G110" s="31" t="s">
        <v>634</v>
      </c>
      <c r="H110" s="31" t="s">
        <v>635</v>
      </c>
      <c r="I110" s="33" t="s">
        <v>631</v>
      </c>
      <c r="J110" s="763"/>
      <c r="K110" s="751"/>
      <c r="L110" s="764"/>
      <c r="M110" s="809"/>
      <c r="N110" s="31" t="s">
        <v>633</v>
      </c>
      <c r="O110" s="55">
        <v>0</v>
      </c>
      <c r="P110" s="25">
        <v>0</v>
      </c>
      <c r="Q110" s="37">
        <v>0</v>
      </c>
      <c r="R110" s="38"/>
      <c r="S110" s="38"/>
      <c r="T110" s="37"/>
      <c r="U110" s="32"/>
    </row>
    <row r="111" spans="1:21" ht="60" customHeight="1" x14ac:dyDescent="0.25">
      <c r="A111" s="773"/>
      <c r="B111" s="762"/>
      <c r="C111" s="764" t="s">
        <v>636</v>
      </c>
      <c r="D111" s="29">
        <v>100</v>
      </c>
      <c r="E111" s="31" t="s">
        <v>637</v>
      </c>
      <c r="F111" s="26" t="s">
        <v>638</v>
      </c>
      <c r="G111" s="26" t="s">
        <v>639</v>
      </c>
      <c r="H111" s="26" t="s">
        <v>640</v>
      </c>
      <c r="I111" s="32" t="s">
        <v>641</v>
      </c>
      <c r="J111" s="763"/>
      <c r="K111" s="751"/>
      <c r="L111" s="764"/>
      <c r="M111" s="809"/>
      <c r="N111" s="26" t="s">
        <v>638</v>
      </c>
      <c r="O111" s="55">
        <v>0</v>
      </c>
      <c r="P111" s="25">
        <v>0</v>
      </c>
      <c r="Q111" s="37">
        <v>0</v>
      </c>
      <c r="R111" s="38"/>
      <c r="S111" s="38"/>
      <c r="T111" s="37"/>
      <c r="U111" s="32"/>
    </row>
    <row r="112" spans="1:21" ht="60" customHeight="1" x14ac:dyDescent="0.25">
      <c r="A112" s="773"/>
      <c r="B112" s="762"/>
      <c r="C112" s="764"/>
      <c r="D112" s="25">
        <v>101</v>
      </c>
      <c r="E112" s="30" t="s">
        <v>642</v>
      </c>
      <c r="F112" s="26" t="s">
        <v>643</v>
      </c>
      <c r="G112" s="26" t="s">
        <v>644</v>
      </c>
      <c r="H112" s="26" t="s">
        <v>645</v>
      </c>
      <c r="I112" s="32" t="s">
        <v>641</v>
      </c>
      <c r="J112" s="763"/>
      <c r="K112" s="751"/>
      <c r="L112" s="764"/>
      <c r="M112" s="809"/>
      <c r="N112" s="26" t="s">
        <v>643</v>
      </c>
      <c r="O112" s="55">
        <v>0</v>
      </c>
      <c r="P112" s="25">
        <v>0</v>
      </c>
      <c r="Q112" s="37">
        <v>0</v>
      </c>
      <c r="R112" s="38"/>
      <c r="S112" s="38"/>
      <c r="T112" s="37"/>
      <c r="U112" s="32"/>
    </row>
    <row r="113" spans="1:21" ht="60" customHeight="1" x14ac:dyDescent="0.25">
      <c r="A113" s="773"/>
      <c r="B113" s="762"/>
      <c r="C113" s="764"/>
      <c r="D113" s="25">
        <v>102</v>
      </c>
      <c r="E113" s="31" t="s">
        <v>646</v>
      </c>
      <c r="F113" s="26" t="s">
        <v>647</v>
      </c>
      <c r="G113" s="26" t="s">
        <v>648</v>
      </c>
      <c r="H113" s="26" t="s">
        <v>649</v>
      </c>
      <c r="I113" s="32" t="s">
        <v>650</v>
      </c>
      <c r="J113" s="763"/>
      <c r="K113" s="751"/>
      <c r="L113" s="764"/>
      <c r="M113" s="809"/>
      <c r="N113" s="26" t="s">
        <v>647</v>
      </c>
      <c r="O113" s="55">
        <v>0</v>
      </c>
      <c r="P113" s="25">
        <v>0</v>
      </c>
      <c r="Q113" s="37">
        <v>0</v>
      </c>
      <c r="R113" s="38"/>
      <c r="S113" s="38"/>
      <c r="T113" s="37"/>
      <c r="U113" s="32"/>
    </row>
    <row r="114" spans="1:21" ht="60" customHeight="1" x14ac:dyDescent="0.25">
      <c r="A114" s="773"/>
      <c r="B114" s="762"/>
      <c r="C114" s="764"/>
      <c r="D114" s="25">
        <v>103</v>
      </c>
      <c r="E114" s="26" t="s">
        <v>651</v>
      </c>
      <c r="F114" s="26" t="s">
        <v>652</v>
      </c>
      <c r="G114" s="26" t="s">
        <v>653</v>
      </c>
      <c r="H114" s="26" t="s">
        <v>654</v>
      </c>
      <c r="I114" s="32" t="s">
        <v>655</v>
      </c>
      <c r="J114" s="763"/>
      <c r="K114" s="751"/>
      <c r="L114" s="764"/>
      <c r="M114" s="809"/>
      <c r="N114" s="26" t="s">
        <v>652</v>
      </c>
      <c r="O114" s="55">
        <v>0</v>
      </c>
      <c r="P114" s="25">
        <v>0</v>
      </c>
      <c r="Q114" s="37">
        <v>0</v>
      </c>
      <c r="R114" s="38"/>
      <c r="S114" s="38"/>
      <c r="T114" s="37"/>
      <c r="U114" s="32"/>
    </row>
    <row r="115" spans="1:21" ht="60" customHeight="1" x14ac:dyDescent="0.25">
      <c r="A115" s="773"/>
      <c r="B115" s="762"/>
      <c r="C115" s="764"/>
      <c r="D115" s="29">
        <v>104</v>
      </c>
      <c r="E115" s="26" t="s">
        <v>656</v>
      </c>
      <c r="F115" s="26" t="s">
        <v>657</v>
      </c>
      <c r="G115" s="26" t="s">
        <v>658</v>
      </c>
      <c r="H115" s="26" t="s">
        <v>659</v>
      </c>
      <c r="I115" s="32" t="s">
        <v>660</v>
      </c>
      <c r="J115" s="763"/>
      <c r="K115" s="751"/>
      <c r="L115" s="764"/>
      <c r="M115" s="809"/>
      <c r="N115" s="26" t="s">
        <v>657</v>
      </c>
      <c r="O115" s="55" t="s">
        <v>777</v>
      </c>
      <c r="P115" s="104">
        <v>0.03</v>
      </c>
      <c r="Q115" s="37">
        <v>1</v>
      </c>
      <c r="R115" s="38" t="s">
        <v>778</v>
      </c>
      <c r="S115" s="38" t="s">
        <v>778</v>
      </c>
      <c r="T115" s="37"/>
      <c r="U115" s="32" t="s">
        <v>779</v>
      </c>
    </row>
    <row r="116" spans="1:21" ht="60" customHeight="1" x14ac:dyDescent="0.25">
      <c r="A116" s="773"/>
      <c r="B116" s="762"/>
      <c r="C116" s="764"/>
      <c r="D116" s="25">
        <v>105</v>
      </c>
      <c r="E116" s="26" t="s">
        <v>661</v>
      </c>
      <c r="F116" s="26" t="s">
        <v>662</v>
      </c>
      <c r="G116" s="26" t="s">
        <v>663</v>
      </c>
      <c r="H116" s="26" t="s">
        <v>664</v>
      </c>
      <c r="I116" s="32" t="s">
        <v>665</v>
      </c>
      <c r="J116" s="763"/>
      <c r="K116" s="751"/>
      <c r="L116" s="764"/>
      <c r="M116" s="809"/>
      <c r="N116" s="26" t="s">
        <v>662</v>
      </c>
      <c r="O116" s="55">
        <v>0</v>
      </c>
      <c r="P116" s="25">
        <v>0</v>
      </c>
      <c r="Q116" s="37">
        <v>0</v>
      </c>
      <c r="R116" s="38"/>
      <c r="S116" s="38"/>
      <c r="T116" s="37"/>
      <c r="U116" s="32"/>
    </row>
    <row r="117" spans="1:21" ht="60" customHeight="1" x14ac:dyDescent="0.25">
      <c r="A117" s="773"/>
      <c r="B117" s="762"/>
      <c r="C117" s="764"/>
      <c r="D117" s="25">
        <v>106</v>
      </c>
      <c r="E117" s="26" t="s">
        <v>666</v>
      </c>
      <c r="F117" s="26" t="s">
        <v>667</v>
      </c>
      <c r="G117" s="26" t="s">
        <v>668</v>
      </c>
      <c r="H117" s="26" t="s">
        <v>669</v>
      </c>
      <c r="I117" s="32" t="s">
        <v>670</v>
      </c>
      <c r="J117" s="763"/>
      <c r="K117" s="751"/>
      <c r="L117" s="764"/>
      <c r="M117" s="809"/>
      <c r="N117" s="26" t="s">
        <v>667</v>
      </c>
      <c r="O117" s="55" t="s">
        <v>780</v>
      </c>
      <c r="P117" s="25">
        <v>0</v>
      </c>
      <c r="Q117" s="37">
        <v>0</v>
      </c>
      <c r="R117" s="38">
        <v>148240000</v>
      </c>
      <c r="S117" s="38">
        <v>21708252</v>
      </c>
      <c r="T117" s="37">
        <f>S117/R117</f>
        <v>0.14643990825688075</v>
      </c>
      <c r="U117" s="32" t="s">
        <v>781</v>
      </c>
    </row>
    <row r="118" spans="1:21" ht="60" customHeight="1" x14ac:dyDescent="0.25">
      <c r="A118" s="773"/>
      <c r="B118" s="762"/>
      <c r="C118" s="764"/>
      <c r="D118" s="25">
        <v>107</v>
      </c>
      <c r="E118" s="26" t="s">
        <v>671</v>
      </c>
      <c r="F118" s="26" t="s">
        <v>672</v>
      </c>
      <c r="G118" s="26" t="s">
        <v>673</v>
      </c>
      <c r="H118" s="26" t="s">
        <v>59</v>
      </c>
      <c r="I118" s="32" t="s">
        <v>674</v>
      </c>
      <c r="J118" s="763"/>
      <c r="K118" s="751"/>
      <c r="L118" s="764"/>
      <c r="M118" s="809"/>
      <c r="N118" s="26" t="s">
        <v>672</v>
      </c>
      <c r="O118" s="55">
        <v>0</v>
      </c>
      <c r="P118" s="25">
        <v>0</v>
      </c>
      <c r="Q118" s="37">
        <v>0</v>
      </c>
      <c r="R118" s="38"/>
      <c r="S118" s="38"/>
      <c r="T118" s="37"/>
      <c r="U118" s="32"/>
    </row>
    <row r="119" spans="1:21" ht="60" customHeight="1" x14ac:dyDescent="0.25">
      <c r="A119" s="773"/>
      <c r="B119" s="780" t="s">
        <v>675</v>
      </c>
      <c r="C119" s="762" t="s">
        <v>676</v>
      </c>
      <c r="D119" s="29">
        <v>108</v>
      </c>
      <c r="E119" s="26" t="s">
        <v>677</v>
      </c>
      <c r="F119" s="26" t="s">
        <v>678</v>
      </c>
      <c r="G119" s="26" t="s">
        <v>679</v>
      </c>
      <c r="H119" s="26" t="s">
        <v>680</v>
      </c>
      <c r="I119" s="32" t="s">
        <v>670</v>
      </c>
      <c r="J119" s="763"/>
      <c r="K119" s="751"/>
      <c r="L119" s="764"/>
      <c r="M119" s="809"/>
      <c r="N119" s="26" t="s">
        <v>678</v>
      </c>
      <c r="O119" s="55">
        <v>0</v>
      </c>
      <c r="P119" s="25">
        <v>0</v>
      </c>
      <c r="Q119" s="37">
        <v>0</v>
      </c>
      <c r="R119" s="38"/>
      <c r="S119" s="38"/>
      <c r="T119" s="37"/>
      <c r="U119" s="32"/>
    </row>
    <row r="120" spans="1:21" ht="60" customHeight="1" thickBot="1" x14ac:dyDescent="0.3">
      <c r="A120" s="774"/>
      <c r="B120" s="781"/>
      <c r="C120" s="805"/>
      <c r="D120" s="71">
        <v>109</v>
      </c>
      <c r="E120" s="34" t="s">
        <v>681</v>
      </c>
      <c r="F120" s="34" t="s">
        <v>682</v>
      </c>
      <c r="G120" s="34" t="s">
        <v>683</v>
      </c>
      <c r="H120" s="34" t="s">
        <v>684</v>
      </c>
      <c r="I120" s="35" t="s">
        <v>685</v>
      </c>
      <c r="J120" s="770"/>
      <c r="K120" s="775"/>
      <c r="L120" s="776"/>
      <c r="M120" s="810"/>
      <c r="N120" s="34" t="s">
        <v>682</v>
      </c>
      <c r="O120" s="70">
        <v>0</v>
      </c>
      <c r="P120" s="71">
        <v>0</v>
      </c>
      <c r="Q120" s="45">
        <v>0</v>
      </c>
      <c r="R120" s="46"/>
      <c r="S120" s="46"/>
      <c r="T120" s="45"/>
      <c r="U120" s="35"/>
    </row>
  </sheetData>
  <mergeCells count="147">
    <mergeCell ref="O32:O35"/>
    <mergeCell ref="P32:P35"/>
    <mergeCell ref="Q32:Q35"/>
    <mergeCell ref="R32:R35"/>
    <mergeCell ref="S32:S35"/>
    <mergeCell ref="T32:T35"/>
    <mergeCell ref="U32:U35"/>
    <mergeCell ref="O36:O41"/>
    <mergeCell ref="P36:P41"/>
    <mergeCell ref="Q36:Q41"/>
    <mergeCell ref="R36:R41"/>
    <mergeCell ref="S36:S41"/>
    <mergeCell ref="T36:T41"/>
    <mergeCell ref="U36:U41"/>
    <mergeCell ref="A1:I1"/>
    <mergeCell ref="A2:A3"/>
    <mergeCell ref="B2:B3"/>
    <mergeCell ref="C2:C3"/>
    <mergeCell ref="D2:D3"/>
    <mergeCell ref="E2:E3"/>
    <mergeCell ref="F2:F3"/>
    <mergeCell ref="G2:G3"/>
    <mergeCell ref="H2:H3"/>
    <mergeCell ref="I2:I3"/>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C36:C42"/>
    <mergeCell ref="M36:M37"/>
    <mergeCell ref="C43:C47"/>
    <mergeCell ref="C48:C51"/>
    <mergeCell ref="J48:J49"/>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K36:K37"/>
    <mergeCell ref="L36:L37"/>
    <mergeCell ref="A52:A67"/>
    <mergeCell ref="B52:B55"/>
    <mergeCell ref="C52:C55"/>
    <mergeCell ref="J53:J55"/>
    <mergeCell ref="K53:K55"/>
    <mergeCell ref="L53:L55"/>
    <mergeCell ref="C62:C65"/>
    <mergeCell ref="J63:J67"/>
    <mergeCell ref="K63:K67"/>
    <mergeCell ref="L63:L67"/>
    <mergeCell ref="M63:M67"/>
    <mergeCell ref="B66:B67"/>
    <mergeCell ref="C66:C67"/>
    <mergeCell ref="M53:M55"/>
    <mergeCell ref="B56:B61"/>
    <mergeCell ref="C57:C59"/>
    <mergeCell ref="J57:J60"/>
    <mergeCell ref="K57:K60"/>
    <mergeCell ref="L57:L60"/>
    <mergeCell ref="M57:M60"/>
    <mergeCell ref="C60:C61"/>
    <mergeCell ref="A68:A84"/>
    <mergeCell ref="B68:B76"/>
    <mergeCell ref="C68:C71"/>
    <mergeCell ref="J70:J71"/>
    <mergeCell ref="K70:K71"/>
    <mergeCell ref="L70:L71"/>
    <mergeCell ref="C72:C76"/>
    <mergeCell ref="B77:B84"/>
    <mergeCell ref="C77:C79"/>
    <mergeCell ref="J78:J81"/>
    <mergeCell ref="A109:A120"/>
    <mergeCell ref="B109:B118"/>
    <mergeCell ref="C109:C110"/>
    <mergeCell ref="J109:J120"/>
    <mergeCell ref="K109:K120"/>
    <mergeCell ref="L109:L120"/>
    <mergeCell ref="M109:M120"/>
    <mergeCell ref="B97:B99"/>
    <mergeCell ref="C97:C99"/>
    <mergeCell ref="J99:M99"/>
    <mergeCell ref="B100:B108"/>
    <mergeCell ref="C100:C107"/>
    <mergeCell ref="J100:J101"/>
    <mergeCell ref="K100:K101"/>
    <mergeCell ref="L100:L101"/>
    <mergeCell ref="M100:M101"/>
    <mergeCell ref="J106:J107"/>
    <mergeCell ref="J96:J98"/>
    <mergeCell ref="K96:K98"/>
    <mergeCell ref="L96:L98"/>
    <mergeCell ref="M96:M98"/>
    <mergeCell ref="A85:A108"/>
    <mergeCell ref="B85:B96"/>
    <mergeCell ref="C85:C89"/>
    <mergeCell ref="R2:S2"/>
    <mergeCell ref="T2:T3"/>
    <mergeCell ref="U2:U3"/>
    <mergeCell ref="N32:N35"/>
    <mergeCell ref="N36:N41"/>
    <mergeCell ref="C111:C118"/>
    <mergeCell ref="B119:B120"/>
    <mergeCell ref="C119:C120"/>
    <mergeCell ref="N2:N3"/>
    <mergeCell ref="O2:P2"/>
    <mergeCell ref="Q2:Q3"/>
    <mergeCell ref="K106:K107"/>
    <mergeCell ref="L106:L107"/>
    <mergeCell ref="M106:M107"/>
    <mergeCell ref="L93:L94"/>
    <mergeCell ref="M93:M94"/>
    <mergeCell ref="K78:K81"/>
    <mergeCell ref="L78:L81"/>
    <mergeCell ref="C80:C84"/>
    <mergeCell ref="C90:C96"/>
    <mergeCell ref="I93:I94"/>
    <mergeCell ref="J93:J94"/>
    <mergeCell ref="K93:K94"/>
    <mergeCell ref="B62:B65"/>
  </mergeCells>
  <conditionalFormatting sqref="L44">
    <cfRule type="duplicateValues" dxfId="1092" priority="12"/>
  </conditionalFormatting>
  <conditionalFormatting sqref="L39">
    <cfRule type="duplicateValues" dxfId="1091" priority="11"/>
  </conditionalFormatting>
  <conditionalFormatting sqref="L18">
    <cfRule type="duplicateValues" dxfId="1090" priority="10"/>
  </conditionalFormatting>
  <conditionalFormatting sqref="L42">
    <cfRule type="duplicateValues" dxfId="1089" priority="9"/>
  </conditionalFormatting>
  <conditionalFormatting sqref="L50">
    <cfRule type="duplicateValues" dxfId="1088" priority="8"/>
  </conditionalFormatting>
  <conditionalFormatting sqref="K75">
    <cfRule type="duplicateValues" dxfId="1087" priority="7"/>
  </conditionalFormatting>
  <conditionalFormatting sqref="L109">
    <cfRule type="duplicateValues" dxfId="1086" priority="6"/>
  </conditionalFormatting>
  <conditionalFormatting sqref="Q36 Q4:Q32 Q42:Q120">
    <cfRule type="cellIs" dxfId="1085" priority="1" operator="lessThan">
      <formula>0.4</formula>
    </cfRule>
    <cfRule type="cellIs" dxfId="1084" priority="2" operator="between">
      <formula>0.4</formula>
      <formula>0.5999</formula>
    </cfRule>
    <cfRule type="cellIs" dxfId="1083" priority="3" operator="between">
      <formula>0.6</formula>
      <formula>0.6999</formula>
    </cfRule>
    <cfRule type="cellIs" dxfId="1082" priority="4" operator="between">
      <formula>0.7</formula>
      <formula>0.7999</formula>
    </cfRule>
    <cfRule type="cellIs" dxfId="1081" priority="5" operator="greaterThan">
      <formula>0.7999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20"/>
  <sheetViews>
    <sheetView zoomScale="80" zoomScaleNormal="80" workbookViewId="0">
      <pane xSplit="6" ySplit="3" topLeftCell="N19" activePane="bottomRight" state="frozen"/>
      <selection pane="topRight" activeCell="G1" sqref="G1"/>
      <selection pane="bottomLeft" activeCell="A4" sqref="A4"/>
      <selection pane="bottomRight" activeCell="D22" sqref="A22:XFD23"/>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4" customWidth="1"/>
    <col min="19" max="19" width="9.7109375" style="4" customWidth="1"/>
    <col min="20" max="20" width="30.7109375" style="3" customWidth="1"/>
  </cols>
  <sheetData>
    <row r="1" spans="1:20" ht="21.75" thickBot="1" x14ac:dyDescent="0.3">
      <c r="A1" s="818" t="s">
        <v>698</v>
      </c>
      <c r="B1" s="819"/>
      <c r="C1" s="819"/>
      <c r="D1" s="819"/>
      <c r="E1" s="819"/>
      <c r="F1" s="819"/>
      <c r="G1" s="819"/>
      <c r="H1" s="819"/>
      <c r="I1" s="820"/>
      <c r="J1" s="20"/>
      <c r="K1" s="20"/>
      <c r="L1" s="20"/>
      <c r="M1" s="20"/>
      <c r="N1" s="21"/>
      <c r="O1" s="21"/>
      <c r="P1" s="22"/>
      <c r="Q1" s="24"/>
      <c r="R1" s="24"/>
      <c r="S1" s="22"/>
      <c r="T1" s="23"/>
    </row>
    <row r="2" spans="1:20" ht="28.5" customHeight="1" x14ac:dyDescent="0.25">
      <c r="A2" s="821" t="s">
        <v>0</v>
      </c>
      <c r="B2" s="821" t="s">
        <v>1</v>
      </c>
      <c r="C2" s="821" t="s">
        <v>2</v>
      </c>
      <c r="D2" s="821" t="s">
        <v>12</v>
      </c>
      <c r="E2" s="821" t="s">
        <v>3</v>
      </c>
      <c r="F2" s="821" t="s">
        <v>4</v>
      </c>
      <c r="G2" s="821" t="s">
        <v>5</v>
      </c>
      <c r="H2" s="821" t="s">
        <v>6</v>
      </c>
      <c r="I2" s="823" t="s">
        <v>7</v>
      </c>
      <c r="J2" s="812" t="s">
        <v>284</v>
      </c>
      <c r="K2" s="813"/>
      <c r="L2" s="813"/>
      <c r="M2" s="814"/>
      <c r="N2" s="808" t="s">
        <v>686</v>
      </c>
      <c r="O2" s="800"/>
      <c r="P2" s="801" t="s">
        <v>281</v>
      </c>
      <c r="Q2" s="800" t="s">
        <v>687</v>
      </c>
      <c r="R2" s="800"/>
      <c r="S2" s="801" t="s">
        <v>281</v>
      </c>
      <c r="T2" s="803" t="s">
        <v>688</v>
      </c>
    </row>
    <row r="3" spans="1:20" ht="26.25" thickBot="1" x14ac:dyDescent="0.3">
      <c r="A3" s="822"/>
      <c r="B3" s="822"/>
      <c r="C3" s="822"/>
      <c r="D3" s="822"/>
      <c r="E3" s="822"/>
      <c r="F3" s="822"/>
      <c r="G3" s="822"/>
      <c r="H3" s="822"/>
      <c r="I3" s="824"/>
      <c r="J3" s="74" t="s">
        <v>8</v>
      </c>
      <c r="K3" s="75" t="s">
        <v>9</v>
      </c>
      <c r="L3" s="75" t="s">
        <v>10</v>
      </c>
      <c r="M3" s="76" t="s">
        <v>11</v>
      </c>
      <c r="N3" s="77" t="s">
        <v>277</v>
      </c>
      <c r="O3" s="78" t="s">
        <v>278</v>
      </c>
      <c r="P3" s="802"/>
      <c r="Q3" s="78" t="s">
        <v>277</v>
      </c>
      <c r="R3" s="78" t="s">
        <v>278</v>
      </c>
      <c r="S3" s="802"/>
      <c r="T3" s="804"/>
    </row>
    <row r="4" spans="1:20" ht="60" customHeight="1" x14ac:dyDescent="0.25">
      <c r="A4" s="815" t="s">
        <v>13</v>
      </c>
      <c r="B4" s="816" t="s">
        <v>14</v>
      </c>
      <c r="C4" s="817" t="s">
        <v>15</v>
      </c>
      <c r="D4" s="80">
        <v>1</v>
      </c>
      <c r="E4" s="79" t="s">
        <v>16</v>
      </c>
      <c r="F4" s="79" t="s">
        <v>17</v>
      </c>
      <c r="G4" s="79" t="s">
        <v>18</v>
      </c>
      <c r="H4" s="79" t="s">
        <v>19</v>
      </c>
      <c r="I4" s="81" t="s">
        <v>20</v>
      </c>
      <c r="J4" s="47" t="s">
        <v>205</v>
      </c>
      <c r="K4" s="48" t="s">
        <v>206</v>
      </c>
      <c r="L4" s="48" t="s">
        <v>96</v>
      </c>
      <c r="M4" s="51" t="s">
        <v>207</v>
      </c>
      <c r="N4" s="73">
        <v>0.09</v>
      </c>
      <c r="O4" s="120">
        <v>0.09</v>
      </c>
      <c r="P4" s="49">
        <f>O4/N4</f>
        <v>1</v>
      </c>
      <c r="Q4" s="50">
        <v>10000000</v>
      </c>
      <c r="R4" s="50">
        <v>10000000</v>
      </c>
      <c r="S4" s="49">
        <f>R4/Q4</f>
        <v>1</v>
      </c>
      <c r="T4" s="51" t="s">
        <v>782</v>
      </c>
    </row>
    <row r="5" spans="1:20" ht="60" customHeight="1" x14ac:dyDescent="0.25">
      <c r="A5" s="763"/>
      <c r="B5" s="751"/>
      <c r="C5" s="762"/>
      <c r="D5" s="25">
        <v>2</v>
      </c>
      <c r="E5" s="26" t="s">
        <v>21</v>
      </c>
      <c r="F5" s="26" t="s">
        <v>22</v>
      </c>
      <c r="G5" s="26" t="s">
        <v>23</v>
      </c>
      <c r="H5" s="26" t="s">
        <v>24</v>
      </c>
      <c r="I5" s="32" t="s">
        <v>25</v>
      </c>
      <c r="J5" s="55" t="s">
        <v>208</v>
      </c>
      <c r="K5" s="26" t="s">
        <v>209</v>
      </c>
      <c r="L5" s="25">
        <v>52</v>
      </c>
      <c r="M5" s="32" t="s">
        <v>210</v>
      </c>
      <c r="N5" s="55">
        <v>3</v>
      </c>
      <c r="O5" s="25">
        <v>3</v>
      </c>
      <c r="P5" s="113">
        <f t="shared" ref="P5:P31" si="0">O5/N5</f>
        <v>1</v>
      </c>
      <c r="Q5" s="38">
        <v>106783334</v>
      </c>
      <c r="R5" s="38">
        <v>106783334</v>
      </c>
      <c r="S5" s="113">
        <f>R5/Q5</f>
        <v>1</v>
      </c>
      <c r="T5" s="32" t="s">
        <v>783</v>
      </c>
    </row>
    <row r="6" spans="1:20" ht="60" customHeight="1" x14ac:dyDescent="0.25">
      <c r="A6" s="763"/>
      <c r="B6" s="751"/>
      <c r="C6" s="762"/>
      <c r="D6" s="25">
        <v>3</v>
      </c>
      <c r="E6" s="26" t="s">
        <v>26</v>
      </c>
      <c r="F6" s="26" t="s">
        <v>27</v>
      </c>
      <c r="G6" s="26" t="s">
        <v>28</v>
      </c>
      <c r="H6" s="26" t="s">
        <v>29</v>
      </c>
      <c r="I6" s="32" t="s">
        <v>30</v>
      </c>
      <c r="J6" s="55" t="s">
        <v>211</v>
      </c>
      <c r="K6" s="26" t="s">
        <v>212</v>
      </c>
      <c r="L6" s="25">
        <v>45</v>
      </c>
      <c r="M6" s="32" t="s">
        <v>213</v>
      </c>
      <c r="N6" s="55">
        <v>1</v>
      </c>
      <c r="O6" s="25">
        <v>1</v>
      </c>
      <c r="P6" s="113">
        <f t="shared" si="0"/>
        <v>1</v>
      </c>
      <c r="Q6" s="38">
        <v>106577500</v>
      </c>
      <c r="R6" s="38">
        <v>106577500</v>
      </c>
      <c r="S6" s="113">
        <f>R6/Q6</f>
        <v>1</v>
      </c>
      <c r="T6" s="32" t="s">
        <v>784</v>
      </c>
    </row>
    <row r="7" spans="1:20" ht="60" customHeight="1" x14ac:dyDescent="0.25">
      <c r="A7" s="763"/>
      <c r="B7" s="751"/>
      <c r="C7" s="762"/>
      <c r="D7" s="25">
        <v>4</v>
      </c>
      <c r="E7" s="26" t="s">
        <v>31</v>
      </c>
      <c r="F7" s="26" t="s">
        <v>32</v>
      </c>
      <c r="G7" s="26" t="s">
        <v>33</v>
      </c>
      <c r="H7" s="26" t="s">
        <v>34</v>
      </c>
      <c r="I7" s="32" t="s">
        <v>35</v>
      </c>
      <c r="J7" s="55" t="s">
        <v>96</v>
      </c>
      <c r="K7" s="25" t="s">
        <v>96</v>
      </c>
      <c r="L7" s="25" t="s">
        <v>96</v>
      </c>
      <c r="M7" s="53" t="s">
        <v>96</v>
      </c>
      <c r="N7" s="55">
        <v>1</v>
      </c>
      <c r="O7" s="25">
        <v>0</v>
      </c>
      <c r="P7" s="113">
        <f t="shared" si="0"/>
        <v>0</v>
      </c>
      <c r="Q7" s="38">
        <v>0</v>
      </c>
      <c r="R7" s="38">
        <v>0</v>
      </c>
      <c r="S7" s="113">
        <v>0</v>
      </c>
      <c r="T7" s="32" t="s">
        <v>785</v>
      </c>
    </row>
    <row r="8" spans="1:20" ht="60" customHeight="1" x14ac:dyDescent="0.25">
      <c r="A8" s="763"/>
      <c r="B8" s="751"/>
      <c r="C8" s="762"/>
      <c r="D8" s="25">
        <v>5</v>
      </c>
      <c r="E8" s="26" t="s">
        <v>36</v>
      </c>
      <c r="F8" s="26" t="s">
        <v>37</v>
      </c>
      <c r="G8" s="26" t="s">
        <v>38</v>
      </c>
      <c r="H8" s="26" t="s">
        <v>39</v>
      </c>
      <c r="I8" s="32" t="s">
        <v>40</v>
      </c>
      <c r="J8" s="55" t="s">
        <v>211</v>
      </c>
      <c r="K8" s="26" t="s">
        <v>214</v>
      </c>
      <c r="L8" s="25">
        <v>45</v>
      </c>
      <c r="M8" s="32" t="s">
        <v>213</v>
      </c>
      <c r="N8" s="55">
        <v>1</v>
      </c>
      <c r="O8" s="25">
        <v>2</v>
      </c>
      <c r="P8" s="113">
        <f t="shared" si="0"/>
        <v>2</v>
      </c>
      <c r="Q8" s="38">
        <v>0</v>
      </c>
      <c r="R8" s="38">
        <v>0</v>
      </c>
      <c r="S8" s="113">
        <v>0</v>
      </c>
      <c r="T8" s="32" t="s">
        <v>786</v>
      </c>
    </row>
    <row r="9" spans="1:20" ht="60" customHeight="1" x14ac:dyDescent="0.25">
      <c r="A9" s="763"/>
      <c r="B9" s="751"/>
      <c r="C9" s="762"/>
      <c r="D9" s="25">
        <v>6</v>
      </c>
      <c r="E9" s="26" t="s">
        <v>41</v>
      </c>
      <c r="F9" s="26" t="s">
        <v>42</v>
      </c>
      <c r="G9" s="26" t="s">
        <v>43</v>
      </c>
      <c r="H9" s="25" t="s">
        <v>44</v>
      </c>
      <c r="I9" s="53" t="s">
        <v>45</v>
      </c>
      <c r="J9" s="84" t="s">
        <v>215</v>
      </c>
      <c r="K9" s="26" t="s">
        <v>216</v>
      </c>
      <c r="L9" s="10">
        <v>197</v>
      </c>
      <c r="M9" s="32" t="s">
        <v>217</v>
      </c>
      <c r="N9" s="118">
        <v>0.08</v>
      </c>
      <c r="O9" s="25">
        <v>0</v>
      </c>
      <c r="P9" s="113">
        <f t="shared" si="0"/>
        <v>0</v>
      </c>
      <c r="Q9" s="38">
        <v>0</v>
      </c>
      <c r="R9" s="38">
        <v>0</v>
      </c>
      <c r="S9" s="113">
        <v>0</v>
      </c>
      <c r="T9" s="32" t="s">
        <v>787</v>
      </c>
    </row>
    <row r="10" spans="1:20" ht="60" customHeight="1" x14ac:dyDescent="0.25">
      <c r="A10" s="763"/>
      <c r="B10" s="751"/>
      <c r="C10" s="762"/>
      <c r="D10" s="25">
        <v>7</v>
      </c>
      <c r="E10" s="26" t="s">
        <v>46</v>
      </c>
      <c r="F10" s="26" t="s">
        <v>47</v>
      </c>
      <c r="G10" s="26" t="s">
        <v>48</v>
      </c>
      <c r="H10" s="26" t="s">
        <v>19</v>
      </c>
      <c r="I10" s="32" t="s">
        <v>49</v>
      </c>
      <c r="J10" s="55" t="s">
        <v>96</v>
      </c>
      <c r="K10" s="25" t="s">
        <v>96</v>
      </c>
      <c r="L10" s="25" t="s">
        <v>96</v>
      </c>
      <c r="M10" s="53" t="s">
        <v>96</v>
      </c>
      <c r="N10" s="118">
        <v>0.1</v>
      </c>
      <c r="O10" s="104">
        <v>0.1</v>
      </c>
      <c r="P10" s="113">
        <f t="shared" si="0"/>
        <v>1</v>
      </c>
      <c r="Q10" s="38">
        <v>0</v>
      </c>
      <c r="R10" s="38">
        <v>0</v>
      </c>
      <c r="S10" s="113">
        <v>0</v>
      </c>
      <c r="T10" s="32" t="s">
        <v>788</v>
      </c>
    </row>
    <row r="11" spans="1:20" ht="60" customHeight="1" x14ac:dyDescent="0.25">
      <c r="A11" s="763"/>
      <c r="B11" s="751"/>
      <c r="C11" s="762" t="s">
        <v>50</v>
      </c>
      <c r="D11" s="25">
        <v>8</v>
      </c>
      <c r="E11" s="26" t="s">
        <v>51</v>
      </c>
      <c r="F11" s="26" t="s">
        <v>52</v>
      </c>
      <c r="G11" s="26" t="s">
        <v>53</v>
      </c>
      <c r="H11" s="26" t="s">
        <v>54</v>
      </c>
      <c r="I11" s="32" t="s">
        <v>55</v>
      </c>
      <c r="J11" s="7" t="s">
        <v>211</v>
      </c>
      <c r="K11" s="26" t="s">
        <v>218</v>
      </c>
      <c r="L11" s="25">
        <v>33</v>
      </c>
      <c r="M11" s="32" t="s">
        <v>219</v>
      </c>
      <c r="N11" s="55">
        <v>10</v>
      </c>
      <c r="O11" s="25">
        <v>10</v>
      </c>
      <c r="P11" s="113">
        <f t="shared" si="0"/>
        <v>1</v>
      </c>
      <c r="Q11" s="38">
        <v>0</v>
      </c>
      <c r="R11" s="38">
        <v>0</v>
      </c>
      <c r="S11" s="113">
        <v>0</v>
      </c>
      <c r="T11" s="32" t="s">
        <v>783</v>
      </c>
    </row>
    <row r="12" spans="1:20" ht="60" customHeight="1" x14ac:dyDescent="0.25">
      <c r="A12" s="763"/>
      <c r="B12" s="751"/>
      <c r="C12" s="762"/>
      <c r="D12" s="25">
        <v>9</v>
      </c>
      <c r="E12" s="26" t="s">
        <v>56</v>
      </c>
      <c r="F12" s="26" t="s">
        <v>57</v>
      </c>
      <c r="G12" s="26" t="s">
        <v>58</v>
      </c>
      <c r="H12" s="26" t="s">
        <v>59</v>
      </c>
      <c r="I12" s="32" t="s">
        <v>55</v>
      </c>
      <c r="J12" s="55" t="s">
        <v>211</v>
      </c>
      <c r="K12" s="25" t="s">
        <v>214</v>
      </c>
      <c r="L12" s="25">
        <v>28</v>
      </c>
      <c r="M12" s="32" t="s">
        <v>220</v>
      </c>
      <c r="N12" s="118">
        <v>0.09</v>
      </c>
      <c r="O12" s="104">
        <v>0.09</v>
      </c>
      <c r="P12" s="113">
        <f t="shared" si="0"/>
        <v>1</v>
      </c>
      <c r="Q12" s="38">
        <v>270000000</v>
      </c>
      <c r="R12" s="38">
        <v>270000000</v>
      </c>
      <c r="S12" s="113">
        <f>R12/Q12</f>
        <v>1</v>
      </c>
      <c r="T12" s="32" t="s">
        <v>789</v>
      </c>
    </row>
    <row r="13" spans="1:20" ht="60" customHeight="1" x14ac:dyDescent="0.25">
      <c r="A13" s="763"/>
      <c r="B13" s="751"/>
      <c r="C13" s="762"/>
      <c r="D13" s="25">
        <v>10</v>
      </c>
      <c r="E13" s="26" t="s">
        <v>60</v>
      </c>
      <c r="F13" s="26" t="s">
        <v>61</v>
      </c>
      <c r="G13" s="26" t="s">
        <v>62</v>
      </c>
      <c r="H13" s="26" t="s">
        <v>63</v>
      </c>
      <c r="I13" s="32" t="s">
        <v>55</v>
      </c>
      <c r="J13" s="55" t="s">
        <v>221</v>
      </c>
      <c r="K13" s="25" t="s">
        <v>222</v>
      </c>
      <c r="L13" s="25">
        <v>122</v>
      </c>
      <c r="M13" s="32" t="s">
        <v>223</v>
      </c>
      <c r="N13" s="118">
        <v>0.09</v>
      </c>
      <c r="O13" s="104">
        <v>0.09</v>
      </c>
      <c r="P13" s="113">
        <f t="shared" si="0"/>
        <v>1</v>
      </c>
      <c r="Q13" s="38">
        <v>4894167</v>
      </c>
      <c r="R13" s="38">
        <v>4894167</v>
      </c>
      <c r="S13" s="113">
        <f>R13/Q13</f>
        <v>1</v>
      </c>
      <c r="T13" s="32" t="s">
        <v>790</v>
      </c>
    </row>
    <row r="14" spans="1:20" ht="60" customHeight="1" x14ac:dyDescent="0.25">
      <c r="A14" s="763"/>
      <c r="B14" s="751"/>
      <c r="C14" s="762" t="s">
        <v>50</v>
      </c>
      <c r="D14" s="25">
        <v>11</v>
      </c>
      <c r="E14" s="26" t="s">
        <v>64</v>
      </c>
      <c r="F14" s="26" t="s">
        <v>65</v>
      </c>
      <c r="G14" s="26" t="s">
        <v>66</v>
      </c>
      <c r="H14" s="26" t="s">
        <v>67</v>
      </c>
      <c r="I14" s="32" t="s">
        <v>289</v>
      </c>
      <c r="J14" s="55" t="s">
        <v>224</v>
      </c>
      <c r="K14" s="25" t="s">
        <v>290</v>
      </c>
      <c r="L14" s="25" t="s">
        <v>225</v>
      </c>
      <c r="M14" s="32" t="s">
        <v>226</v>
      </c>
      <c r="N14" s="121">
        <v>9.5000000000000001E-2</v>
      </c>
      <c r="O14" s="105">
        <v>9.5000000000000001E-2</v>
      </c>
      <c r="P14" s="113">
        <f t="shared" si="0"/>
        <v>1</v>
      </c>
      <c r="Q14" s="38">
        <v>10000000</v>
      </c>
      <c r="R14" s="38">
        <v>10000000</v>
      </c>
      <c r="S14" s="113">
        <f>R14/Q14</f>
        <v>1</v>
      </c>
      <c r="T14" s="32" t="s">
        <v>791</v>
      </c>
    </row>
    <row r="15" spans="1:20" ht="60" customHeight="1" x14ac:dyDescent="0.25">
      <c r="A15" s="763"/>
      <c r="B15" s="751"/>
      <c r="C15" s="762"/>
      <c r="D15" s="25">
        <v>12</v>
      </c>
      <c r="E15" s="26" t="s">
        <v>69</v>
      </c>
      <c r="F15" s="26" t="s">
        <v>70</v>
      </c>
      <c r="G15" s="26" t="s">
        <v>71</v>
      </c>
      <c r="H15" s="26" t="s">
        <v>72</v>
      </c>
      <c r="I15" s="32" t="s">
        <v>285</v>
      </c>
      <c r="J15" s="7" t="s">
        <v>211</v>
      </c>
      <c r="K15" s="9" t="s">
        <v>212</v>
      </c>
      <c r="L15" s="25">
        <v>46</v>
      </c>
      <c r="M15" s="32" t="s">
        <v>227</v>
      </c>
      <c r="N15" s="118">
        <v>0.05</v>
      </c>
      <c r="O15" s="104">
        <v>0.05</v>
      </c>
      <c r="P15" s="113">
        <f t="shared" si="0"/>
        <v>1</v>
      </c>
      <c r="Q15" s="38">
        <v>60000000</v>
      </c>
      <c r="R15" s="38">
        <v>60000000</v>
      </c>
      <c r="S15" s="113">
        <f>R15/Q15</f>
        <v>1</v>
      </c>
      <c r="T15" s="32" t="s">
        <v>792</v>
      </c>
    </row>
    <row r="16" spans="1:20" ht="60" customHeight="1" x14ac:dyDescent="0.25">
      <c r="A16" s="763"/>
      <c r="B16" s="751"/>
      <c r="C16" s="762"/>
      <c r="D16" s="25">
        <v>13</v>
      </c>
      <c r="E16" s="26" t="s">
        <v>287</v>
      </c>
      <c r="F16" s="26" t="s">
        <v>288</v>
      </c>
      <c r="G16" s="26" t="s">
        <v>73</v>
      </c>
      <c r="H16" s="26" t="s">
        <v>74</v>
      </c>
      <c r="I16" s="32" t="s">
        <v>286</v>
      </c>
      <c r="J16" s="55" t="s">
        <v>228</v>
      </c>
      <c r="K16" s="27" t="s">
        <v>229</v>
      </c>
      <c r="L16" s="25" t="s">
        <v>230</v>
      </c>
      <c r="M16" s="54" t="s">
        <v>231</v>
      </c>
      <c r="N16" s="118">
        <v>0.05</v>
      </c>
      <c r="O16" s="104">
        <v>0.05</v>
      </c>
      <c r="P16" s="113">
        <f t="shared" si="0"/>
        <v>1</v>
      </c>
      <c r="Q16" s="38">
        <v>0</v>
      </c>
      <c r="R16" s="38">
        <v>0</v>
      </c>
      <c r="S16" s="113">
        <v>0</v>
      </c>
      <c r="T16" s="32" t="s">
        <v>793</v>
      </c>
    </row>
    <row r="17" spans="1:20" ht="60" customHeight="1" x14ac:dyDescent="0.25">
      <c r="A17" s="763"/>
      <c r="B17" s="751"/>
      <c r="C17" s="762"/>
      <c r="D17" s="25">
        <v>14</v>
      </c>
      <c r="E17" s="26" t="s">
        <v>75</v>
      </c>
      <c r="F17" s="26" t="s">
        <v>76</v>
      </c>
      <c r="G17" s="26" t="s">
        <v>77</v>
      </c>
      <c r="H17" s="26" t="s">
        <v>78</v>
      </c>
      <c r="I17" s="32" t="s">
        <v>68</v>
      </c>
      <c r="J17" s="55" t="s">
        <v>211</v>
      </c>
      <c r="K17" s="25" t="s">
        <v>218</v>
      </c>
      <c r="L17" s="25">
        <v>32</v>
      </c>
      <c r="M17" s="32" t="s">
        <v>232</v>
      </c>
      <c r="N17" s="118">
        <v>0.08</v>
      </c>
      <c r="O17" s="25">
        <v>0</v>
      </c>
      <c r="P17" s="113">
        <f t="shared" si="0"/>
        <v>0</v>
      </c>
      <c r="Q17" s="38">
        <v>0</v>
      </c>
      <c r="R17" s="38">
        <v>0</v>
      </c>
      <c r="S17" s="113">
        <v>0</v>
      </c>
      <c r="T17" s="32" t="s">
        <v>794</v>
      </c>
    </row>
    <row r="18" spans="1:20" ht="60" customHeight="1" x14ac:dyDescent="0.25">
      <c r="A18" s="763"/>
      <c r="B18" s="751"/>
      <c r="C18" s="762" t="s">
        <v>79</v>
      </c>
      <c r="D18" s="25">
        <v>15</v>
      </c>
      <c r="E18" s="26" t="s">
        <v>80</v>
      </c>
      <c r="F18" s="26" t="s">
        <v>81</v>
      </c>
      <c r="G18" s="26" t="s">
        <v>82</v>
      </c>
      <c r="H18" s="26" t="s">
        <v>83</v>
      </c>
      <c r="I18" s="32" t="s">
        <v>84</v>
      </c>
      <c r="J18" s="763" t="s">
        <v>233</v>
      </c>
      <c r="K18" s="751" t="s">
        <v>234</v>
      </c>
      <c r="L18" s="764">
        <v>197</v>
      </c>
      <c r="M18" s="809" t="s">
        <v>217</v>
      </c>
      <c r="N18" s="118">
        <v>0.1</v>
      </c>
      <c r="O18" s="104">
        <v>0.05</v>
      </c>
      <c r="P18" s="113">
        <f t="shared" si="0"/>
        <v>0.5</v>
      </c>
      <c r="Q18" s="38">
        <v>0</v>
      </c>
      <c r="R18" s="38">
        <v>0</v>
      </c>
      <c r="S18" s="113">
        <v>0</v>
      </c>
      <c r="T18" s="32" t="s">
        <v>788</v>
      </c>
    </row>
    <row r="19" spans="1:20" ht="60" customHeight="1" x14ac:dyDescent="0.25">
      <c r="A19" s="763"/>
      <c r="B19" s="751"/>
      <c r="C19" s="762"/>
      <c r="D19" s="25">
        <v>16</v>
      </c>
      <c r="E19" s="26" t="s">
        <v>85</v>
      </c>
      <c r="F19" s="26" t="s">
        <v>86</v>
      </c>
      <c r="G19" s="26" t="s">
        <v>291</v>
      </c>
      <c r="H19" s="26" t="s">
        <v>87</v>
      </c>
      <c r="I19" s="82" t="s">
        <v>88</v>
      </c>
      <c r="J19" s="763"/>
      <c r="K19" s="751"/>
      <c r="L19" s="764"/>
      <c r="M19" s="809"/>
      <c r="N19" s="55">
        <v>2</v>
      </c>
      <c r="O19" s="25">
        <v>1</v>
      </c>
      <c r="P19" s="113">
        <f t="shared" si="0"/>
        <v>0.5</v>
      </c>
      <c r="Q19" s="38">
        <v>0</v>
      </c>
      <c r="R19" s="38">
        <v>0</v>
      </c>
      <c r="S19" s="113">
        <v>0</v>
      </c>
      <c r="T19" s="32" t="s">
        <v>795</v>
      </c>
    </row>
    <row r="20" spans="1:20" ht="60" customHeight="1" x14ac:dyDescent="0.25">
      <c r="A20" s="763"/>
      <c r="B20" s="751"/>
      <c r="C20" s="762"/>
      <c r="D20" s="25">
        <v>17</v>
      </c>
      <c r="E20" s="26" t="s">
        <v>89</v>
      </c>
      <c r="F20" s="26" t="s">
        <v>90</v>
      </c>
      <c r="G20" s="26" t="s">
        <v>91</v>
      </c>
      <c r="H20" s="26" t="s">
        <v>87</v>
      </c>
      <c r="I20" s="82" t="s">
        <v>92</v>
      </c>
      <c r="J20" s="763"/>
      <c r="K20" s="751"/>
      <c r="L20" s="764"/>
      <c r="M20" s="809"/>
      <c r="N20" s="55">
        <v>1</v>
      </c>
      <c r="O20" s="25">
        <v>0.5</v>
      </c>
      <c r="P20" s="113">
        <f t="shared" si="0"/>
        <v>0.5</v>
      </c>
      <c r="Q20" s="38">
        <v>0</v>
      </c>
      <c r="R20" s="38">
        <v>0</v>
      </c>
      <c r="S20" s="113">
        <v>0</v>
      </c>
      <c r="T20" s="32" t="s">
        <v>796</v>
      </c>
    </row>
    <row r="21" spans="1:20" ht="60" customHeight="1" x14ac:dyDescent="0.25">
      <c r="A21" s="763"/>
      <c r="B21" s="751"/>
      <c r="C21" s="762"/>
      <c r="D21" s="25">
        <v>18</v>
      </c>
      <c r="E21" s="26" t="s">
        <v>93</v>
      </c>
      <c r="F21" s="26" t="s">
        <v>94</v>
      </c>
      <c r="G21" s="26" t="s">
        <v>95</v>
      </c>
      <c r="H21" s="25" t="s">
        <v>96</v>
      </c>
      <c r="I21" s="82" t="s">
        <v>97</v>
      </c>
      <c r="J21" s="55" t="s">
        <v>96</v>
      </c>
      <c r="K21" s="25" t="s">
        <v>96</v>
      </c>
      <c r="L21" s="25" t="s">
        <v>96</v>
      </c>
      <c r="M21" s="53" t="s">
        <v>96</v>
      </c>
      <c r="N21" s="118">
        <v>0.09</v>
      </c>
      <c r="O21" s="104">
        <v>0.09</v>
      </c>
      <c r="P21" s="113">
        <f t="shared" si="0"/>
        <v>1</v>
      </c>
      <c r="Q21" s="38">
        <v>0</v>
      </c>
      <c r="R21" s="38">
        <v>0</v>
      </c>
      <c r="S21" s="113">
        <v>0</v>
      </c>
      <c r="T21" s="32" t="s">
        <v>797</v>
      </c>
    </row>
    <row r="22" spans="1:20" ht="60" customHeight="1" x14ac:dyDescent="0.25">
      <c r="A22" s="763"/>
      <c r="B22" s="751"/>
      <c r="C22" s="762"/>
      <c r="D22" s="25">
        <v>19</v>
      </c>
      <c r="E22" s="26" t="s">
        <v>98</v>
      </c>
      <c r="F22" s="26" t="s">
        <v>99</v>
      </c>
      <c r="G22" s="26" t="s">
        <v>100</v>
      </c>
      <c r="H22" s="26" t="s">
        <v>101</v>
      </c>
      <c r="I22" s="82" t="s">
        <v>102</v>
      </c>
      <c r="J22" s="55" t="s">
        <v>233</v>
      </c>
      <c r="K22" s="25" t="s">
        <v>234</v>
      </c>
      <c r="L22" s="29">
        <v>192</v>
      </c>
      <c r="M22" s="56" t="s">
        <v>235</v>
      </c>
      <c r="N22" s="118">
        <v>0.1</v>
      </c>
      <c r="O22" s="104">
        <v>0.1</v>
      </c>
      <c r="P22" s="113">
        <f t="shared" si="0"/>
        <v>1</v>
      </c>
      <c r="Q22" s="38">
        <v>30756666</v>
      </c>
      <c r="R22" s="38">
        <v>30756666</v>
      </c>
      <c r="S22" s="113">
        <f>R22/Q22</f>
        <v>1</v>
      </c>
      <c r="T22" s="32" t="s">
        <v>798</v>
      </c>
    </row>
    <row r="23" spans="1:20" ht="60" customHeight="1" x14ac:dyDescent="0.25">
      <c r="A23" s="763"/>
      <c r="B23" s="751"/>
      <c r="C23" s="762"/>
      <c r="D23" s="25">
        <v>20</v>
      </c>
      <c r="E23" s="26" t="s">
        <v>103</v>
      </c>
      <c r="F23" s="26" t="s">
        <v>104</v>
      </c>
      <c r="G23" s="26" t="s">
        <v>105</v>
      </c>
      <c r="H23" s="26" t="s">
        <v>106</v>
      </c>
      <c r="I23" s="32" t="s">
        <v>107</v>
      </c>
      <c r="J23" s="55" t="s">
        <v>96</v>
      </c>
      <c r="K23" s="25" t="s">
        <v>96</v>
      </c>
      <c r="L23" s="25" t="s">
        <v>96</v>
      </c>
      <c r="M23" s="53" t="s">
        <v>96</v>
      </c>
      <c r="N23" s="118">
        <v>0.1</v>
      </c>
      <c r="O23" s="25">
        <v>0</v>
      </c>
      <c r="P23" s="113">
        <f t="shared" si="0"/>
        <v>0</v>
      </c>
      <c r="Q23" s="38">
        <v>0</v>
      </c>
      <c r="R23" s="38">
        <v>0</v>
      </c>
      <c r="S23" s="113">
        <v>0</v>
      </c>
      <c r="T23" s="32" t="s">
        <v>799</v>
      </c>
    </row>
    <row r="24" spans="1:20" ht="60" customHeight="1" x14ac:dyDescent="0.25">
      <c r="A24" s="763"/>
      <c r="B24" s="768" t="s">
        <v>108</v>
      </c>
      <c r="C24" s="762" t="s">
        <v>109</v>
      </c>
      <c r="D24" s="25">
        <v>21</v>
      </c>
      <c r="E24" s="31" t="s">
        <v>110</v>
      </c>
      <c r="F24" s="26" t="s">
        <v>111</v>
      </c>
      <c r="G24" s="26" t="s">
        <v>112</v>
      </c>
      <c r="H24" s="26" t="s">
        <v>113</v>
      </c>
      <c r="I24" s="32" t="s">
        <v>114</v>
      </c>
      <c r="J24" s="55" t="s">
        <v>236</v>
      </c>
      <c r="K24" s="25" t="s">
        <v>237</v>
      </c>
      <c r="L24" s="25">
        <v>65</v>
      </c>
      <c r="M24" s="32" t="s">
        <v>238</v>
      </c>
      <c r="N24" s="118">
        <v>0.05</v>
      </c>
      <c r="O24" s="104">
        <v>0.05</v>
      </c>
      <c r="P24" s="113">
        <f t="shared" si="0"/>
        <v>1</v>
      </c>
      <c r="Q24" s="38">
        <v>40000000</v>
      </c>
      <c r="R24" s="38">
        <v>0</v>
      </c>
      <c r="S24" s="113">
        <f>R24/Q24</f>
        <v>0</v>
      </c>
      <c r="T24" s="32" t="s">
        <v>800</v>
      </c>
    </row>
    <row r="25" spans="1:20" ht="60" customHeight="1" x14ac:dyDescent="0.25">
      <c r="A25" s="763"/>
      <c r="B25" s="768"/>
      <c r="C25" s="762"/>
      <c r="D25" s="25">
        <v>22</v>
      </c>
      <c r="E25" s="26" t="s">
        <v>115</v>
      </c>
      <c r="F25" s="26" t="s">
        <v>116</v>
      </c>
      <c r="G25" s="26" t="s">
        <v>117</v>
      </c>
      <c r="H25" s="26" t="s">
        <v>118</v>
      </c>
      <c r="I25" s="32" t="s">
        <v>119</v>
      </c>
      <c r="J25" s="87" t="s">
        <v>236</v>
      </c>
      <c r="K25" s="30" t="s">
        <v>239</v>
      </c>
      <c r="L25" s="25">
        <v>85</v>
      </c>
      <c r="M25" s="32" t="s">
        <v>240</v>
      </c>
      <c r="N25" s="118">
        <v>0.1</v>
      </c>
      <c r="O25" s="104">
        <v>0.1</v>
      </c>
      <c r="P25" s="113">
        <f t="shared" si="0"/>
        <v>1</v>
      </c>
      <c r="Q25" s="38">
        <v>40000000</v>
      </c>
      <c r="R25" s="38">
        <v>0</v>
      </c>
      <c r="S25" s="113">
        <v>0</v>
      </c>
      <c r="T25" s="32" t="s">
        <v>800</v>
      </c>
    </row>
    <row r="26" spans="1:20" ht="60" customHeight="1" x14ac:dyDescent="0.25">
      <c r="A26" s="763"/>
      <c r="B26" s="768"/>
      <c r="C26" s="762"/>
      <c r="D26" s="25">
        <v>23</v>
      </c>
      <c r="E26" s="26" t="s">
        <v>120</v>
      </c>
      <c r="F26" s="26" t="s">
        <v>121</v>
      </c>
      <c r="G26" s="26" t="s">
        <v>122</v>
      </c>
      <c r="H26" s="26" t="s">
        <v>118</v>
      </c>
      <c r="I26" s="32" t="s">
        <v>123</v>
      </c>
      <c r="J26" s="55" t="s">
        <v>96</v>
      </c>
      <c r="K26" s="25" t="s">
        <v>96</v>
      </c>
      <c r="L26" s="25" t="s">
        <v>96</v>
      </c>
      <c r="M26" s="58" t="s">
        <v>241</v>
      </c>
      <c r="N26" s="118">
        <v>0.1</v>
      </c>
      <c r="O26" s="25">
        <v>0</v>
      </c>
      <c r="P26" s="113">
        <f t="shared" si="0"/>
        <v>0</v>
      </c>
      <c r="Q26" s="38">
        <v>0</v>
      </c>
      <c r="R26" s="38">
        <v>0</v>
      </c>
      <c r="S26" s="113">
        <v>0</v>
      </c>
      <c r="T26" s="32" t="s">
        <v>799</v>
      </c>
    </row>
    <row r="27" spans="1:20" ht="60" customHeight="1" x14ac:dyDescent="0.25">
      <c r="A27" s="763"/>
      <c r="B27" s="768"/>
      <c r="C27" s="762" t="s">
        <v>124</v>
      </c>
      <c r="D27" s="25">
        <v>24</v>
      </c>
      <c r="E27" s="26" t="s">
        <v>125</v>
      </c>
      <c r="F27" s="26" t="s">
        <v>126</v>
      </c>
      <c r="G27" s="26" t="s">
        <v>127</v>
      </c>
      <c r="H27" s="26" t="s">
        <v>128</v>
      </c>
      <c r="I27" s="32" t="s">
        <v>129</v>
      </c>
      <c r="J27" s="55" t="s">
        <v>242</v>
      </c>
      <c r="K27" s="25" t="s">
        <v>243</v>
      </c>
      <c r="L27" s="25">
        <v>68</v>
      </c>
      <c r="M27" s="32" t="s">
        <v>244</v>
      </c>
      <c r="N27" s="55">
        <v>2</v>
      </c>
      <c r="O27" s="25">
        <v>1</v>
      </c>
      <c r="P27" s="113">
        <f t="shared" si="0"/>
        <v>0.5</v>
      </c>
      <c r="Q27" s="38">
        <v>10000000</v>
      </c>
      <c r="R27" s="38">
        <v>10000000</v>
      </c>
      <c r="S27" s="113">
        <f>R27/Q27</f>
        <v>1</v>
      </c>
      <c r="T27" s="32" t="s">
        <v>801</v>
      </c>
    </row>
    <row r="28" spans="1:20" ht="60" customHeight="1" x14ac:dyDescent="0.25">
      <c r="A28" s="763"/>
      <c r="B28" s="768"/>
      <c r="C28" s="762"/>
      <c r="D28" s="25">
        <v>25</v>
      </c>
      <c r="E28" s="31" t="s">
        <v>130</v>
      </c>
      <c r="F28" s="26" t="s">
        <v>131</v>
      </c>
      <c r="G28" s="26" t="s">
        <v>132</v>
      </c>
      <c r="H28" s="26" t="s">
        <v>133</v>
      </c>
      <c r="I28" s="32" t="s">
        <v>134</v>
      </c>
      <c r="J28" s="55" t="s">
        <v>245</v>
      </c>
      <c r="K28" s="25" t="s">
        <v>246</v>
      </c>
      <c r="L28" s="25">
        <v>107</v>
      </c>
      <c r="M28" s="32" t="s">
        <v>247</v>
      </c>
      <c r="N28" s="118">
        <v>0.08</v>
      </c>
      <c r="O28" s="104">
        <v>0.08</v>
      </c>
      <c r="P28" s="113">
        <f t="shared" si="0"/>
        <v>1</v>
      </c>
      <c r="Q28" s="38">
        <v>9880000</v>
      </c>
      <c r="R28" s="38">
        <v>9880000</v>
      </c>
      <c r="S28" s="113">
        <f>R28/Q28</f>
        <v>1</v>
      </c>
      <c r="T28" s="32" t="s">
        <v>802</v>
      </c>
    </row>
    <row r="29" spans="1:20" ht="60" customHeight="1" x14ac:dyDescent="0.25">
      <c r="A29" s="763"/>
      <c r="B29" s="768"/>
      <c r="C29" s="762" t="s">
        <v>135</v>
      </c>
      <c r="D29" s="25">
        <v>26</v>
      </c>
      <c r="E29" s="26" t="s">
        <v>136</v>
      </c>
      <c r="F29" s="26" t="s">
        <v>137</v>
      </c>
      <c r="G29" s="26" t="s">
        <v>138</v>
      </c>
      <c r="H29" s="26" t="s">
        <v>139</v>
      </c>
      <c r="I29" s="32" t="s">
        <v>140</v>
      </c>
      <c r="J29" s="55" t="s">
        <v>96</v>
      </c>
      <c r="K29" s="25" t="s">
        <v>96</v>
      </c>
      <c r="L29" s="25" t="s">
        <v>96</v>
      </c>
      <c r="M29" s="58" t="s">
        <v>241</v>
      </c>
      <c r="N29" s="55">
        <v>1</v>
      </c>
      <c r="O29" s="25">
        <v>1</v>
      </c>
      <c r="P29" s="113">
        <f t="shared" si="0"/>
        <v>1</v>
      </c>
      <c r="Q29" s="38">
        <v>0</v>
      </c>
      <c r="R29" s="38">
        <v>0</v>
      </c>
      <c r="S29" s="113">
        <v>0</v>
      </c>
      <c r="T29" s="32" t="s">
        <v>803</v>
      </c>
    </row>
    <row r="30" spans="1:20" ht="60" customHeight="1" x14ac:dyDescent="0.25">
      <c r="A30" s="763"/>
      <c r="B30" s="768"/>
      <c r="C30" s="762"/>
      <c r="D30" s="25">
        <v>27</v>
      </c>
      <c r="E30" s="27" t="s">
        <v>141</v>
      </c>
      <c r="F30" s="27" t="s">
        <v>142</v>
      </c>
      <c r="G30" s="27" t="s">
        <v>143</v>
      </c>
      <c r="H30" s="27" t="s">
        <v>144</v>
      </c>
      <c r="I30" s="60" t="s">
        <v>145</v>
      </c>
      <c r="J30" s="59" t="s">
        <v>215</v>
      </c>
      <c r="K30" s="27" t="s">
        <v>216</v>
      </c>
      <c r="L30" s="25">
        <v>197</v>
      </c>
      <c r="M30" s="60" t="s">
        <v>217</v>
      </c>
      <c r="N30" s="118">
        <v>0.1</v>
      </c>
      <c r="O30" s="104">
        <v>0.05</v>
      </c>
      <c r="P30" s="113">
        <f t="shared" si="0"/>
        <v>0.5</v>
      </c>
      <c r="Q30" s="38">
        <v>0</v>
      </c>
      <c r="R30" s="38">
        <v>0</v>
      </c>
      <c r="S30" s="113">
        <v>0</v>
      </c>
      <c r="T30" s="32" t="s">
        <v>804</v>
      </c>
    </row>
    <row r="31" spans="1:20" ht="60" customHeight="1" x14ac:dyDescent="0.25">
      <c r="A31" s="763"/>
      <c r="B31" s="764" t="s">
        <v>146</v>
      </c>
      <c r="C31" s="751" t="s">
        <v>147</v>
      </c>
      <c r="D31" s="25">
        <v>28</v>
      </c>
      <c r="E31" s="27" t="s">
        <v>148</v>
      </c>
      <c r="F31" s="27" t="s">
        <v>149</v>
      </c>
      <c r="G31" s="27" t="s">
        <v>150</v>
      </c>
      <c r="H31" s="27" t="s">
        <v>151</v>
      </c>
      <c r="I31" s="60" t="s">
        <v>152</v>
      </c>
      <c r="J31" s="59" t="s">
        <v>248</v>
      </c>
      <c r="K31" s="40" t="s">
        <v>249</v>
      </c>
      <c r="L31" s="25">
        <v>157</v>
      </c>
      <c r="M31" s="61" t="s">
        <v>250</v>
      </c>
      <c r="N31" s="118">
        <v>0.09</v>
      </c>
      <c r="O31" s="104">
        <v>0.09</v>
      </c>
      <c r="P31" s="113">
        <f t="shared" si="0"/>
        <v>1</v>
      </c>
      <c r="Q31" s="38">
        <v>0</v>
      </c>
      <c r="R31" s="38">
        <v>0</v>
      </c>
      <c r="S31" s="113">
        <v>0</v>
      </c>
      <c r="T31" s="32" t="s">
        <v>727</v>
      </c>
    </row>
    <row r="32" spans="1:20" ht="60" customHeight="1" x14ac:dyDescent="0.25">
      <c r="A32" s="763"/>
      <c r="B32" s="764"/>
      <c r="C32" s="751"/>
      <c r="D32" s="751">
        <v>29</v>
      </c>
      <c r="E32" s="751" t="s">
        <v>153</v>
      </c>
      <c r="F32" s="751" t="s">
        <v>154</v>
      </c>
      <c r="G32" s="751" t="s">
        <v>155</v>
      </c>
      <c r="H32" s="751" t="s">
        <v>151</v>
      </c>
      <c r="I32" s="765" t="s">
        <v>152</v>
      </c>
      <c r="J32" s="55" t="s">
        <v>251</v>
      </c>
      <c r="K32" s="9" t="s">
        <v>252</v>
      </c>
      <c r="L32" s="25">
        <v>129</v>
      </c>
      <c r="M32" s="32" t="s">
        <v>253</v>
      </c>
      <c r="N32" s="825">
        <v>0.09</v>
      </c>
      <c r="O32" s="769">
        <v>0.09</v>
      </c>
      <c r="P32" s="734">
        <f>O32/N32</f>
        <v>1</v>
      </c>
      <c r="Q32" s="731">
        <v>12650000</v>
      </c>
      <c r="R32" s="731">
        <v>12650000</v>
      </c>
      <c r="S32" s="734">
        <f>R32/Q32</f>
        <v>1</v>
      </c>
      <c r="T32" s="746" t="s">
        <v>805</v>
      </c>
    </row>
    <row r="33" spans="1:20" ht="60" customHeight="1" x14ac:dyDescent="0.25">
      <c r="A33" s="763"/>
      <c r="B33" s="764"/>
      <c r="C33" s="751"/>
      <c r="D33" s="751"/>
      <c r="E33" s="751"/>
      <c r="F33" s="751"/>
      <c r="G33" s="751"/>
      <c r="H33" s="751"/>
      <c r="I33" s="765"/>
      <c r="J33" s="55" t="s">
        <v>254</v>
      </c>
      <c r="K33" s="9" t="s">
        <v>255</v>
      </c>
      <c r="L33" s="25">
        <v>134</v>
      </c>
      <c r="M33" s="32" t="s">
        <v>256</v>
      </c>
      <c r="N33" s="741"/>
      <c r="O33" s="744"/>
      <c r="P33" s="735"/>
      <c r="Q33" s="732"/>
      <c r="R33" s="732"/>
      <c r="S33" s="735"/>
      <c r="T33" s="747"/>
    </row>
    <row r="34" spans="1:20" ht="60" customHeight="1" x14ac:dyDescent="0.25">
      <c r="A34" s="763"/>
      <c r="B34" s="764"/>
      <c r="C34" s="751"/>
      <c r="D34" s="751"/>
      <c r="E34" s="751"/>
      <c r="F34" s="751"/>
      <c r="G34" s="751"/>
      <c r="H34" s="751"/>
      <c r="I34" s="765"/>
      <c r="J34" s="55" t="s">
        <v>254</v>
      </c>
      <c r="K34" s="9" t="s">
        <v>255</v>
      </c>
      <c r="L34" s="25">
        <v>133</v>
      </c>
      <c r="M34" s="32" t="s">
        <v>257</v>
      </c>
      <c r="N34" s="741"/>
      <c r="O34" s="744"/>
      <c r="P34" s="735"/>
      <c r="Q34" s="732"/>
      <c r="R34" s="732"/>
      <c r="S34" s="735"/>
      <c r="T34" s="747"/>
    </row>
    <row r="35" spans="1:20" ht="60" customHeight="1" x14ac:dyDescent="0.25">
      <c r="A35" s="763"/>
      <c r="B35" s="764"/>
      <c r="C35" s="751"/>
      <c r="D35" s="751"/>
      <c r="E35" s="751"/>
      <c r="F35" s="751"/>
      <c r="G35" s="751"/>
      <c r="H35" s="751"/>
      <c r="I35" s="765"/>
      <c r="J35" s="7" t="s">
        <v>254</v>
      </c>
      <c r="K35" s="9" t="s">
        <v>249</v>
      </c>
      <c r="L35" s="25">
        <v>154</v>
      </c>
      <c r="M35" s="32" t="s">
        <v>258</v>
      </c>
      <c r="N35" s="742"/>
      <c r="O35" s="745"/>
      <c r="P35" s="736"/>
      <c r="Q35" s="733"/>
      <c r="R35" s="733"/>
      <c r="S35" s="736"/>
      <c r="T35" s="748"/>
    </row>
    <row r="36" spans="1:20" ht="60" customHeight="1" x14ac:dyDescent="0.25">
      <c r="A36" s="763"/>
      <c r="B36" s="764"/>
      <c r="C36" s="762" t="s">
        <v>156</v>
      </c>
      <c r="D36" s="751">
        <v>30</v>
      </c>
      <c r="E36" s="751" t="s">
        <v>157</v>
      </c>
      <c r="F36" s="751" t="s">
        <v>158</v>
      </c>
      <c r="G36" s="751" t="s">
        <v>159</v>
      </c>
      <c r="H36" s="751" t="s">
        <v>151</v>
      </c>
      <c r="I36" s="765" t="s">
        <v>272</v>
      </c>
      <c r="J36" s="763" t="s">
        <v>254</v>
      </c>
      <c r="K36" s="751" t="s">
        <v>259</v>
      </c>
      <c r="L36" s="751">
        <v>143</v>
      </c>
      <c r="M36" s="765" t="s">
        <v>260</v>
      </c>
      <c r="N36" s="825">
        <v>0.09</v>
      </c>
      <c r="O36" s="769">
        <v>0.09</v>
      </c>
      <c r="P36" s="734">
        <f>O36/N36</f>
        <v>1</v>
      </c>
      <c r="Q36" s="731">
        <v>12650000</v>
      </c>
      <c r="R36" s="731">
        <v>12650000</v>
      </c>
      <c r="S36" s="734">
        <f>R36/Q36</f>
        <v>1</v>
      </c>
      <c r="T36" s="746" t="s">
        <v>806</v>
      </c>
    </row>
    <row r="37" spans="1:20" ht="60" customHeight="1" x14ac:dyDescent="0.25">
      <c r="A37" s="763"/>
      <c r="B37" s="764"/>
      <c r="C37" s="762"/>
      <c r="D37" s="751"/>
      <c r="E37" s="751"/>
      <c r="F37" s="751"/>
      <c r="G37" s="751"/>
      <c r="H37" s="751"/>
      <c r="I37" s="765"/>
      <c r="J37" s="763"/>
      <c r="K37" s="751"/>
      <c r="L37" s="751"/>
      <c r="M37" s="765"/>
      <c r="N37" s="741"/>
      <c r="O37" s="744"/>
      <c r="P37" s="735"/>
      <c r="Q37" s="732"/>
      <c r="R37" s="732"/>
      <c r="S37" s="735"/>
      <c r="T37" s="747"/>
    </row>
    <row r="38" spans="1:20" ht="60" customHeight="1" x14ac:dyDescent="0.25">
      <c r="A38" s="763"/>
      <c r="B38" s="764"/>
      <c r="C38" s="762"/>
      <c r="D38" s="751"/>
      <c r="E38" s="751"/>
      <c r="F38" s="751"/>
      <c r="G38" s="751"/>
      <c r="H38" s="751"/>
      <c r="I38" s="60" t="s">
        <v>273</v>
      </c>
      <c r="J38" s="59" t="s">
        <v>251</v>
      </c>
      <c r="K38" s="40" t="s">
        <v>252</v>
      </c>
      <c r="L38" s="27">
        <v>128</v>
      </c>
      <c r="M38" s="60" t="s">
        <v>261</v>
      </c>
      <c r="N38" s="741"/>
      <c r="O38" s="744"/>
      <c r="P38" s="735"/>
      <c r="Q38" s="732"/>
      <c r="R38" s="732"/>
      <c r="S38" s="735"/>
      <c r="T38" s="747"/>
    </row>
    <row r="39" spans="1:20" ht="60" customHeight="1" x14ac:dyDescent="0.25">
      <c r="A39" s="763"/>
      <c r="B39" s="764"/>
      <c r="C39" s="762"/>
      <c r="D39" s="751"/>
      <c r="E39" s="751"/>
      <c r="F39" s="751"/>
      <c r="G39" s="751"/>
      <c r="H39" s="751"/>
      <c r="I39" s="32" t="s">
        <v>274</v>
      </c>
      <c r="J39" s="7" t="s">
        <v>254</v>
      </c>
      <c r="K39" s="25" t="s">
        <v>262</v>
      </c>
      <c r="L39" s="29">
        <v>134</v>
      </c>
      <c r="M39" s="62" t="s">
        <v>256</v>
      </c>
      <c r="N39" s="741"/>
      <c r="O39" s="744"/>
      <c r="P39" s="735"/>
      <c r="Q39" s="732"/>
      <c r="R39" s="732"/>
      <c r="S39" s="735"/>
      <c r="T39" s="747"/>
    </row>
    <row r="40" spans="1:20" ht="60" customHeight="1" x14ac:dyDescent="0.25">
      <c r="A40" s="763"/>
      <c r="B40" s="764"/>
      <c r="C40" s="762"/>
      <c r="D40" s="751"/>
      <c r="E40" s="751"/>
      <c r="F40" s="751"/>
      <c r="G40" s="751"/>
      <c r="H40" s="751"/>
      <c r="I40" s="32" t="s">
        <v>275</v>
      </c>
      <c r="J40" s="7" t="s">
        <v>254</v>
      </c>
      <c r="K40" s="25" t="s">
        <v>262</v>
      </c>
      <c r="L40" s="25">
        <v>137</v>
      </c>
      <c r="M40" s="32" t="s">
        <v>263</v>
      </c>
      <c r="N40" s="741"/>
      <c r="O40" s="744"/>
      <c r="P40" s="735"/>
      <c r="Q40" s="732"/>
      <c r="R40" s="732"/>
      <c r="S40" s="735"/>
      <c r="T40" s="747"/>
    </row>
    <row r="41" spans="1:20" ht="60" customHeight="1" x14ac:dyDescent="0.25">
      <c r="A41" s="763"/>
      <c r="B41" s="764"/>
      <c r="C41" s="762"/>
      <c r="D41" s="751"/>
      <c r="E41" s="751"/>
      <c r="F41" s="751"/>
      <c r="G41" s="751"/>
      <c r="H41" s="751"/>
      <c r="I41" s="32" t="s">
        <v>276</v>
      </c>
      <c r="J41" s="55" t="s">
        <v>254</v>
      </c>
      <c r="K41" s="25" t="s">
        <v>259</v>
      </c>
      <c r="L41" s="25">
        <v>142</v>
      </c>
      <c r="M41" s="53" t="s">
        <v>264</v>
      </c>
      <c r="N41" s="742"/>
      <c r="O41" s="745"/>
      <c r="P41" s="736"/>
      <c r="Q41" s="733"/>
      <c r="R41" s="733"/>
      <c r="S41" s="736"/>
      <c r="T41" s="748"/>
    </row>
    <row r="42" spans="1:20" ht="60" customHeight="1" x14ac:dyDescent="0.25">
      <c r="A42" s="763"/>
      <c r="B42" s="764"/>
      <c r="C42" s="762"/>
      <c r="D42" s="25">
        <v>31</v>
      </c>
      <c r="E42" s="26" t="s">
        <v>160</v>
      </c>
      <c r="F42" s="26" t="s">
        <v>161</v>
      </c>
      <c r="G42" s="26" t="s">
        <v>162</v>
      </c>
      <c r="H42" s="26" t="s">
        <v>118</v>
      </c>
      <c r="I42" s="32" t="s">
        <v>163</v>
      </c>
      <c r="J42" s="55" t="s">
        <v>254</v>
      </c>
      <c r="K42" s="25" t="s">
        <v>255</v>
      </c>
      <c r="L42" s="29">
        <v>133</v>
      </c>
      <c r="M42" s="62" t="s">
        <v>257</v>
      </c>
      <c r="N42" s="118">
        <v>0.1</v>
      </c>
      <c r="O42" s="104">
        <v>0.1</v>
      </c>
      <c r="P42" s="37">
        <f>O42/N42</f>
        <v>1</v>
      </c>
      <c r="Q42" s="38">
        <v>0</v>
      </c>
      <c r="R42" s="38">
        <v>0</v>
      </c>
      <c r="S42" s="37">
        <v>0</v>
      </c>
      <c r="T42" s="32" t="s">
        <v>807</v>
      </c>
    </row>
    <row r="43" spans="1:20" ht="60" customHeight="1" x14ac:dyDescent="0.25">
      <c r="A43" s="763"/>
      <c r="B43" s="764"/>
      <c r="C43" s="762" t="s">
        <v>164</v>
      </c>
      <c r="D43" s="25">
        <v>32</v>
      </c>
      <c r="E43" s="25" t="s">
        <v>165</v>
      </c>
      <c r="F43" s="25" t="s">
        <v>166</v>
      </c>
      <c r="G43" s="25" t="s">
        <v>167</v>
      </c>
      <c r="H43" s="25" t="s">
        <v>168</v>
      </c>
      <c r="I43" s="53" t="s">
        <v>169</v>
      </c>
      <c r="J43" s="55" t="s">
        <v>254</v>
      </c>
      <c r="K43" s="25" t="s">
        <v>255</v>
      </c>
      <c r="L43" s="25">
        <v>134</v>
      </c>
      <c r="M43" s="53" t="s">
        <v>256</v>
      </c>
      <c r="N43" s="118">
        <v>0.09</v>
      </c>
      <c r="O43" s="104">
        <v>0.09</v>
      </c>
      <c r="P43" s="116">
        <f t="shared" ref="P43:P106" si="1">O43/N43</f>
        <v>1</v>
      </c>
      <c r="Q43" s="38">
        <v>14667000</v>
      </c>
      <c r="R43" s="38">
        <v>14667000</v>
      </c>
      <c r="S43" s="116">
        <f>R43/Q43</f>
        <v>1</v>
      </c>
      <c r="T43" s="32" t="s">
        <v>808</v>
      </c>
    </row>
    <row r="44" spans="1:20" ht="60" customHeight="1" x14ac:dyDescent="0.25">
      <c r="A44" s="763"/>
      <c r="B44" s="764"/>
      <c r="C44" s="762"/>
      <c r="D44" s="25">
        <v>33</v>
      </c>
      <c r="E44" s="26" t="s">
        <v>170</v>
      </c>
      <c r="F44" s="26" t="s">
        <v>171</v>
      </c>
      <c r="G44" s="26" t="s">
        <v>172</v>
      </c>
      <c r="H44" s="26" t="s">
        <v>173</v>
      </c>
      <c r="I44" s="32" t="s">
        <v>174</v>
      </c>
      <c r="J44" s="7" t="s">
        <v>265</v>
      </c>
      <c r="K44" s="9" t="s">
        <v>266</v>
      </c>
      <c r="L44" s="29">
        <v>185</v>
      </c>
      <c r="M44" s="62" t="s">
        <v>267</v>
      </c>
      <c r="N44" s="118">
        <v>0.1</v>
      </c>
      <c r="O44" s="104">
        <v>0.1</v>
      </c>
      <c r="P44" s="116">
        <f t="shared" si="1"/>
        <v>1</v>
      </c>
      <c r="Q44" s="38">
        <v>4673224</v>
      </c>
      <c r="R44" s="38">
        <v>4673224</v>
      </c>
      <c r="S44" s="116">
        <f>R44/Q44</f>
        <v>1</v>
      </c>
      <c r="T44" s="32" t="s">
        <v>809</v>
      </c>
    </row>
    <row r="45" spans="1:20" ht="60" customHeight="1" x14ac:dyDescent="0.25">
      <c r="A45" s="763"/>
      <c r="B45" s="764"/>
      <c r="C45" s="762"/>
      <c r="D45" s="25">
        <v>34</v>
      </c>
      <c r="E45" s="26" t="s">
        <v>175</v>
      </c>
      <c r="F45" s="26" t="s">
        <v>176</v>
      </c>
      <c r="G45" s="26" t="s">
        <v>177</v>
      </c>
      <c r="H45" s="26" t="s">
        <v>178</v>
      </c>
      <c r="I45" s="32" t="s">
        <v>179</v>
      </c>
      <c r="J45" s="55" t="s">
        <v>254</v>
      </c>
      <c r="K45" s="10" t="s">
        <v>262</v>
      </c>
      <c r="L45" s="25">
        <v>137</v>
      </c>
      <c r="M45" s="53" t="s">
        <v>263</v>
      </c>
      <c r="N45" s="118">
        <v>0.1</v>
      </c>
      <c r="O45" s="104">
        <v>0.1</v>
      </c>
      <c r="P45" s="116">
        <f t="shared" si="1"/>
        <v>1</v>
      </c>
      <c r="Q45" s="38">
        <v>17600000</v>
      </c>
      <c r="R45" s="38">
        <v>17600000</v>
      </c>
      <c r="S45" s="116">
        <f>R45/Q45</f>
        <v>1</v>
      </c>
      <c r="T45" s="32" t="s">
        <v>810</v>
      </c>
    </row>
    <row r="46" spans="1:20" ht="60" customHeight="1" x14ac:dyDescent="0.25">
      <c r="A46" s="763"/>
      <c r="B46" s="764"/>
      <c r="C46" s="762"/>
      <c r="D46" s="25">
        <v>35</v>
      </c>
      <c r="E46" s="26" t="s">
        <v>180</v>
      </c>
      <c r="F46" s="26" t="s">
        <v>181</v>
      </c>
      <c r="G46" s="26" t="s">
        <v>182</v>
      </c>
      <c r="H46" s="26" t="s">
        <v>183</v>
      </c>
      <c r="I46" s="32" t="s">
        <v>184</v>
      </c>
      <c r="J46" s="7" t="s">
        <v>254</v>
      </c>
      <c r="K46" s="39" t="s">
        <v>268</v>
      </c>
      <c r="L46" s="25">
        <v>139</v>
      </c>
      <c r="M46" s="58" t="s">
        <v>269</v>
      </c>
      <c r="N46" s="118">
        <v>0.09</v>
      </c>
      <c r="O46" s="25">
        <v>0</v>
      </c>
      <c r="P46" s="116">
        <v>0</v>
      </c>
      <c r="Q46" s="38">
        <v>0</v>
      </c>
      <c r="R46" s="38">
        <v>0</v>
      </c>
      <c r="S46" s="116">
        <v>0</v>
      </c>
      <c r="T46" s="32" t="s">
        <v>811</v>
      </c>
    </row>
    <row r="47" spans="1:20" ht="60" customHeight="1" x14ac:dyDescent="0.25">
      <c r="A47" s="763"/>
      <c r="B47" s="764"/>
      <c r="C47" s="762"/>
      <c r="D47" s="25">
        <v>36</v>
      </c>
      <c r="E47" s="26" t="s">
        <v>185</v>
      </c>
      <c r="F47" s="26" t="s">
        <v>186</v>
      </c>
      <c r="G47" s="26" t="s">
        <v>187</v>
      </c>
      <c r="H47" s="26" t="s">
        <v>188</v>
      </c>
      <c r="I47" s="32" t="s">
        <v>189</v>
      </c>
      <c r="J47" s="7" t="s">
        <v>254</v>
      </c>
      <c r="K47" s="25" t="s">
        <v>270</v>
      </c>
      <c r="L47" s="25">
        <v>162</v>
      </c>
      <c r="M47" s="32" t="s">
        <v>271</v>
      </c>
      <c r="N47" s="118">
        <v>0.1</v>
      </c>
      <c r="O47" s="104">
        <v>0.1</v>
      </c>
      <c r="P47" s="116">
        <f t="shared" si="1"/>
        <v>1</v>
      </c>
      <c r="Q47" s="38">
        <v>49846333</v>
      </c>
      <c r="R47" s="38">
        <v>49846333</v>
      </c>
      <c r="S47" s="116">
        <f>R47/Q47</f>
        <v>1</v>
      </c>
      <c r="T47" s="32" t="s">
        <v>812</v>
      </c>
    </row>
    <row r="48" spans="1:20" ht="60" customHeight="1" x14ac:dyDescent="0.25">
      <c r="A48" s="763"/>
      <c r="B48" s="764"/>
      <c r="C48" s="762" t="s">
        <v>190</v>
      </c>
      <c r="D48" s="25">
        <v>37</v>
      </c>
      <c r="E48" s="26" t="s">
        <v>191</v>
      </c>
      <c r="F48" s="26" t="s">
        <v>192</v>
      </c>
      <c r="G48" s="26" t="s">
        <v>193</v>
      </c>
      <c r="H48" s="26" t="s">
        <v>194</v>
      </c>
      <c r="I48" s="32" t="s">
        <v>179</v>
      </c>
      <c r="J48" s="763" t="s">
        <v>254</v>
      </c>
      <c r="K48" s="751" t="s">
        <v>262</v>
      </c>
      <c r="L48" s="751">
        <v>137</v>
      </c>
      <c r="M48" s="765" t="s">
        <v>263</v>
      </c>
      <c r="N48" s="118">
        <v>0.1</v>
      </c>
      <c r="O48" s="104">
        <v>0.1</v>
      </c>
      <c r="P48" s="116">
        <f t="shared" si="1"/>
        <v>1</v>
      </c>
      <c r="Q48" s="38">
        <v>0</v>
      </c>
      <c r="R48" s="38">
        <v>0</v>
      </c>
      <c r="S48" s="116">
        <v>0</v>
      </c>
      <c r="T48" s="32" t="s">
        <v>813</v>
      </c>
    </row>
    <row r="49" spans="1:20" ht="60" customHeight="1" x14ac:dyDescent="0.25">
      <c r="A49" s="763"/>
      <c r="B49" s="764"/>
      <c r="C49" s="762"/>
      <c r="D49" s="25">
        <v>38</v>
      </c>
      <c r="E49" s="26" t="s">
        <v>195</v>
      </c>
      <c r="F49" s="26" t="s">
        <v>192</v>
      </c>
      <c r="G49" s="26" t="s">
        <v>193</v>
      </c>
      <c r="H49" s="26" t="s">
        <v>194</v>
      </c>
      <c r="I49" s="32" t="s">
        <v>179</v>
      </c>
      <c r="J49" s="763"/>
      <c r="K49" s="751"/>
      <c r="L49" s="751"/>
      <c r="M49" s="765"/>
      <c r="N49" s="118">
        <v>0.1</v>
      </c>
      <c r="O49" s="104">
        <v>0.1</v>
      </c>
      <c r="P49" s="116">
        <f t="shared" si="1"/>
        <v>1</v>
      </c>
      <c r="Q49" s="38">
        <v>0</v>
      </c>
      <c r="R49" s="38">
        <v>0</v>
      </c>
      <c r="S49" s="116">
        <v>0</v>
      </c>
      <c r="T49" s="32" t="s">
        <v>814</v>
      </c>
    </row>
    <row r="50" spans="1:20" ht="60" customHeight="1" x14ac:dyDescent="0.25">
      <c r="A50" s="763"/>
      <c r="B50" s="764"/>
      <c r="C50" s="762"/>
      <c r="D50" s="25">
        <v>39</v>
      </c>
      <c r="E50" s="26" t="s">
        <v>196</v>
      </c>
      <c r="F50" s="26" t="s">
        <v>197</v>
      </c>
      <c r="G50" s="26" t="s">
        <v>198</v>
      </c>
      <c r="H50" s="26" t="s">
        <v>199</v>
      </c>
      <c r="I50" s="32" t="s">
        <v>179</v>
      </c>
      <c r="J50" s="763" t="s">
        <v>254</v>
      </c>
      <c r="K50" s="751" t="s">
        <v>255</v>
      </c>
      <c r="L50" s="764">
        <v>133</v>
      </c>
      <c r="M50" s="809" t="s">
        <v>257</v>
      </c>
      <c r="N50" s="118">
        <v>0.1</v>
      </c>
      <c r="O50" s="104">
        <v>0.1</v>
      </c>
      <c r="P50" s="116">
        <f t="shared" si="1"/>
        <v>1</v>
      </c>
      <c r="Q50" s="38">
        <v>0</v>
      </c>
      <c r="R50" s="38">
        <v>0</v>
      </c>
      <c r="S50" s="116">
        <v>0</v>
      </c>
      <c r="T50" s="32" t="s">
        <v>815</v>
      </c>
    </row>
    <row r="51" spans="1:20" ht="60" customHeight="1" x14ac:dyDescent="0.25">
      <c r="A51" s="763"/>
      <c r="B51" s="764"/>
      <c r="C51" s="762"/>
      <c r="D51" s="25">
        <v>40</v>
      </c>
      <c r="E51" s="26" t="s">
        <v>200</v>
      </c>
      <c r="F51" s="26" t="s">
        <v>201</v>
      </c>
      <c r="G51" s="26" t="s">
        <v>202</v>
      </c>
      <c r="H51" s="26" t="s">
        <v>203</v>
      </c>
      <c r="I51" s="32" t="s">
        <v>204</v>
      </c>
      <c r="J51" s="763"/>
      <c r="K51" s="751"/>
      <c r="L51" s="764"/>
      <c r="M51" s="809"/>
      <c r="N51" s="118">
        <v>0.1</v>
      </c>
      <c r="O51" s="104">
        <v>0.1</v>
      </c>
      <c r="P51" s="116">
        <f t="shared" si="1"/>
        <v>1</v>
      </c>
      <c r="Q51" s="38">
        <v>0</v>
      </c>
      <c r="R51" s="38">
        <v>0</v>
      </c>
      <c r="S51" s="116">
        <v>0</v>
      </c>
      <c r="T51" s="32" t="s">
        <v>816</v>
      </c>
    </row>
    <row r="52" spans="1:20" ht="60" customHeight="1" x14ac:dyDescent="0.25">
      <c r="A52" s="763" t="s">
        <v>292</v>
      </c>
      <c r="B52" s="762" t="s">
        <v>293</v>
      </c>
      <c r="C52" s="762" t="s">
        <v>294</v>
      </c>
      <c r="D52" s="25">
        <v>41</v>
      </c>
      <c r="E52" s="31" t="s">
        <v>295</v>
      </c>
      <c r="F52" s="31" t="s">
        <v>296</v>
      </c>
      <c r="G52" s="31" t="s">
        <v>297</v>
      </c>
      <c r="H52" s="31" t="s">
        <v>298</v>
      </c>
      <c r="I52" s="33" t="s">
        <v>299</v>
      </c>
      <c r="J52" s="63" t="s">
        <v>382</v>
      </c>
      <c r="K52" s="9" t="s">
        <v>383</v>
      </c>
      <c r="L52" s="11">
        <v>250</v>
      </c>
      <c r="M52" s="58" t="s">
        <v>384</v>
      </c>
      <c r="N52" s="118">
        <v>0.09</v>
      </c>
      <c r="O52" s="104">
        <v>0.05</v>
      </c>
      <c r="P52" s="116">
        <f t="shared" si="1"/>
        <v>0.55555555555555558</v>
      </c>
      <c r="Q52" s="38">
        <v>0</v>
      </c>
      <c r="R52" s="38">
        <v>0</v>
      </c>
      <c r="S52" s="116">
        <v>0</v>
      </c>
      <c r="T52" s="32" t="s">
        <v>817</v>
      </c>
    </row>
    <row r="53" spans="1:20" ht="60" customHeight="1" x14ac:dyDescent="0.25">
      <c r="A53" s="763"/>
      <c r="B53" s="762"/>
      <c r="C53" s="762"/>
      <c r="D53" s="25">
        <v>42</v>
      </c>
      <c r="E53" s="31" t="s">
        <v>300</v>
      </c>
      <c r="F53" s="31" t="s">
        <v>301</v>
      </c>
      <c r="G53" s="31" t="s">
        <v>302</v>
      </c>
      <c r="H53" s="31" t="s">
        <v>303</v>
      </c>
      <c r="I53" s="33" t="s">
        <v>304</v>
      </c>
      <c r="J53" s="763" t="s">
        <v>215</v>
      </c>
      <c r="K53" s="751" t="s">
        <v>216</v>
      </c>
      <c r="L53" s="751">
        <v>197</v>
      </c>
      <c r="M53" s="765" t="s">
        <v>217</v>
      </c>
      <c r="N53" s="118">
        <v>0.1</v>
      </c>
      <c r="O53" s="104">
        <v>0.05</v>
      </c>
      <c r="P53" s="116">
        <f t="shared" si="1"/>
        <v>0.5</v>
      </c>
      <c r="Q53" s="38">
        <v>0</v>
      </c>
      <c r="R53" s="38">
        <v>0</v>
      </c>
      <c r="S53" s="116">
        <v>0</v>
      </c>
      <c r="T53" s="32" t="s">
        <v>817</v>
      </c>
    </row>
    <row r="54" spans="1:20" ht="60" customHeight="1" x14ac:dyDescent="0.25">
      <c r="A54" s="763"/>
      <c r="B54" s="762"/>
      <c r="C54" s="762"/>
      <c r="D54" s="25">
        <v>43</v>
      </c>
      <c r="E54" s="31" t="s">
        <v>305</v>
      </c>
      <c r="F54" s="31" t="s">
        <v>306</v>
      </c>
      <c r="G54" s="31" t="s">
        <v>307</v>
      </c>
      <c r="H54" s="31" t="s">
        <v>308</v>
      </c>
      <c r="I54" s="33" t="s">
        <v>309</v>
      </c>
      <c r="J54" s="763"/>
      <c r="K54" s="751"/>
      <c r="L54" s="751"/>
      <c r="M54" s="765"/>
      <c r="N54" s="118">
        <v>0.1</v>
      </c>
      <c r="O54" s="104">
        <v>0.05</v>
      </c>
      <c r="P54" s="116">
        <f t="shared" si="1"/>
        <v>0.5</v>
      </c>
      <c r="Q54" s="38">
        <v>0</v>
      </c>
      <c r="R54" s="38">
        <v>0</v>
      </c>
      <c r="S54" s="116">
        <v>0</v>
      </c>
      <c r="T54" s="32" t="s">
        <v>817</v>
      </c>
    </row>
    <row r="55" spans="1:20" ht="60" customHeight="1" x14ac:dyDescent="0.25">
      <c r="A55" s="763"/>
      <c r="B55" s="762"/>
      <c r="C55" s="762"/>
      <c r="D55" s="25">
        <v>44</v>
      </c>
      <c r="E55" s="31" t="s">
        <v>310</v>
      </c>
      <c r="F55" s="31" t="s">
        <v>311</v>
      </c>
      <c r="G55" s="31" t="s">
        <v>312</v>
      </c>
      <c r="H55" s="31" t="s">
        <v>313</v>
      </c>
      <c r="I55" s="33" t="s">
        <v>314</v>
      </c>
      <c r="J55" s="763"/>
      <c r="K55" s="751"/>
      <c r="L55" s="751"/>
      <c r="M55" s="765"/>
      <c r="N55" s="118">
        <v>0.1</v>
      </c>
      <c r="O55" s="104">
        <v>0.1</v>
      </c>
      <c r="P55" s="116">
        <f t="shared" si="1"/>
        <v>1</v>
      </c>
      <c r="Q55" s="38">
        <v>0</v>
      </c>
      <c r="R55" s="38">
        <v>0</v>
      </c>
      <c r="S55" s="116">
        <v>0</v>
      </c>
      <c r="T55" s="32" t="s">
        <v>817</v>
      </c>
    </row>
    <row r="56" spans="1:20" ht="60" customHeight="1" x14ac:dyDescent="0.25">
      <c r="A56" s="763"/>
      <c r="B56" s="762" t="s">
        <v>380</v>
      </c>
      <c r="C56" s="31" t="s">
        <v>315</v>
      </c>
      <c r="D56" s="25">
        <v>45</v>
      </c>
      <c r="E56" s="31" t="s">
        <v>316</v>
      </c>
      <c r="F56" s="31" t="s">
        <v>317</v>
      </c>
      <c r="G56" s="31" t="s">
        <v>318</v>
      </c>
      <c r="H56" s="31" t="s">
        <v>319</v>
      </c>
      <c r="I56" s="33" t="s">
        <v>320</v>
      </c>
      <c r="J56" s="8" t="s">
        <v>385</v>
      </c>
      <c r="K56" s="30" t="s">
        <v>386</v>
      </c>
      <c r="L56" s="10" t="s">
        <v>387</v>
      </c>
      <c r="M56" s="58" t="s">
        <v>388</v>
      </c>
      <c r="N56" s="118">
        <v>0.1</v>
      </c>
      <c r="O56" s="104">
        <v>0.1</v>
      </c>
      <c r="P56" s="116">
        <f t="shared" si="1"/>
        <v>1</v>
      </c>
      <c r="Q56" s="38">
        <v>47228333</v>
      </c>
      <c r="R56" s="38">
        <v>47228333</v>
      </c>
      <c r="S56" s="116">
        <f>R56/Q56</f>
        <v>1</v>
      </c>
      <c r="T56" s="32" t="s">
        <v>818</v>
      </c>
    </row>
    <row r="57" spans="1:20" ht="60" customHeight="1" x14ac:dyDescent="0.25">
      <c r="A57" s="763"/>
      <c r="B57" s="762"/>
      <c r="C57" s="762" t="s">
        <v>321</v>
      </c>
      <c r="D57" s="25">
        <v>46</v>
      </c>
      <c r="E57" s="31" t="s">
        <v>322</v>
      </c>
      <c r="F57" s="31" t="s">
        <v>323</v>
      </c>
      <c r="G57" s="31" t="s">
        <v>324</v>
      </c>
      <c r="H57" s="31" t="s">
        <v>325</v>
      </c>
      <c r="I57" s="83" t="s">
        <v>326</v>
      </c>
      <c r="J57" s="763" t="s">
        <v>215</v>
      </c>
      <c r="K57" s="751" t="s">
        <v>216</v>
      </c>
      <c r="L57" s="767">
        <v>197</v>
      </c>
      <c r="M57" s="765" t="s">
        <v>217</v>
      </c>
      <c r="N57" s="118">
        <v>0.09</v>
      </c>
      <c r="O57" s="104">
        <v>0.09</v>
      </c>
      <c r="P57" s="116">
        <f t="shared" si="1"/>
        <v>1</v>
      </c>
      <c r="Q57" s="38">
        <v>0</v>
      </c>
      <c r="R57" s="38">
        <v>0</v>
      </c>
      <c r="S57" s="116">
        <v>0</v>
      </c>
      <c r="T57" s="32" t="s">
        <v>819</v>
      </c>
    </row>
    <row r="58" spans="1:20" ht="60" customHeight="1" x14ac:dyDescent="0.25">
      <c r="A58" s="763"/>
      <c r="B58" s="762"/>
      <c r="C58" s="762"/>
      <c r="D58" s="25">
        <v>47</v>
      </c>
      <c r="E58" s="31" t="s">
        <v>327</v>
      </c>
      <c r="F58" s="31" t="s">
        <v>328</v>
      </c>
      <c r="G58" s="31" t="s">
        <v>329</v>
      </c>
      <c r="H58" s="31" t="s">
        <v>330</v>
      </c>
      <c r="I58" s="33" t="s">
        <v>331</v>
      </c>
      <c r="J58" s="763"/>
      <c r="K58" s="751"/>
      <c r="L58" s="767"/>
      <c r="M58" s="765"/>
      <c r="N58" s="118">
        <v>0.1</v>
      </c>
      <c r="O58" s="104">
        <v>0.1</v>
      </c>
      <c r="P58" s="116">
        <f t="shared" si="1"/>
        <v>1</v>
      </c>
      <c r="Q58" s="38">
        <v>10000000</v>
      </c>
      <c r="R58" s="38">
        <v>10000000</v>
      </c>
      <c r="S58" s="116">
        <f>R58/Q58</f>
        <v>1</v>
      </c>
      <c r="T58" s="32" t="s">
        <v>820</v>
      </c>
    </row>
    <row r="59" spans="1:20" ht="60" customHeight="1" x14ac:dyDescent="0.25">
      <c r="A59" s="763"/>
      <c r="B59" s="762"/>
      <c r="C59" s="762"/>
      <c r="D59" s="25">
        <v>48</v>
      </c>
      <c r="E59" s="31" t="s">
        <v>332</v>
      </c>
      <c r="F59" s="31" t="s">
        <v>333</v>
      </c>
      <c r="G59" s="31" t="s">
        <v>334</v>
      </c>
      <c r="H59" s="31" t="s">
        <v>335</v>
      </c>
      <c r="I59" s="83" t="s">
        <v>336</v>
      </c>
      <c r="J59" s="763"/>
      <c r="K59" s="751"/>
      <c r="L59" s="767"/>
      <c r="M59" s="765"/>
      <c r="N59" s="118">
        <v>0.1</v>
      </c>
      <c r="O59" s="104">
        <v>0.1</v>
      </c>
      <c r="P59" s="116">
        <f t="shared" si="1"/>
        <v>1</v>
      </c>
      <c r="Q59" s="38">
        <v>0</v>
      </c>
      <c r="R59" s="38">
        <v>0</v>
      </c>
      <c r="S59" s="116">
        <v>0</v>
      </c>
      <c r="T59" s="32" t="s">
        <v>821</v>
      </c>
    </row>
    <row r="60" spans="1:20" ht="60" customHeight="1" x14ac:dyDescent="0.25">
      <c r="A60" s="763"/>
      <c r="B60" s="762"/>
      <c r="C60" s="762" t="s">
        <v>337</v>
      </c>
      <c r="D60" s="25">
        <v>49</v>
      </c>
      <c r="E60" s="26" t="s">
        <v>338</v>
      </c>
      <c r="F60" s="26" t="s">
        <v>339</v>
      </c>
      <c r="G60" s="26" t="s">
        <v>340</v>
      </c>
      <c r="H60" s="26" t="s">
        <v>341</v>
      </c>
      <c r="I60" s="82" t="s">
        <v>342</v>
      </c>
      <c r="J60" s="763"/>
      <c r="K60" s="751"/>
      <c r="L60" s="767"/>
      <c r="M60" s="765"/>
      <c r="N60" s="118">
        <v>0.1</v>
      </c>
      <c r="O60" s="104">
        <v>0.1</v>
      </c>
      <c r="P60" s="116">
        <f t="shared" si="1"/>
        <v>1</v>
      </c>
      <c r="Q60" s="38">
        <v>47157475</v>
      </c>
      <c r="R60" s="38">
        <v>47157475</v>
      </c>
      <c r="S60" s="116">
        <f>R60/Q60</f>
        <v>1</v>
      </c>
      <c r="T60" s="32" t="s">
        <v>822</v>
      </c>
    </row>
    <row r="61" spans="1:20" ht="60" customHeight="1" x14ac:dyDescent="0.25">
      <c r="A61" s="763"/>
      <c r="B61" s="762"/>
      <c r="C61" s="762"/>
      <c r="D61" s="25">
        <v>50</v>
      </c>
      <c r="E61" s="31" t="s">
        <v>343</v>
      </c>
      <c r="F61" s="31" t="s">
        <v>344</v>
      </c>
      <c r="G61" s="31" t="s">
        <v>345</v>
      </c>
      <c r="H61" s="31" t="s">
        <v>346</v>
      </c>
      <c r="I61" s="33" t="s">
        <v>347</v>
      </c>
      <c r="J61" s="63" t="s">
        <v>389</v>
      </c>
      <c r="K61" s="9" t="s">
        <v>390</v>
      </c>
      <c r="L61" s="11">
        <v>231</v>
      </c>
      <c r="M61" s="58" t="s">
        <v>391</v>
      </c>
      <c r="N61" s="118">
        <v>0.1</v>
      </c>
      <c r="O61" s="104">
        <v>0.1</v>
      </c>
      <c r="P61" s="116">
        <f t="shared" si="1"/>
        <v>1</v>
      </c>
      <c r="Q61" s="38">
        <v>0</v>
      </c>
      <c r="R61" s="38">
        <v>0</v>
      </c>
      <c r="S61" s="116">
        <v>0</v>
      </c>
      <c r="T61" s="32" t="s">
        <v>817</v>
      </c>
    </row>
    <row r="62" spans="1:20" ht="60" customHeight="1" x14ac:dyDescent="0.25">
      <c r="A62" s="763"/>
      <c r="B62" s="762" t="s">
        <v>381</v>
      </c>
      <c r="C62" s="768" t="s">
        <v>348</v>
      </c>
      <c r="D62" s="25">
        <v>51</v>
      </c>
      <c r="E62" s="36" t="s">
        <v>349</v>
      </c>
      <c r="F62" s="31" t="s">
        <v>350</v>
      </c>
      <c r="G62" s="31" t="s">
        <v>351</v>
      </c>
      <c r="H62" s="31" t="s">
        <v>352</v>
      </c>
      <c r="I62" s="33" t="s">
        <v>353</v>
      </c>
      <c r="J62" s="63" t="s">
        <v>385</v>
      </c>
      <c r="K62" s="9" t="s">
        <v>386</v>
      </c>
      <c r="L62" s="11">
        <v>222</v>
      </c>
      <c r="M62" s="58" t="s">
        <v>392</v>
      </c>
      <c r="N62" s="118">
        <v>0.1</v>
      </c>
      <c r="O62" s="104">
        <v>0.1</v>
      </c>
      <c r="P62" s="116">
        <f t="shared" si="1"/>
        <v>1</v>
      </c>
      <c r="Q62" s="38">
        <v>0</v>
      </c>
      <c r="R62" s="38">
        <v>0</v>
      </c>
      <c r="S62" s="116">
        <v>0</v>
      </c>
      <c r="T62" s="32" t="s">
        <v>823</v>
      </c>
    </row>
    <row r="63" spans="1:20" ht="60" customHeight="1" x14ac:dyDescent="0.25">
      <c r="A63" s="763"/>
      <c r="B63" s="762"/>
      <c r="C63" s="768"/>
      <c r="D63" s="25">
        <v>52</v>
      </c>
      <c r="E63" s="36" t="s">
        <v>354</v>
      </c>
      <c r="F63" s="31" t="s">
        <v>355</v>
      </c>
      <c r="G63" s="31" t="s">
        <v>356</v>
      </c>
      <c r="H63" s="31" t="s">
        <v>357</v>
      </c>
      <c r="I63" s="33" t="s">
        <v>353</v>
      </c>
      <c r="J63" s="763" t="s">
        <v>215</v>
      </c>
      <c r="K63" s="751" t="s">
        <v>216</v>
      </c>
      <c r="L63" s="767">
        <v>197</v>
      </c>
      <c r="M63" s="765" t="s">
        <v>217</v>
      </c>
      <c r="N63" s="118">
        <v>0.1</v>
      </c>
      <c r="O63" s="104">
        <v>0.1</v>
      </c>
      <c r="P63" s="116">
        <f t="shared" si="1"/>
        <v>1</v>
      </c>
      <c r="Q63" s="38">
        <v>0</v>
      </c>
      <c r="R63" s="38">
        <v>0</v>
      </c>
      <c r="S63" s="116">
        <v>0</v>
      </c>
      <c r="T63" s="32" t="s">
        <v>824</v>
      </c>
    </row>
    <row r="64" spans="1:20" ht="60" customHeight="1" x14ac:dyDescent="0.25">
      <c r="A64" s="763"/>
      <c r="B64" s="762"/>
      <c r="C64" s="768"/>
      <c r="D64" s="25">
        <v>53</v>
      </c>
      <c r="E64" s="36" t="s">
        <v>358</v>
      </c>
      <c r="F64" s="31" t="s">
        <v>359</v>
      </c>
      <c r="G64" s="31" t="s">
        <v>360</v>
      </c>
      <c r="H64" s="31" t="s">
        <v>361</v>
      </c>
      <c r="I64" s="33" t="s">
        <v>362</v>
      </c>
      <c r="J64" s="763"/>
      <c r="K64" s="751"/>
      <c r="L64" s="767"/>
      <c r="M64" s="765"/>
      <c r="N64" s="118">
        <v>0.1</v>
      </c>
      <c r="O64" s="104">
        <v>0.1</v>
      </c>
      <c r="P64" s="116">
        <f t="shared" si="1"/>
        <v>1</v>
      </c>
      <c r="Q64" s="38">
        <v>0</v>
      </c>
      <c r="R64" s="38">
        <v>0</v>
      </c>
      <c r="S64" s="116">
        <v>0</v>
      </c>
      <c r="T64" s="32" t="s">
        <v>825</v>
      </c>
    </row>
    <row r="65" spans="1:20" ht="60" customHeight="1" x14ac:dyDescent="0.25">
      <c r="A65" s="763"/>
      <c r="B65" s="762"/>
      <c r="C65" s="768"/>
      <c r="D65" s="25">
        <v>54</v>
      </c>
      <c r="E65" s="36" t="s">
        <v>363</v>
      </c>
      <c r="F65" s="31" t="s">
        <v>364</v>
      </c>
      <c r="G65" s="31" t="s">
        <v>365</v>
      </c>
      <c r="H65" s="31" t="s">
        <v>366</v>
      </c>
      <c r="I65" s="83" t="s">
        <v>367</v>
      </c>
      <c r="J65" s="763"/>
      <c r="K65" s="751"/>
      <c r="L65" s="767"/>
      <c r="M65" s="765"/>
      <c r="N65" s="118">
        <v>0.1</v>
      </c>
      <c r="O65" s="104">
        <v>0.1</v>
      </c>
      <c r="P65" s="116">
        <f t="shared" si="1"/>
        <v>1</v>
      </c>
      <c r="Q65" s="38">
        <v>0</v>
      </c>
      <c r="R65" s="38">
        <v>0</v>
      </c>
      <c r="S65" s="116">
        <v>0</v>
      </c>
      <c r="T65" s="32" t="s">
        <v>826</v>
      </c>
    </row>
    <row r="66" spans="1:20" ht="60" customHeight="1" x14ac:dyDescent="0.25">
      <c r="A66" s="763"/>
      <c r="B66" s="762" t="s">
        <v>368</v>
      </c>
      <c r="C66" s="762" t="s">
        <v>369</v>
      </c>
      <c r="D66" s="25">
        <v>55</v>
      </c>
      <c r="E66" s="31" t="s">
        <v>370</v>
      </c>
      <c r="F66" s="31" t="s">
        <v>371</v>
      </c>
      <c r="G66" s="31" t="s">
        <v>372</v>
      </c>
      <c r="H66" s="31" t="s">
        <v>373</v>
      </c>
      <c r="I66" s="33" t="s">
        <v>374</v>
      </c>
      <c r="J66" s="763"/>
      <c r="K66" s="751"/>
      <c r="L66" s="767"/>
      <c r="M66" s="765"/>
      <c r="N66" s="118">
        <v>0.1</v>
      </c>
      <c r="O66" s="104">
        <v>0.1</v>
      </c>
      <c r="P66" s="116">
        <f t="shared" si="1"/>
        <v>1</v>
      </c>
      <c r="Q66" s="38">
        <v>4450000</v>
      </c>
      <c r="R66" s="38">
        <v>4450000</v>
      </c>
      <c r="S66" s="116">
        <f>R66/Q66</f>
        <v>1</v>
      </c>
      <c r="T66" s="32" t="s">
        <v>827</v>
      </c>
    </row>
    <row r="67" spans="1:20" ht="60" customHeight="1" x14ac:dyDescent="0.25">
      <c r="A67" s="763"/>
      <c r="B67" s="762"/>
      <c r="C67" s="762"/>
      <c r="D67" s="25">
        <v>56</v>
      </c>
      <c r="E67" s="31" t="s">
        <v>375</v>
      </c>
      <c r="F67" s="31" t="s">
        <v>376</v>
      </c>
      <c r="G67" s="31" t="s">
        <v>377</v>
      </c>
      <c r="H67" s="31" t="s">
        <v>378</v>
      </c>
      <c r="I67" s="33" t="s">
        <v>379</v>
      </c>
      <c r="J67" s="763"/>
      <c r="K67" s="751"/>
      <c r="L67" s="767"/>
      <c r="M67" s="765"/>
      <c r="N67" s="118">
        <v>0.12</v>
      </c>
      <c r="O67" s="104">
        <v>0.12</v>
      </c>
      <c r="P67" s="116">
        <f t="shared" si="1"/>
        <v>1</v>
      </c>
      <c r="Q67" s="38">
        <v>0</v>
      </c>
      <c r="R67" s="38">
        <v>0</v>
      </c>
      <c r="S67" s="116">
        <v>0</v>
      </c>
      <c r="T67" s="32" t="s">
        <v>828</v>
      </c>
    </row>
    <row r="68" spans="1:20" ht="60" customHeight="1" x14ac:dyDescent="0.25">
      <c r="A68" s="772" t="s">
        <v>393</v>
      </c>
      <c r="B68" s="751" t="s">
        <v>394</v>
      </c>
      <c r="C68" s="751" t="s">
        <v>395</v>
      </c>
      <c r="D68" s="25">
        <v>57</v>
      </c>
      <c r="E68" s="31" t="s">
        <v>396</v>
      </c>
      <c r="F68" s="31" t="s">
        <v>397</v>
      </c>
      <c r="G68" s="31" t="s">
        <v>398</v>
      </c>
      <c r="H68" s="31" t="s">
        <v>399</v>
      </c>
      <c r="I68" s="33" t="s">
        <v>400</v>
      </c>
      <c r="J68" s="55" t="s">
        <v>233</v>
      </c>
      <c r="K68" s="25" t="s">
        <v>234</v>
      </c>
      <c r="L68" s="29">
        <v>197</v>
      </c>
      <c r="M68" s="56" t="s">
        <v>217</v>
      </c>
      <c r="N68" s="118">
        <v>0.1</v>
      </c>
      <c r="O68" s="104">
        <v>0.1</v>
      </c>
      <c r="P68" s="116">
        <f t="shared" si="1"/>
        <v>1</v>
      </c>
      <c r="Q68" s="38">
        <v>0</v>
      </c>
      <c r="R68" s="38">
        <v>0</v>
      </c>
      <c r="S68" s="116">
        <v>0</v>
      </c>
      <c r="T68" s="32" t="s">
        <v>871</v>
      </c>
    </row>
    <row r="69" spans="1:20" ht="60" customHeight="1" x14ac:dyDescent="0.25">
      <c r="A69" s="772"/>
      <c r="B69" s="751"/>
      <c r="C69" s="751"/>
      <c r="D69" s="25">
        <v>58</v>
      </c>
      <c r="E69" s="31" t="s">
        <v>401</v>
      </c>
      <c r="F69" s="31" t="s">
        <v>402</v>
      </c>
      <c r="G69" s="31" t="s">
        <v>403</v>
      </c>
      <c r="H69" s="31" t="s">
        <v>404</v>
      </c>
      <c r="I69" s="33" t="s">
        <v>405</v>
      </c>
      <c r="J69" s="84" t="s">
        <v>406</v>
      </c>
      <c r="K69" s="29" t="s">
        <v>407</v>
      </c>
      <c r="L69" s="41">
        <v>207</v>
      </c>
      <c r="M69" s="64" t="s">
        <v>408</v>
      </c>
      <c r="N69" s="118">
        <v>0.1</v>
      </c>
      <c r="O69" s="104">
        <v>0.1</v>
      </c>
      <c r="P69" s="116">
        <f t="shared" si="1"/>
        <v>1</v>
      </c>
      <c r="Q69" s="38">
        <v>14433333</v>
      </c>
      <c r="R69" s="38">
        <v>14433333</v>
      </c>
      <c r="S69" s="116">
        <f>R69/Q69</f>
        <v>1</v>
      </c>
      <c r="T69" s="32" t="s">
        <v>829</v>
      </c>
    </row>
    <row r="70" spans="1:20" ht="60" customHeight="1" x14ac:dyDescent="0.25">
      <c r="A70" s="772"/>
      <c r="B70" s="751"/>
      <c r="C70" s="751"/>
      <c r="D70" s="25">
        <v>59</v>
      </c>
      <c r="E70" s="25" t="s">
        <v>409</v>
      </c>
      <c r="F70" s="25" t="s">
        <v>410</v>
      </c>
      <c r="G70" s="25" t="s">
        <v>411</v>
      </c>
      <c r="H70" s="25" t="s">
        <v>412</v>
      </c>
      <c r="I70" s="53" t="s">
        <v>413</v>
      </c>
      <c r="J70" s="763" t="s">
        <v>233</v>
      </c>
      <c r="K70" s="751" t="s">
        <v>234</v>
      </c>
      <c r="L70" s="764">
        <v>197</v>
      </c>
      <c r="M70" s="56" t="s">
        <v>217</v>
      </c>
      <c r="N70" s="118">
        <v>0.09</v>
      </c>
      <c r="O70" s="104">
        <v>0.04</v>
      </c>
      <c r="P70" s="116">
        <f t="shared" si="1"/>
        <v>0.44444444444444448</v>
      </c>
      <c r="Q70" s="38">
        <v>0</v>
      </c>
      <c r="R70" s="38">
        <v>0</v>
      </c>
      <c r="S70" s="116">
        <v>0</v>
      </c>
      <c r="T70" s="32" t="s">
        <v>830</v>
      </c>
    </row>
    <row r="71" spans="1:20" ht="60" customHeight="1" x14ac:dyDescent="0.25">
      <c r="A71" s="772"/>
      <c r="B71" s="751"/>
      <c r="C71" s="751"/>
      <c r="D71" s="25">
        <v>60</v>
      </c>
      <c r="E71" s="15" t="s">
        <v>414</v>
      </c>
      <c r="F71" s="15" t="s">
        <v>415</v>
      </c>
      <c r="G71" s="15" t="s">
        <v>416</v>
      </c>
      <c r="H71" s="15" t="s">
        <v>417</v>
      </c>
      <c r="I71" s="85" t="s">
        <v>413</v>
      </c>
      <c r="J71" s="763"/>
      <c r="K71" s="751"/>
      <c r="L71" s="764"/>
      <c r="M71" s="65" t="s">
        <v>217</v>
      </c>
      <c r="N71" s="55">
        <v>1</v>
      </c>
      <c r="O71" s="25">
        <v>0.5</v>
      </c>
      <c r="P71" s="116">
        <f t="shared" si="1"/>
        <v>0.5</v>
      </c>
      <c r="Q71" s="38">
        <v>0</v>
      </c>
      <c r="R71" s="38">
        <v>0</v>
      </c>
      <c r="S71" s="116">
        <v>0</v>
      </c>
      <c r="T71" s="32"/>
    </row>
    <row r="72" spans="1:20" ht="60" customHeight="1" x14ac:dyDescent="0.25">
      <c r="A72" s="772"/>
      <c r="B72" s="751"/>
      <c r="C72" s="751" t="s">
        <v>418</v>
      </c>
      <c r="D72" s="25">
        <v>61</v>
      </c>
      <c r="E72" s="31" t="s">
        <v>419</v>
      </c>
      <c r="F72" s="31" t="s">
        <v>420</v>
      </c>
      <c r="G72" s="31" t="s">
        <v>421</v>
      </c>
      <c r="H72" s="31" t="s">
        <v>422</v>
      </c>
      <c r="I72" s="33" t="s">
        <v>423</v>
      </c>
      <c r="J72" s="55" t="s">
        <v>389</v>
      </c>
      <c r="K72" s="25" t="s">
        <v>424</v>
      </c>
      <c r="L72" s="29">
        <v>234</v>
      </c>
      <c r="M72" s="62" t="s">
        <v>425</v>
      </c>
      <c r="N72" s="55">
        <v>1</v>
      </c>
      <c r="O72" s="25">
        <v>0.5</v>
      </c>
      <c r="P72" s="116">
        <f t="shared" si="1"/>
        <v>0.5</v>
      </c>
      <c r="Q72" s="38">
        <v>6000000</v>
      </c>
      <c r="R72" s="38">
        <v>6000000</v>
      </c>
      <c r="S72" s="116">
        <f>R72/Q72</f>
        <v>1</v>
      </c>
      <c r="T72" s="32" t="s">
        <v>831</v>
      </c>
    </row>
    <row r="73" spans="1:20" ht="60" customHeight="1" x14ac:dyDescent="0.25">
      <c r="A73" s="772"/>
      <c r="B73" s="751"/>
      <c r="C73" s="751"/>
      <c r="D73" s="25">
        <v>62</v>
      </c>
      <c r="E73" s="31" t="s">
        <v>426</v>
      </c>
      <c r="F73" s="31" t="s">
        <v>427</v>
      </c>
      <c r="G73" s="31" t="s">
        <v>428</v>
      </c>
      <c r="H73" s="31" t="s">
        <v>429</v>
      </c>
      <c r="I73" s="33" t="s">
        <v>430</v>
      </c>
      <c r="J73" s="55" t="s">
        <v>233</v>
      </c>
      <c r="K73" s="25" t="s">
        <v>234</v>
      </c>
      <c r="L73" s="29">
        <v>197</v>
      </c>
      <c r="M73" s="56" t="s">
        <v>217</v>
      </c>
      <c r="N73" s="118">
        <v>0.09</v>
      </c>
      <c r="O73" s="104">
        <v>0.03</v>
      </c>
      <c r="P73" s="116">
        <f t="shared" si="1"/>
        <v>0.33333333333333331</v>
      </c>
      <c r="Q73" s="38">
        <v>0</v>
      </c>
      <c r="R73" s="38">
        <v>0</v>
      </c>
      <c r="S73" s="116">
        <v>0</v>
      </c>
      <c r="T73" s="32" t="s">
        <v>832</v>
      </c>
    </row>
    <row r="74" spans="1:20" ht="60" customHeight="1" x14ac:dyDescent="0.25">
      <c r="A74" s="772"/>
      <c r="B74" s="751"/>
      <c r="C74" s="751"/>
      <c r="D74" s="25">
        <v>63</v>
      </c>
      <c r="E74" s="31" t="s">
        <v>431</v>
      </c>
      <c r="F74" s="31" t="s">
        <v>432</v>
      </c>
      <c r="G74" s="31" t="s">
        <v>433</v>
      </c>
      <c r="H74" s="31" t="s">
        <v>434</v>
      </c>
      <c r="I74" s="33" t="s">
        <v>435</v>
      </c>
      <c r="J74" s="66" t="s">
        <v>96</v>
      </c>
      <c r="K74" s="40" t="s">
        <v>96</v>
      </c>
      <c r="L74" s="40" t="s">
        <v>96</v>
      </c>
      <c r="M74" s="61" t="s">
        <v>96</v>
      </c>
      <c r="N74" s="121">
        <v>3.0000000000000001E-3</v>
      </c>
      <c r="O74" s="25">
        <v>0</v>
      </c>
      <c r="P74" s="116">
        <v>0</v>
      </c>
      <c r="Q74" s="38">
        <v>0</v>
      </c>
      <c r="R74" s="38">
        <v>0</v>
      </c>
      <c r="S74" s="116">
        <v>0</v>
      </c>
      <c r="T74" s="32" t="s">
        <v>833</v>
      </c>
    </row>
    <row r="75" spans="1:20" ht="60" customHeight="1" x14ac:dyDescent="0.25">
      <c r="A75" s="772"/>
      <c r="B75" s="751"/>
      <c r="C75" s="751"/>
      <c r="D75" s="25">
        <v>64</v>
      </c>
      <c r="E75" s="15" t="s">
        <v>436</v>
      </c>
      <c r="F75" s="15" t="s">
        <v>437</v>
      </c>
      <c r="G75" s="15" t="s">
        <v>438</v>
      </c>
      <c r="H75" s="15" t="s">
        <v>439</v>
      </c>
      <c r="I75" s="85" t="s">
        <v>440</v>
      </c>
      <c r="J75" s="87" t="s">
        <v>389</v>
      </c>
      <c r="K75" s="17" t="s">
        <v>390</v>
      </c>
      <c r="L75" s="40" t="s">
        <v>441</v>
      </c>
      <c r="M75" s="67" t="s">
        <v>442</v>
      </c>
      <c r="N75" s="118">
        <v>0.05</v>
      </c>
      <c r="O75" s="104">
        <v>0.05</v>
      </c>
      <c r="P75" s="116">
        <f t="shared" si="1"/>
        <v>1</v>
      </c>
      <c r="Q75" s="38">
        <v>0</v>
      </c>
      <c r="R75" s="38">
        <v>0</v>
      </c>
      <c r="S75" s="116">
        <v>0</v>
      </c>
      <c r="T75" s="32" t="s">
        <v>834</v>
      </c>
    </row>
    <row r="76" spans="1:20" ht="60" customHeight="1" x14ac:dyDescent="0.25">
      <c r="A76" s="772"/>
      <c r="B76" s="751"/>
      <c r="C76" s="751"/>
      <c r="D76" s="25">
        <v>65</v>
      </c>
      <c r="E76" s="31" t="s">
        <v>443</v>
      </c>
      <c r="F76" s="31" t="s">
        <v>444</v>
      </c>
      <c r="G76" s="31" t="s">
        <v>445</v>
      </c>
      <c r="H76" s="31" t="s">
        <v>446</v>
      </c>
      <c r="I76" s="33" t="s">
        <v>447</v>
      </c>
      <c r="J76" s="69" t="s">
        <v>233</v>
      </c>
      <c r="K76" s="41" t="s">
        <v>234</v>
      </c>
      <c r="L76" s="29">
        <v>197</v>
      </c>
      <c r="M76" s="56" t="s">
        <v>217</v>
      </c>
      <c r="N76" s="118">
        <v>0.09</v>
      </c>
      <c r="O76" s="104">
        <v>0.09</v>
      </c>
      <c r="P76" s="116">
        <f t="shared" si="1"/>
        <v>1</v>
      </c>
      <c r="Q76" s="38">
        <v>4450000</v>
      </c>
      <c r="R76" s="38">
        <v>4450000</v>
      </c>
      <c r="S76" s="116">
        <f>R76/Q76</f>
        <v>1</v>
      </c>
      <c r="T76" s="32" t="s">
        <v>835</v>
      </c>
    </row>
    <row r="77" spans="1:20" ht="60" customHeight="1" x14ac:dyDescent="0.25">
      <c r="A77" s="772"/>
      <c r="B77" s="751" t="s">
        <v>448</v>
      </c>
      <c r="C77" s="751" t="s">
        <v>449</v>
      </c>
      <c r="D77" s="25">
        <v>66</v>
      </c>
      <c r="E77" s="25" t="s">
        <v>450</v>
      </c>
      <c r="F77" s="25" t="s">
        <v>451</v>
      </c>
      <c r="G77" s="25" t="s">
        <v>452</v>
      </c>
      <c r="H77" s="25" t="s">
        <v>453</v>
      </c>
      <c r="I77" s="53" t="s">
        <v>454</v>
      </c>
      <c r="J77" s="55" t="s">
        <v>254</v>
      </c>
      <c r="K77" s="25" t="s">
        <v>262</v>
      </c>
      <c r="L77" s="42">
        <v>136</v>
      </c>
      <c r="M77" s="56" t="s">
        <v>455</v>
      </c>
      <c r="N77" s="118">
        <v>0.1</v>
      </c>
      <c r="O77" s="104">
        <v>0.1</v>
      </c>
      <c r="P77" s="116">
        <f t="shared" si="1"/>
        <v>1</v>
      </c>
      <c r="Q77" s="38">
        <v>0</v>
      </c>
      <c r="R77" s="38">
        <v>0</v>
      </c>
      <c r="S77" s="116">
        <v>0</v>
      </c>
      <c r="T77" s="32" t="s">
        <v>836</v>
      </c>
    </row>
    <row r="78" spans="1:20" ht="60" customHeight="1" x14ac:dyDescent="0.25">
      <c r="A78" s="772"/>
      <c r="B78" s="751"/>
      <c r="C78" s="751"/>
      <c r="D78" s="25">
        <v>67</v>
      </c>
      <c r="E78" s="31" t="s">
        <v>456</v>
      </c>
      <c r="F78" s="31" t="s">
        <v>457</v>
      </c>
      <c r="G78" s="31" t="s">
        <v>458</v>
      </c>
      <c r="H78" s="31" t="s">
        <v>459</v>
      </c>
      <c r="I78" s="33" t="s">
        <v>460</v>
      </c>
      <c r="J78" s="763" t="s">
        <v>233</v>
      </c>
      <c r="K78" s="751" t="s">
        <v>234</v>
      </c>
      <c r="L78" s="764">
        <v>197</v>
      </c>
      <c r="M78" s="56" t="s">
        <v>217</v>
      </c>
      <c r="N78" s="121">
        <v>6.0000000000000001E-3</v>
      </c>
      <c r="O78" s="25">
        <v>0</v>
      </c>
      <c r="P78" s="116">
        <v>0</v>
      </c>
      <c r="Q78" s="38">
        <v>0</v>
      </c>
      <c r="R78" s="38">
        <v>0</v>
      </c>
      <c r="S78" s="116">
        <v>0</v>
      </c>
      <c r="T78" s="32" t="s">
        <v>833</v>
      </c>
    </row>
    <row r="79" spans="1:20" ht="60" customHeight="1" x14ac:dyDescent="0.25">
      <c r="A79" s="772"/>
      <c r="B79" s="751"/>
      <c r="C79" s="751"/>
      <c r="D79" s="25">
        <v>68</v>
      </c>
      <c r="E79" s="31" t="s">
        <v>461</v>
      </c>
      <c r="F79" s="31" t="s">
        <v>462</v>
      </c>
      <c r="G79" s="31" t="s">
        <v>463</v>
      </c>
      <c r="H79" s="31" t="s">
        <v>464</v>
      </c>
      <c r="I79" s="33" t="s">
        <v>465</v>
      </c>
      <c r="J79" s="763"/>
      <c r="K79" s="751"/>
      <c r="L79" s="764"/>
      <c r="M79" s="56" t="s">
        <v>217</v>
      </c>
      <c r="N79" s="118">
        <v>0.1</v>
      </c>
      <c r="O79" s="25">
        <v>0</v>
      </c>
      <c r="P79" s="116">
        <f t="shared" si="1"/>
        <v>0</v>
      </c>
      <c r="Q79" s="38">
        <v>0</v>
      </c>
      <c r="R79" s="38">
        <v>0</v>
      </c>
      <c r="S79" s="116">
        <v>0</v>
      </c>
      <c r="T79" s="32" t="s">
        <v>837</v>
      </c>
    </row>
    <row r="80" spans="1:20" ht="60" customHeight="1" x14ac:dyDescent="0.25">
      <c r="A80" s="772"/>
      <c r="B80" s="751"/>
      <c r="C80" s="751" t="s">
        <v>466</v>
      </c>
      <c r="D80" s="25">
        <v>69</v>
      </c>
      <c r="E80" s="31" t="s">
        <v>467</v>
      </c>
      <c r="F80" s="31" t="s">
        <v>468</v>
      </c>
      <c r="G80" s="31" t="s">
        <v>469</v>
      </c>
      <c r="H80" s="31" t="s">
        <v>470</v>
      </c>
      <c r="I80" s="33" t="s">
        <v>471</v>
      </c>
      <c r="J80" s="763"/>
      <c r="K80" s="751"/>
      <c r="L80" s="764"/>
      <c r="M80" s="56" t="s">
        <v>217</v>
      </c>
      <c r="N80" s="121">
        <v>5.0000000000000001E-3</v>
      </c>
      <c r="O80" s="105">
        <v>5.0000000000000001E-3</v>
      </c>
      <c r="P80" s="116">
        <f t="shared" si="1"/>
        <v>1</v>
      </c>
      <c r="Q80" s="38">
        <v>0</v>
      </c>
      <c r="R80" s="38">
        <v>0</v>
      </c>
      <c r="S80" s="116">
        <v>0</v>
      </c>
      <c r="T80" s="32" t="s">
        <v>838</v>
      </c>
    </row>
    <row r="81" spans="1:20" ht="60" customHeight="1" x14ac:dyDescent="0.25">
      <c r="A81" s="772"/>
      <c r="B81" s="751"/>
      <c r="C81" s="751"/>
      <c r="D81" s="25">
        <v>70</v>
      </c>
      <c r="E81" s="25" t="s">
        <v>472</v>
      </c>
      <c r="F81" s="25" t="s">
        <v>473</v>
      </c>
      <c r="G81" s="25" t="s">
        <v>474</v>
      </c>
      <c r="H81" s="25" t="s">
        <v>475</v>
      </c>
      <c r="I81" s="53" t="s">
        <v>476</v>
      </c>
      <c r="J81" s="763"/>
      <c r="K81" s="751"/>
      <c r="L81" s="764"/>
      <c r="M81" s="56" t="s">
        <v>217</v>
      </c>
      <c r="N81" s="118">
        <v>0.08</v>
      </c>
      <c r="O81" s="104">
        <v>0.08</v>
      </c>
      <c r="P81" s="116">
        <f t="shared" si="1"/>
        <v>1</v>
      </c>
      <c r="Q81" s="38">
        <v>19000000</v>
      </c>
      <c r="R81" s="38">
        <v>19000000</v>
      </c>
      <c r="S81" s="116">
        <f>R81/Q81</f>
        <v>1</v>
      </c>
      <c r="T81" s="32" t="s">
        <v>839</v>
      </c>
    </row>
    <row r="82" spans="1:20" ht="60" customHeight="1" x14ac:dyDescent="0.25">
      <c r="A82" s="772"/>
      <c r="B82" s="751"/>
      <c r="C82" s="751"/>
      <c r="D82" s="25">
        <v>71</v>
      </c>
      <c r="E82" s="25" t="s">
        <v>477</v>
      </c>
      <c r="F82" s="25" t="s">
        <v>478</v>
      </c>
      <c r="G82" s="25" t="s">
        <v>479</v>
      </c>
      <c r="H82" s="25" t="s">
        <v>480</v>
      </c>
      <c r="I82" s="53" t="s">
        <v>481</v>
      </c>
      <c r="J82" s="55" t="s">
        <v>385</v>
      </c>
      <c r="K82" s="25" t="s">
        <v>386</v>
      </c>
      <c r="L82" s="41">
        <v>219</v>
      </c>
      <c r="M82" s="56" t="s">
        <v>482</v>
      </c>
      <c r="N82" s="118">
        <v>0.08</v>
      </c>
      <c r="O82" s="104">
        <v>0.08</v>
      </c>
      <c r="P82" s="116">
        <f t="shared" si="1"/>
        <v>1</v>
      </c>
      <c r="Q82" s="38">
        <v>0</v>
      </c>
      <c r="R82" s="38">
        <v>0</v>
      </c>
      <c r="S82" s="116">
        <v>0</v>
      </c>
      <c r="T82" s="32" t="s">
        <v>840</v>
      </c>
    </row>
    <row r="83" spans="1:20" ht="60" customHeight="1" x14ac:dyDescent="0.25">
      <c r="A83" s="772"/>
      <c r="B83" s="751"/>
      <c r="C83" s="751"/>
      <c r="D83" s="25">
        <v>72</v>
      </c>
      <c r="E83" s="25" t="s">
        <v>483</v>
      </c>
      <c r="F83" s="25" t="s">
        <v>484</v>
      </c>
      <c r="G83" s="25" t="s">
        <v>485</v>
      </c>
      <c r="H83" s="25" t="s">
        <v>486</v>
      </c>
      <c r="I83" s="53" t="s">
        <v>487</v>
      </c>
      <c r="J83" s="55" t="s">
        <v>233</v>
      </c>
      <c r="K83" s="25" t="s">
        <v>234</v>
      </c>
      <c r="L83" s="29">
        <v>197</v>
      </c>
      <c r="M83" s="56" t="s">
        <v>217</v>
      </c>
      <c r="N83" s="121">
        <v>9.5000000000000001E-2</v>
      </c>
      <c r="O83" s="25">
        <v>0</v>
      </c>
      <c r="P83" s="116">
        <f t="shared" si="1"/>
        <v>0</v>
      </c>
      <c r="Q83" s="38">
        <v>0</v>
      </c>
      <c r="R83" s="38">
        <v>0</v>
      </c>
      <c r="S83" s="116">
        <v>0</v>
      </c>
      <c r="T83" s="32" t="s">
        <v>841</v>
      </c>
    </row>
    <row r="84" spans="1:20" ht="60" customHeight="1" x14ac:dyDescent="0.25">
      <c r="A84" s="772"/>
      <c r="B84" s="751"/>
      <c r="C84" s="751"/>
      <c r="D84" s="25">
        <v>73</v>
      </c>
      <c r="E84" s="31" t="s">
        <v>488</v>
      </c>
      <c r="F84" s="31" t="s">
        <v>489</v>
      </c>
      <c r="G84" s="31" t="s">
        <v>490</v>
      </c>
      <c r="H84" s="31" t="s">
        <v>491</v>
      </c>
      <c r="I84" s="33" t="s">
        <v>492</v>
      </c>
      <c r="J84" s="66" t="s">
        <v>236</v>
      </c>
      <c r="K84" s="40" t="s">
        <v>493</v>
      </c>
      <c r="L84" s="41">
        <v>86</v>
      </c>
      <c r="M84" s="32" t="s">
        <v>494</v>
      </c>
      <c r="N84" s="118">
        <v>0.09</v>
      </c>
      <c r="O84" s="25">
        <v>0</v>
      </c>
      <c r="P84" s="116">
        <f t="shared" si="1"/>
        <v>0</v>
      </c>
      <c r="Q84" s="38">
        <v>0</v>
      </c>
      <c r="R84" s="38">
        <v>0</v>
      </c>
      <c r="S84" s="116">
        <v>0</v>
      </c>
      <c r="T84" s="32" t="s">
        <v>841</v>
      </c>
    </row>
    <row r="85" spans="1:20" ht="60" customHeight="1" x14ac:dyDescent="0.25">
      <c r="A85" s="772" t="s">
        <v>495</v>
      </c>
      <c r="B85" s="764" t="s">
        <v>496</v>
      </c>
      <c r="C85" s="751" t="s">
        <v>497</v>
      </c>
      <c r="D85" s="25">
        <v>74</v>
      </c>
      <c r="E85" s="25" t="s">
        <v>498</v>
      </c>
      <c r="F85" s="25" t="s">
        <v>499</v>
      </c>
      <c r="G85" s="25" t="s">
        <v>500</v>
      </c>
      <c r="H85" s="25" t="s">
        <v>501</v>
      </c>
      <c r="I85" s="53" t="s">
        <v>502</v>
      </c>
      <c r="J85" s="55" t="s">
        <v>382</v>
      </c>
      <c r="K85" s="25" t="s">
        <v>383</v>
      </c>
      <c r="L85" s="41">
        <v>250</v>
      </c>
      <c r="M85" s="53" t="s">
        <v>384</v>
      </c>
      <c r="N85" s="118">
        <v>0.09</v>
      </c>
      <c r="O85" s="104">
        <v>0.09</v>
      </c>
      <c r="P85" s="116">
        <f t="shared" si="1"/>
        <v>1</v>
      </c>
      <c r="Q85" s="38">
        <v>0</v>
      </c>
      <c r="R85" s="38">
        <v>0</v>
      </c>
      <c r="S85" s="116">
        <v>0</v>
      </c>
      <c r="T85" s="32" t="s">
        <v>842</v>
      </c>
    </row>
    <row r="86" spans="1:20" ht="60" customHeight="1" x14ac:dyDescent="0.25">
      <c r="A86" s="772"/>
      <c r="B86" s="764"/>
      <c r="C86" s="751"/>
      <c r="D86" s="25">
        <v>75</v>
      </c>
      <c r="E86" s="25" t="s">
        <v>503</v>
      </c>
      <c r="F86" s="25" t="s">
        <v>504</v>
      </c>
      <c r="G86" s="25" t="s">
        <v>505</v>
      </c>
      <c r="H86" s="25" t="s">
        <v>506</v>
      </c>
      <c r="I86" s="53" t="s">
        <v>507</v>
      </c>
      <c r="J86" s="55" t="s">
        <v>406</v>
      </c>
      <c r="K86" s="25" t="s">
        <v>407</v>
      </c>
      <c r="L86" s="41">
        <v>231</v>
      </c>
      <c r="M86" s="53" t="s">
        <v>391</v>
      </c>
      <c r="N86" s="118">
        <v>0.1</v>
      </c>
      <c r="O86" s="104">
        <v>0.1</v>
      </c>
      <c r="P86" s="116">
        <f t="shared" si="1"/>
        <v>1</v>
      </c>
      <c r="Q86" s="38">
        <v>0</v>
      </c>
      <c r="R86" s="38">
        <v>0</v>
      </c>
      <c r="S86" s="116">
        <v>0</v>
      </c>
      <c r="T86" s="32" t="s">
        <v>762</v>
      </c>
    </row>
    <row r="87" spans="1:20" ht="60" customHeight="1" x14ac:dyDescent="0.25">
      <c r="A87" s="772"/>
      <c r="B87" s="764"/>
      <c r="C87" s="751"/>
      <c r="D87" s="25">
        <v>76</v>
      </c>
      <c r="E87" s="25" t="s">
        <v>508</v>
      </c>
      <c r="F87" s="25" t="s">
        <v>509</v>
      </c>
      <c r="G87" s="25" t="s">
        <v>510</v>
      </c>
      <c r="H87" s="25" t="s">
        <v>511</v>
      </c>
      <c r="I87" s="86" t="s">
        <v>512</v>
      </c>
      <c r="J87" s="55" t="s">
        <v>389</v>
      </c>
      <c r="K87" s="25" t="s">
        <v>390</v>
      </c>
      <c r="L87" s="41">
        <v>232</v>
      </c>
      <c r="M87" s="53" t="s">
        <v>391</v>
      </c>
      <c r="N87" s="118">
        <v>0.1</v>
      </c>
      <c r="O87" s="25">
        <v>0</v>
      </c>
      <c r="P87" s="116">
        <v>0</v>
      </c>
      <c r="Q87" s="38">
        <v>0</v>
      </c>
      <c r="R87" s="38">
        <v>0</v>
      </c>
      <c r="S87" s="116">
        <v>0</v>
      </c>
      <c r="T87" s="32" t="s">
        <v>843</v>
      </c>
    </row>
    <row r="88" spans="1:20" ht="60" customHeight="1" x14ac:dyDescent="0.25">
      <c r="A88" s="772"/>
      <c r="B88" s="764"/>
      <c r="C88" s="751"/>
      <c r="D88" s="25">
        <v>77</v>
      </c>
      <c r="E88" s="25" t="s">
        <v>513</v>
      </c>
      <c r="F88" s="25" t="s">
        <v>514</v>
      </c>
      <c r="G88" s="25" t="s">
        <v>515</v>
      </c>
      <c r="H88" s="25" t="s">
        <v>516</v>
      </c>
      <c r="I88" s="53" t="s">
        <v>517</v>
      </c>
      <c r="J88" s="59" t="s">
        <v>215</v>
      </c>
      <c r="K88" s="27" t="s">
        <v>216</v>
      </c>
      <c r="L88" s="28">
        <v>197</v>
      </c>
      <c r="M88" s="60" t="s">
        <v>217</v>
      </c>
      <c r="N88" s="118">
        <v>0.09</v>
      </c>
      <c r="O88" s="104">
        <v>0.09</v>
      </c>
      <c r="P88" s="116">
        <f t="shared" si="1"/>
        <v>1</v>
      </c>
      <c r="Q88" s="38">
        <v>5000000</v>
      </c>
      <c r="R88" s="38">
        <v>5000000</v>
      </c>
      <c r="S88" s="116">
        <f>R88/Q88</f>
        <v>1</v>
      </c>
      <c r="T88" s="32" t="s">
        <v>844</v>
      </c>
    </row>
    <row r="89" spans="1:20" ht="60" customHeight="1" x14ac:dyDescent="0.25">
      <c r="A89" s="772"/>
      <c r="B89" s="764"/>
      <c r="C89" s="751"/>
      <c r="D89" s="25">
        <v>78</v>
      </c>
      <c r="E89" s="25" t="s">
        <v>518</v>
      </c>
      <c r="F89" s="25" t="s">
        <v>519</v>
      </c>
      <c r="G89" s="25" t="s">
        <v>520</v>
      </c>
      <c r="H89" s="25" t="s">
        <v>516</v>
      </c>
      <c r="I89" s="53" t="s">
        <v>521</v>
      </c>
      <c r="J89" s="59" t="s">
        <v>215</v>
      </c>
      <c r="K89" s="27" t="s">
        <v>216</v>
      </c>
      <c r="L89" s="28">
        <v>197</v>
      </c>
      <c r="M89" s="60" t="s">
        <v>217</v>
      </c>
      <c r="N89" s="118">
        <v>0.09</v>
      </c>
      <c r="O89" s="104">
        <v>0.09</v>
      </c>
      <c r="P89" s="116">
        <f t="shared" si="1"/>
        <v>1</v>
      </c>
      <c r="Q89" s="38">
        <v>0</v>
      </c>
      <c r="R89" s="38">
        <v>0</v>
      </c>
      <c r="S89" s="116">
        <v>0</v>
      </c>
      <c r="T89" s="32" t="s">
        <v>845</v>
      </c>
    </row>
    <row r="90" spans="1:20" ht="60" customHeight="1" x14ac:dyDescent="0.25">
      <c r="A90" s="772"/>
      <c r="B90" s="764"/>
      <c r="C90" s="762" t="s">
        <v>522</v>
      </c>
      <c r="D90" s="25">
        <v>79</v>
      </c>
      <c r="E90" s="25" t="s">
        <v>523</v>
      </c>
      <c r="F90" s="25" t="s">
        <v>524</v>
      </c>
      <c r="G90" s="25" t="s">
        <v>525</v>
      </c>
      <c r="H90" s="25" t="s">
        <v>59</v>
      </c>
      <c r="I90" s="53" t="s">
        <v>521</v>
      </c>
      <c r="J90" s="87" t="s">
        <v>265</v>
      </c>
      <c r="K90" s="17" t="s">
        <v>266</v>
      </c>
      <c r="L90" s="27">
        <v>186</v>
      </c>
      <c r="M90" s="62" t="s">
        <v>526</v>
      </c>
      <c r="N90" s="118">
        <v>0.09</v>
      </c>
      <c r="O90" s="104">
        <v>0.09</v>
      </c>
      <c r="P90" s="116">
        <f t="shared" si="1"/>
        <v>1</v>
      </c>
      <c r="Q90" s="38">
        <v>0</v>
      </c>
      <c r="R90" s="38">
        <v>0</v>
      </c>
      <c r="S90" s="116">
        <v>0</v>
      </c>
      <c r="T90" s="32" t="s">
        <v>846</v>
      </c>
    </row>
    <row r="91" spans="1:20" ht="60" customHeight="1" x14ac:dyDescent="0.25">
      <c r="A91" s="772"/>
      <c r="B91" s="764"/>
      <c r="C91" s="762"/>
      <c r="D91" s="25">
        <v>80</v>
      </c>
      <c r="E91" s="25" t="s">
        <v>527</v>
      </c>
      <c r="F91" s="25" t="s">
        <v>528</v>
      </c>
      <c r="G91" s="25" t="s">
        <v>529</v>
      </c>
      <c r="H91" s="25" t="s">
        <v>530</v>
      </c>
      <c r="I91" s="86" t="s">
        <v>531</v>
      </c>
      <c r="J91" s="55" t="s">
        <v>532</v>
      </c>
      <c r="K91" s="25" t="s">
        <v>533</v>
      </c>
      <c r="L91" s="25" t="s">
        <v>534</v>
      </c>
      <c r="M91" s="53" t="s">
        <v>535</v>
      </c>
      <c r="N91" s="118">
        <v>0.09</v>
      </c>
      <c r="O91" s="104">
        <v>0.09</v>
      </c>
      <c r="P91" s="116">
        <f t="shared" si="1"/>
        <v>1</v>
      </c>
      <c r="Q91" s="38">
        <v>0</v>
      </c>
      <c r="R91" s="38">
        <v>0</v>
      </c>
      <c r="S91" s="116">
        <v>0</v>
      </c>
      <c r="T91" s="32" t="s">
        <v>847</v>
      </c>
    </row>
    <row r="92" spans="1:20" ht="60" customHeight="1" x14ac:dyDescent="0.25">
      <c r="A92" s="772"/>
      <c r="B92" s="764"/>
      <c r="C92" s="762"/>
      <c r="D92" s="25">
        <v>81</v>
      </c>
      <c r="E92" s="25" t="s">
        <v>536</v>
      </c>
      <c r="F92" s="25" t="s">
        <v>537</v>
      </c>
      <c r="G92" s="25" t="s">
        <v>538</v>
      </c>
      <c r="H92" s="25" t="s">
        <v>539</v>
      </c>
      <c r="I92" s="53" t="s">
        <v>540</v>
      </c>
      <c r="J92" s="55" t="s">
        <v>385</v>
      </c>
      <c r="K92" s="25" t="s">
        <v>386</v>
      </c>
      <c r="L92" s="41">
        <v>219</v>
      </c>
      <c r="M92" s="32" t="s">
        <v>482</v>
      </c>
      <c r="N92" s="118">
        <v>0.09</v>
      </c>
      <c r="O92" s="104">
        <v>0.09</v>
      </c>
      <c r="P92" s="116">
        <f t="shared" si="1"/>
        <v>1</v>
      </c>
      <c r="Q92" s="38">
        <v>5000000</v>
      </c>
      <c r="R92" s="38">
        <v>5000000</v>
      </c>
      <c r="S92" s="116">
        <f>R92/Q92</f>
        <v>1</v>
      </c>
      <c r="T92" s="32" t="s">
        <v>844</v>
      </c>
    </row>
    <row r="93" spans="1:20" ht="60" customHeight="1" x14ac:dyDescent="0.25">
      <c r="A93" s="772"/>
      <c r="B93" s="764"/>
      <c r="C93" s="762"/>
      <c r="D93" s="25">
        <v>82</v>
      </c>
      <c r="E93" s="25" t="s">
        <v>541</v>
      </c>
      <c r="F93" s="25" t="s">
        <v>542</v>
      </c>
      <c r="G93" s="25" t="s">
        <v>543</v>
      </c>
      <c r="H93" s="25" t="s">
        <v>59</v>
      </c>
      <c r="I93" s="765" t="s">
        <v>544</v>
      </c>
      <c r="J93" s="763" t="s">
        <v>215</v>
      </c>
      <c r="K93" s="751" t="s">
        <v>216</v>
      </c>
      <c r="L93" s="767">
        <v>197</v>
      </c>
      <c r="M93" s="765" t="s">
        <v>217</v>
      </c>
      <c r="N93" s="118">
        <v>0.09</v>
      </c>
      <c r="O93" s="104">
        <v>0.09</v>
      </c>
      <c r="P93" s="116">
        <f t="shared" si="1"/>
        <v>1</v>
      </c>
      <c r="Q93" s="38">
        <v>0</v>
      </c>
      <c r="R93" s="38">
        <v>0</v>
      </c>
      <c r="S93" s="116">
        <v>0</v>
      </c>
      <c r="T93" s="32" t="s">
        <v>848</v>
      </c>
    </row>
    <row r="94" spans="1:20" ht="60" customHeight="1" x14ac:dyDescent="0.25">
      <c r="A94" s="772"/>
      <c r="B94" s="764"/>
      <c r="C94" s="762"/>
      <c r="D94" s="25">
        <v>83</v>
      </c>
      <c r="E94" s="25" t="s">
        <v>545</v>
      </c>
      <c r="F94" s="25" t="s">
        <v>546</v>
      </c>
      <c r="G94" s="25" t="s">
        <v>547</v>
      </c>
      <c r="H94" s="25" t="s">
        <v>548</v>
      </c>
      <c r="I94" s="765"/>
      <c r="J94" s="763"/>
      <c r="K94" s="751"/>
      <c r="L94" s="767"/>
      <c r="M94" s="765"/>
      <c r="N94" s="118">
        <v>0.08</v>
      </c>
      <c r="O94" s="104">
        <v>0.08</v>
      </c>
      <c r="P94" s="116">
        <f t="shared" si="1"/>
        <v>1</v>
      </c>
      <c r="Q94" s="38">
        <v>0</v>
      </c>
      <c r="R94" s="38">
        <v>0</v>
      </c>
      <c r="S94" s="116">
        <v>0</v>
      </c>
      <c r="T94" s="32" t="s">
        <v>849</v>
      </c>
    </row>
    <row r="95" spans="1:20" ht="60" customHeight="1" x14ac:dyDescent="0.25">
      <c r="A95" s="772"/>
      <c r="B95" s="764"/>
      <c r="C95" s="762"/>
      <c r="D95" s="25">
        <v>84</v>
      </c>
      <c r="E95" s="25" t="s">
        <v>549</v>
      </c>
      <c r="F95" s="25" t="s">
        <v>550</v>
      </c>
      <c r="G95" s="25" t="s">
        <v>551</v>
      </c>
      <c r="H95" s="25" t="s">
        <v>59</v>
      </c>
      <c r="I95" s="53" t="s">
        <v>552</v>
      </c>
      <c r="J95" s="55" t="s">
        <v>389</v>
      </c>
      <c r="K95" s="25" t="s">
        <v>424</v>
      </c>
      <c r="L95" s="41">
        <v>234</v>
      </c>
      <c r="M95" s="32" t="s">
        <v>425</v>
      </c>
      <c r="N95" s="118">
        <v>0.09</v>
      </c>
      <c r="O95" s="25">
        <v>0</v>
      </c>
      <c r="P95" s="116">
        <f t="shared" si="1"/>
        <v>0</v>
      </c>
      <c r="Q95" s="38">
        <v>0</v>
      </c>
      <c r="R95" s="38">
        <v>0</v>
      </c>
      <c r="S95" s="116">
        <v>0</v>
      </c>
      <c r="T95" s="32" t="s">
        <v>850</v>
      </c>
    </row>
    <row r="96" spans="1:20" ht="60" customHeight="1" x14ac:dyDescent="0.25">
      <c r="A96" s="772"/>
      <c r="B96" s="764"/>
      <c r="C96" s="762"/>
      <c r="D96" s="25">
        <v>85</v>
      </c>
      <c r="E96" s="25" t="s">
        <v>553</v>
      </c>
      <c r="F96" s="25" t="s">
        <v>554</v>
      </c>
      <c r="G96" s="25" t="s">
        <v>555</v>
      </c>
      <c r="H96" s="25" t="s">
        <v>556</v>
      </c>
      <c r="I96" s="53" t="s">
        <v>557</v>
      </c>
      <c r="J96" s="763" t="s">
        <v>215</v>
      </c>
      <c r="K96" s="751" t="s">
        <v>216</v>
      </c>
      <c r="L96" s="767">
        <v>197</v>
      </c>
      <c r="M96" s="765" t="s">
        <v>217</v>
      </c>
      <c r="N96" s="118">
        <v>0.08</v>
      </c>
      <c r="O96" s="25">
        <v>0</v>
      </c>
      <c r="P96" s="116">
        <f t="shared" si="1"/>
        <v>0</v>
      </c>
      <c r="Q96" s="38">
        <v>0</v>
      </c>
      <c r="R96" s="38">
        <v>0</v>
      </c>
      <c r="S96" s="116">
        <v>0</v>
      </c>
      <c r="T96" s="32" t="s">
        <v>851</v>
      </c>
    </row>
    <row r="97" spans="1:20" ht="60" customHeight="1" x14ac:dyDescent="0.25">
      <c r="A97" s="772"/>
      <c r="B97" s="768" t="s">
        <v>558</v>
      </c>
      <c r="C97" s="762" t="s">
        <v>559</v>
      </c>
      <c r="D97" s="25">
        <v>86</v>
      </c>
      <c r="E97" s="25" t="s">
        <v>560</v>
      </c>
      <c r="F97" s="25" t="s">
        <v>561</v>
      </c>
      <c r="G97" s="25" t="s">
        <v>562</v>
      </c>
      <c r="H97" s="25" t="s">
        <v>563</v>
      </c>
      <c r="I97" s="86" t="s">
        <v>564</v>
      </c>
      <c r="J97" s="763"/>
      <c r="K97" s="751"/>
      <c r="L97" s="767"/>
      <c r="M97" s="765"/>
      <c r="N97" s="118">
        <v>0.1</v>
      </c>
      <c r="O97" s="25">
        <v>0</v>
      </c>
      <c r="P97" s="116">
        <f t="shared" si="1"/>
        <v>0</v>
      </c>
      <c r="Q97" s="38">
        <v>0</v>
      </c>
      <c r="R97" s="38">
        <v>0</v>
      </c>
      <c r="S97" s="116">
        <v>0</v>
      </c>
      <c r="T97" s="32" t="s">
        <v>852</v>
      </c>
    </row>
    <row r="98" spans="1:20" ht="60" customHeight="1" x14ac:dyDescent="0.25">
      <c r="A98" s="772"/>
      <c r="B98" s="768"/>
      <c r="C98" s="762"/>
      <c r="D98" s="25">
        <v>87</v>
      </c>
      <c r="E98" s="25" t="s">
        <v>565</v>
      </c>
      <c r="F98" s="25" t="s">
        <v>566</v>
      </c>
      <c r="G98" s="25" t="s">
        <v>567</v>
      </c>
      <c r="H98" s="25" t="s">
        <v>568</v>
      </c>
      <c r="I98" s="53" t="s">
        <v>569</v>
      </c>
      <c r="J98" s="763"/>
      <c r="K98" s="751"/>
      <c r="L98" s="767"/>
      <c r="M98" s="765"/>
      <c r="N98" s="118">
        <v>0.09</v>
      </c>
      <c r="O98" s="104">
        <v>0.09</v>
      </c>
      <c r="P98" s="116">
        <f t="shared" si="1"/>
        <v>1</v>
      </c>
      <c r="Q98" s="38">
        <v>0</v>
      </c>
      <c r="R98" s="38">
        <v>0</v>
      </c>
      <c r="S98" s="116">
        <v>0</v>
      </c>
      <c r="T98" s="32" t="s">
        <v>853</v>
      </c>
    </row>
    <row r="99" spans="1:20" ht="60" customHeight="1" x14ac:dyDescent="0.25">
      <c r="A99" s="772"/>
      <c r="B99" s="768"/>
      <c r="C99" s="762"/>
      <c r="D99" s="25">
        <v>88</v>
      </c>
      <c r="E99" s="25" t="s">
        <v>570</v>
      </c>
      <c r="F99" s="25" t="s">
        <v>571</v>
      </c>
      <c r="G99" s="25" t="s">
        <v>572</v>
      </c>
      <c r="H99" s="25" t="s">
        <v>59</v>
      </c>
      <c r="I99" s="53" t="s">
        <v>573</v>
      </c>
      <c r="J99" s="778" t="s">
        <v>574</v>
      </c>
      <c r="K99" s="767"/>
      <c r="L99" s="767"/>
      <c r="M99" s="811"/>
      <c r="N99" s="118">
        <v>0.09</v>
      </c>
      <c r="O99" s="104">
        <v>0.09</v>
      </c>
      <c r="P99" s="116">
        <f t="shared" si="1"/>
        <v>1</v>
      </c>
      <c r="Q99" s="38">
        <v>0</v>
      </c>
      <c r="R99" s="38">
        <v>0</v>
      </c>
      <c r="S99" s="116">
        <v>0</v>
      </c>
      <c r="T99" s="32" t="s">
        <v>854</v>
      </c>
    </row>
    <row r="100" spans="1:20" ht="60" customHeight="1" x14ac:dyDescent="0.25">
      <c r="A100" s="772"/>
      <c r="B100" s="764" t="s">
        <v>558</v>
      </c>
      <c r="C100" s="762" t="s">
        <v>559</v>
      </c>
      <c r="D100" s="25">
        <v>89</v>
      </c>
      <c r="E100" s="25" t="s">
        <v>575</v>
      </c>
      <c r="F100" s="25" t="s">
        <v>576</v>
      </c>
      <c r="G100" s="25" t="s">
        <v>577</v>
      </c>
      <c r="H100" s="25" t="s">
        <v>59</v>
      </c>
      <c r="I100" s="53" t="s">
        <v>578</v>
      </c>
      <c r="J100" s="763" t="s">
        <v>215</v>
      </c>
      <c r="K100" s="751" t="s">
        <v>216</v>
      </c>
      <c r="L100" s="767">
        <v>197</v>
      </c>
      <c r="M100" s="765" t="s">
        <v>217</v>
      </c>
      <c r="N100" s="118">
        <v>0.09</v>
      </c>
      <c r="O100" s="104">
        <v>0.09</v>
      </c>
      <c r="P100" s="116">
        <f t="shared" si="1"/>
        <v>1</v>
      </c>
      <c r="Q100" s="38">
        <v>0</v>
      </c>
      <c r="R100" s="38">
        <v>0</v>
      </c>
      <c r="S100" s="116">
        <v>0</v>
      </c>
      <c r="T100" s="32" t="s">
        <v>855</v>
      </c>
    </row>
    <row r="101" spans="1:20" ht="60" customHeight="1" x14ac:dyDescent="0.25">
      <c r="A101" s="772"/>
      <c r="B101" s="764"/>
      <c r="C101" s="762"/>
      <c r="D101" s="25">
        <v>90</v>
      </c>
      <c r="E101" s="25" t="s">
        <v>579</v>
      </c>
      <c r="F101" s="25" t="s">
        <v>580</v>
      </c>
      <c r="G101" s="25" t="s">
        <v>581</v>
      </c>
      <c r="H101" s="25" t="s">
        <v>563</v>
      </c>
      <c r="I101" s="53" t="s">
        <v>582</v>
      </c>
      <c r="J101" s="763"/>
      <c r="K101" s="751"/>
      <c r="L101" s="767"/>
      <c r="M101" s="765"/>
      <c r="N101" s="118">
        <v>0.1</v>
      </c>
      <c r="O101" s="104">
        <v>0.1</v>
      </c>
      <c r="P101" s="116">
        <f t="shared" si="1"/>
        <v>1</v>
      </c>
      <c r="Q101" s="38">
        <v>0</v>
      </c>
      <c r="R101" s="38">
        <v>0</v>
      </c>
      <c r="S101" s="116">
        <v>0</v>
      </c>
      <c r="T101" s="32" t="s">
        <v>856</v>
      </c>
    </row>
    <row r="102" spans="1:20" ht="60" customHeight="1" x14ac:dyDescent="0.25">
      <c r="A102" s="772"/>
      <c r="B102" s="764"/>
      <c r="C102" s="762"/>
      <c r="D102" s="25">
        <v>91</v>
      </c>
      <c r="E102" s="25" t="s">
        <v>583</v>
      </c>
      <c r="F102" s="25" t="s">
        <v>584</v>
      </c>
      <c r="G102" s="25" t="s">
        <v>585</v>
      </c>
      <c r="H102" s="25" t="s">
        <v>586</v>
      </c>
      <c r="I102" s="53" t="s">
        <v>587</v>
      </c>
      <c r="J102" s="55" t="s">
        <v>588</v>
      </c>
      <c r="K102" s="25" t="s">
        <v>589</v>
      </c>
      <c r="L102" s="25" t="s">
        <v>590</v>
      </c>
      <c r="M102" s="53" t="s">
        <v>591</v>
      </c>
      <c r="N102" s="118">
        <v>0.09</v>
      </c>
      <c r="O102" s="104">
        <v>0.09</v>
      </c>
      <c r="P102" s="116">
        <f t="shared" si="1"/>
        <v>1</v>
      </c>
      <c r="Q102" s="38">
        <v>0</v>
      </c>
      <c r="R102" s="38">
        <v>0</v>
      </c>
      <c r="S102" s="116">
        <v>0</v>
      </c>
      <c r="T102" s="32" t="s">
        <v>857</v>
      </c>
    </row>
    <row r="103" spans="1:20" ht="60" customHeight="1" x14ac:dyDescent="0.25">
      <c r="A103" s="772"/>
      <c r="B103" s="764"/>
      <c r="C103" s="762"/>
      <c r="D103" s="25">
        <v>92</v>
      </c>
      <c r="E103" s="25" t="s">
        <v>592</v>
      </c>
      <c r="F103" s="25" t="s">
        <v>593</v>
      </c>
      <c r="G103" s="25" t="s">
        <v>594</v>
      </c>
      <c r="H103" s="25" t="s">
        <v>595</v>
      </c>
      <c r="I103" s="53" t="s">
        <v>596</v>
      </c>
      <c r="J103" s="55" t="s">
        <v>597</v>
      </c>
      <c r="K103" s="25" t="s">
        <v>386</v>
      </c>
      <c r="L103" s="41">
        <v>219</v>
      </c>
      <c r="M103" s="32" t="s">
        <v>482</v>
      </c>
      <c r="N103" s="118">
        <v>0.1</v>
      </c>
      <c r="O103" s="104">
        <v>0.1</v>
      </c>
      <c r="P103" s="116">
        <f t="shared" si="1"/>
        <v>1</v>
      </c>
      <c r="Q103" s="38">
        <v>0</v>
      </c>
      <c r="R103" s="38">
        <v>0</v>
      </c>
      <c r="S103" s="116">
        <v>0</v>
      </c>
      <c r="T103" s="32" t="s">
        <v>858</v>
      </c>
    </row>
    <row r="104" spans="1:20" ht="60" customHeight="1" x14ac:dyDescent="0.25">
      <c r="A104" s="772"/>
      <c r="B104" s="764"/>
      <c r="C104" s="762"/>
      <c r="D104" s="25">
        <v>93</v>
      </c>
      <c r="E104" s="25" t="s">
        <v>598</v>
      </c>
      <c r="F104" s="25" t="s">
        <v>599</v>
      </c>
      <c r="G104" s="25" t="s">
        <v>600</v>
      </c>
      <c r="H104" s="25" t="s">
        <v>601</v>
      </c>
      <c r="I104" s="53" t="s">
        <v>602</v>
      </c>
      <c r="J104" s="59" t="s">
        <v>389</v>
      </c>
      <c r="K104" s="27" t="s">
        <v>603</v>
      </c>
      <c r="L104" s="27">
        <v>228</v>
      </c>
      <c r="M104" s="60" t="s">
        <v>604</v>
      </c>
      <c r="N104" s="118">
        <v>0.1</v>
      </c>
      <c r="O104" s="25">
        <v>0</v>
      </c>
      <c r="P104" s="116">
        <f t="shared" si="1"/>
        <v>0</v>
      </c>
      <c r="Q104" s="38">
        <v>0</v>
      </c>
      <c r="R104" s="38">
        <v>0</v>
      </c>
      <c r="S104" s="116">
        <v>0</v>
      </c>
      <c r="T104" s="32" t="s">
        <v>799</v>
      </c>
    </row>
    <row r="105" spans="1:20" ht="60" customHeight="1" x14ac:dyDescent="0.25">
      <c r="A105" s="772"/>
      <c r="B105" s="764"/>
      <c r="C105" s="762"/>
      <c r="D105" s="25">
        <v>94</v>
      </c>
      <c r="E105" s="25" t="s">
        <v>605</v>
      </c>
      <c r="F105" s="25" t="s">
        <v>606</v>
      </c>
      <c r="G105" s="25" t="s">
        <v>607</v>
      </c>
      <c r="H105" s="25" t="s">
        <v>608</v>
      </c>
      <c r="I105" s="53" t="s">
        <v>609</v>
      </c>
      <c r="J105" s="55" t="s">
        <v>254</v>
      </c>
      <c r="K105" s="41" t="s">
        <v>262</v>
      </c>
      <c r="L105" s="25">
        <v>137</v>
      </c>
      <c r="M105" s="53" t="s">
        <v>263</v>
      </c>
      <c r="N105" s="118">
        <v>0.1</v>
      </c>
      <c r="O105" s="25">
        <v>0</v>
      </c>
      <c r="P105" s="116">
        <f t="shared" si="1"/>
        <v>0</v>
      </c>
      <c r="Q105" s="38">
        <v>0</v>
      </c>
      <c r="R105" s="38">
        <v>0</v>
      </c>
      <c r="S105" s="116">
        <v>0</v>
      </c>
      <c r="T105" s="32" t="s">
        <v>774</v>
      </c>
    </row>
    <row r="106" spans="1:20" ht="60" customHeight="1" x14ac:dyDescent="0.25">
      <c r="A106" s="772"/>
      <c r="B106" s="764"/>
      <c r="C106" s="762"/>
      <c r="D106" s="25">
        <v>95</v>
      </c>
      <c r="E106" s="25" t="s">
        <v>610</v>
      </c>
      <c r="F106" s="25" t="s">
        <v>611</v>
      </c>
      <c r="G106" s="25" t="s">
        <v>612</v>
      </c>
      <c r="H106" s="25" t="s">
        <v>87</v>
      </c>
      <c r="I106" s="53" t="s">
        <v>613</v>
      </c>
      <c r="J106" s="763" t="s">
        <v>215</v>
      </c>
      <c r="K106" s="751" t="s">
        <v>216</v>
      </c>
      <c r="L106" s="767">
        <v>197</v>
      </c>
      <c r="M106" s="765" t="s">
        <v>217</v>
      </c>
      <c r="N106" s="118">
        <v>0.1</v>
      </c>
      <c r="O106" s="104">
        <v>0.1</v>
      </c>
      <c r="P106" s="116">
        <f t="shared" si="1"/>
        <v>1</v>
      </c>
      <c r="Q106" s="38">
        <v>0</v>
      </c>
      <c r="R106" s="38">
        <v>0</v>
      </c>
      <c r="S106" s="116">
        <v>0</v>
      </c>
      <c r="T106" s="32" t="s">
        <v>772</v>
      </c>
    </row>
    <row r="107" spans="1:20" ht="60" customHeight="1" x14ac:dyDescent="0.25">
      <c r="A107" s="772"/>
      <c r="B107" s="764"/>
      <c r="C107" s="762"/>
      <c r="D107" s="25">
        <v>96</v>
      </c>
      <c r="E107" s="25" t="s">
        <v>614</v>
      </c>
      <c r="F107" s="25" t="s">
        <v>615</v>
      </c>
      <c r="G107" s="25" t="s">
        <v>616</v>
      </c>
      <c r="H107" s="25" t="s">
        <v>59</v>
      </c>
      <c r="I107" s="53" t="s">
        <v>617</v>
      </c>
      <c r="J107" s="763"/>
      <c r="K107" s="751"/>
      <c r="L107" s="767"/>
      <c r="M107" s="765"/>
      <c r="N107" s="118">
        <v>0.09</v>
      </c>
      <c r="O107" s="104">
        <v>0.09</v>
      </c>
      <c r="P107" s="116">
        <f t="shared" ref="P107:P120" si="2">O107/N107</f>
        <v>1</v>
      </c>
      <c r="Q107" s="38">
        <v>0</v>
      </c>
      <c r="R107" s="38">
        <v>0</v>
      </c>
      <c r="S107" s="116">
        <v>0</v>
      </c>
      <c r="T107" s="32" t="s">
        <v>859</v>
      </c>
    </row>
    <row r="108" spans="1:20" ht="60" customHeight="1" x14ac:dyDescent="0.25">
      <c r="A108" s="772"/>
      <c r="B108" s="764"/>
      <c r="C108" s="27" t="s">
        <v>618</v>
      </c>
      <c r="D108" s="25">
        <v>97</v>
      </c>
      <c r="E108" s="25" t="s">
        <v>619</v>
      </c>
      <c r="F108" s="25" t="s">
        <v>620</v>
      </c>
      <c r="G108" s="25" t="s">
        <v>621</v>
      </c>
      <c r="H108" s="25" t="s">
        <v>59</v>
      </c>
      <c r="I108" s="53" t="s">
        <v>622</v>
      </c>
      <c r="J108" s="55" t="s">
        <v>406</v>
      </c>
      <c r="K108" s="25" t="s">
        <v>407</v>
      </c>
      <c r="L108" s="41">
        <v>136</v>
      </c>
      <c r="M108" s="53" t="s">
        <v>455</v>
      </c>
      <c r="N108" s="118">
        <v>0.09</v>
      </c>
      <c r="O108" s="104">
        <v>0.09</v>
      </c>
      <c r="P108" s="116">
        <f t="shared" si="2"/>
        <v>1</v>
      </c>
      <c r="Q108" s="38">
        <v>0</v>
      </c>
      <c r="R108" s="38">
        <v>0</v>
      </c>
      <c r="S108" s="116">
        <v>0</v>
      </c>
      <c r="T108" s="32" t="s">
        <v>836</v>
      </c>
    </row>
    <row r="109" spans="1:20" ht="60" customHeight="1" x14ac:dyDescent="0.25">
      <c r="A109" s="773" t="s">
        <v>624</v>
      </c>
      <c r="B109" s="762" t="s">
        <v>625</v>
      </c>
      <c r="C109" s="784" t="s">
        <v>626</v>
      </c>
      <c r="D109" s="25">
        <v>98</v>
      </c>
      <c r="E109" s="31" t="s">
        <v>627</v>
      </c>
      <c r="F109" s="26" t="s">
        <v>628</v>
      </c>
      <c r="G109" s="26" t="s">
        <v>629</v>
      </c>
      <c r="H109" s="26" t="s">
        <v>630</v>
      </c>
      <c r="I109" s="32" t="s">
        <v>631</v>
      </c>
      <c r="J109" s="763" t="s">
        <v>233</v>
      </c>
      <c r="K109" s="751" t="s">
        <v>234</v>
      </c>
      <c r="L109" s="764">
        <v>197</v>
      </c>
      <c r="M109" s="809" t="s">
        <v>217</v>
      </c>
      <c r="N109" s="118">
        <v>0.1</v>
      </c>
      <c r="O109" s="25">
        <v>0</v>
      </c>
      <c r="P109" s="116">
        <f t="shared" si="2"/>
        <v>0</v>
      </c>
      <c r="Q109" s="38">
        <v>0</v>
      </c>
      <c r="R109" s="38">
        <v>0</v>
      </c>
      <c r="S109" s="116">
        <v>0</v>
      </c>
      <c r="T109" s="32" t="s">
        <v>860</v>
      </c>
    </row>
    <row r="110" spans="1:20" ht="60" customHeight="1" x14ac:dyDescent="0.25">
      <c r="A110" s="773"/>
      <c r="B110" s="762"/>
      <c r="C110" s="784"/>
      <c r="D110" s="25">
        <v>99</v>
      </c>
      <c r="E110" s="31" t="s">
        <v>632</v>
      </c>
      <c r="F110" s="31" t="s">
        <v>633</v>
      </c>
      <c r="G110" s="31" t="s">
        <v>634</v>
      </c>
      <c r="H110" s="31" t="s">
        <v>635</v>
      </c>
      <c r="I110" s="33" t="s">
        <v>631</v>
      </c>
      <c r="J110" s="763"/>
      <c r="K110" s="751"/>
      <c r="L110" s="764"/>
      <c r="M110" s="809"/>
      <c r="N110" s="118">
        <v>0.08</v>
      </c>
      <c r="O110" s="25">
        <v>0</v>
      </c>
      <c r="P110" s="116">
        <f t="shared" si="2"/>
        <v>0</v>
      </c>
      <c r="Q110" s="38">
        <v>0</v>
      </c>
      <c r="R110" s="38">
        <v>0</v>
      </c>
      <c r="S110" s="116">
        <v>0</v>
      </c>
      <c r="T110" s="32" t="s">
        <v>861</v>
      </c>
    </row>
    <row r="111" spans="1:20" ht="60" customHeight="1" x14ac:dyDescent="0.25">
      <c r="A111" s="773"/>
      <c r="B111" s="762"/>
      <c r="C111" s="764" t="s">
        <v>636</v>
      </c>
      <c r="D111" s="29">
        <v>100</v>
      </c>
      <c r="E111" s="31" t="s">
        <v>637</v>
      </c>
      <c r="F111" s="26" t="s">
        <v>638</v>
      </c>
      <c r="G111" s="26" t="s">
        <v>639</v>
      </c>
      <c r="H111" s="26" t="s">
        <v>640</v>
      </c>
      <c r="I111" s="32" t="s">
        <v>641</v>
      </c>
      <c r="J111" s="763"/>
      <c r="K111" s="751"/>
      <c r="L111" s="764"/>
      <c r="M111" s="809"/>
      <c r="N111" s="118">
        <v>0.09</v>
      </c>
      <c r="O111" s="104">
        <v>0.09</v>
      </c>
      <c r="P111" s="116">
        <f t="shared" si="2"/>
        <v>1</v>
      </c>
      <c r="Q111" s="38">
        <v>0</v>
      </c>
      <c r="R111" s="38">
        <v>0</v>
      </c>
      <c r="S111" s="116">
        <v>0</v>
      </c>
      <c r="T111" s="32" t="s">
        <v>862</v>
      </c>
    </row>
    <row r="112" spans="1:20" ht="60" customHeight="1" x14ac:dyDescent="0.25">
      <c r="A112" s="773"/>
      <c r="B112" s="762"/>
      <c r="C112" s="764"/>
      <c r="D112" s="25">
        <v>101</v>
      </c>
      <c r="E112" s="30" t="s">
        <v>642</v>
      </c>
      <c r="F112" s="26" t="s">
        <v>643</v>
      </c>
      <c r="G112" s="26" t="s">
        <v>644</v>
      </c>
      <c r="H112" s="26" t="s">
        <v>645</v>
      </c>
      <c r="I112" s="32" t="s">
        <v>641</v>
      </c>
      <c r="J112" s="763"/>
      <c r="K112" s="751"/>
      <c r="L112" s="764"/>
      <c r="M112" s="809"/>
      <c r="N112" s="118">
        <v>0.09</v>
      </c>
      <c r="O112" s="104">
        <v>0.09</v>
      </c>
      <c r="P112" s="116">
        <f t="shared" si="2"/>
        <v>1</v>
      </c>
      <c r="Q112" s="38">
        <v>0</v>
      </c>
      <c r="R112" s="38">
        <v>0</v>
      </c>
      <c r="S112" s="116">
        <v>0</v>
      </c>
      <c r="T112" s="32" t="s">
        <v>863</v>
      </c>
    </row>
    <row r="113" spans="1:20" ht="60" customHeight="1" x14ac:dyDescent="0.25">
      <c r="A113" s="773"/>
      <c r="B113" s="762"/>
      <c r="C113" s="764"/>
      <c r="D113" s="25">
        <v>102</v>
      </c>
      <c r="E113" s="31" t="s">
        <v>646</v>
      </c>
      <c r="F113" s="26" t="s">
        <v>647</v>
      </c>
      <c r="G113" s="26" t="s">
        <v>648</v>
      </c>
      <c r="H113" s="26" t="s">
        <v>649</v>
      </c>
      <c r="I113" s="32" t="s">
        <v>650</v>
      </c>
      <c r="J113" s="763"/>
      <c r="K113" s="751"/>
      <c r="L113" s="764"/>
      <c r="M113" s="809"/>
      <c r="N113" s="118">
        <v>0.09</v>
      </c>
      <c r="O113" s="104">
        <v>0.09</v>
      </c>
      <c r="P113" s="116">
        <f t="shared" si="2"/>
        <v>1</v>
      </c>
      <c r="Q113" s="38">
        <v>0</v>
      </c>
      <c r="R113" s="38">
        <v>0</v>
      </c>
      <c r="S113" s="116">
        <v>0</v>
      </c>
      <c r="T113" s="32" t="s">
        <v>864</v>
      </c>
    </row>
    <row r="114" spans="1:20" ht="60" customHeight="1" x14ac:dyDescent="0.25">
      <c r="A114" s="773"/>
      <c r="B114" s="762"/>
      <c r="C114" s="764"/>
      <c r="D114" s="25">
        <v>103</v>
      </c>
      <c r="E114" s="26" t="s">
        <v>651</v>
      </c>
      <c r="F114" s="26" t="s">
        <v>652</v>
      </c>
      <c r="G114" s="26" t="s">
        <v>653</v>
      </c>
      <c r="H114" s="26" t="s">
        <v>654</v>
      </c>
      <c r="I114" s="32" t="s">
        <v>655</v>
      </c>
      <c r="J114" s="763"/>
      <c r="K114" s="751"/>
      <c r="L114" s="764"/>
      <c r="M114" s="809"/>
      <c r="N114" s="118">
        <v>0.09</v>
      </c>
      <c r="O114" s="104">
        <v>0.09</v>
      </c>
      <c r="P114" s="116">
        <f t="shared" si="2"/>
        <v>1</v>
      </c>
      <c r="Q114" s="38">
        <v>0</v>
      </c>
      <c r="R114" s="38">
        <v>0</v>
      </c>
      <c r="S114" s="116">
        <v>0</v>
      </c>
      <c r="T114" s="32" t="s">
        <v>864</v>
      </c>
    </row>
    <row r="115" spans="1:20" ht="60" customHeight="1" x14ac:dyDescent="0.25">
      <c r="A115" s="773"/>
      <c r="B115" s="762"/>
      <c r="C115" s="764"/>
      <c r="D115" s="29">
        <v>104</v>
      </c>
      <c r="E115" s="26" t="s">
        <v>656</v>
      </c>
      <c r="F115" s="26" t="s">
        <v>657</v>
      </c>
      <c r="G115" s="26" t="s">
        <v>658</v>
      </c>
      <c r="H115" s="26" t="s">
        <v>659</v>
      </c>
      <c r="I115" s="32" t="s">
        <v>660</v>
      </c>
      <c r="J115" s="763"/>
      <c r="K115" s="751"/>
      <c r="L115" s="764"/>
      <c r="M115" s="809"/>
      <c r="N115" s="118">
        <v>0.09</v>
      </c>
      <c r="O115" s="104">
        <v>0.09</v>
      </c>
      <c r="P115" s="116">
        <f t="shared" si="2"/>
        <v>1</v>
      </c>
      <c r="Q115" s="38">
        <v>0</v>
      </c>
      <c r="R115" s="38">
        <v>0</v>
      </c>
      <c r="S115" s="116">
        <v>0</v>
      </c>
      <c r="T115" s="32" t="s">
        <v>865</v>
      </c>
    </row>
    <row r="116" spans="1:20" ht="60" customHeight="1" x14ac:dyDescent="0.25">
      <c r="A116" s="773"/>
      <c r="B116" s="762"/>
      <c r="C116" s="764"/>
      <c r="D116" s="25">
        <v>105</v>
      </c>
      <c r="E116" s="26" t="s">
        <v>661</v>
      </c>
      <c r="F116" s="26" t="s">
        <v>662</v>
      </c>
      <c r="G116" s="26" t="s">
        <v>663</v>
      </c>
      <c r="H116" s="26" t="s">
        <v>664</v>
      </c>
      <c r="I116" s="32" t="s">
        <v>665</v>
      </c>
      <c r="J116" s="763"/>
      <c r="K116" s="751"/>
      <c r="L116" s="764"/>
      <c r="M116" s="809"/>
      <c r="N116" s="121">
        <v>1.2E-2</v>
      </c>
      <c r="O116" s="105">
        <v>5.0000000000000001E-3</v>
      </c>
      <c r="P116" s="116">
        <f t="shared" si="2"/>
        <v>0.41666666666666669</v>
      </c>
      <c r="Q116" s="38">
        <v>13000000</v>
      </c>
      <c r="R116" s="38">
        <v>13000000</v>
      </c>
      <c r="S116" s="116">
        <f>R116/Q116</f>
        <v>1</v>
      </c>
      <c r="T116" s="32" t="s">
        <v>866</v>
      </c>
    </row>
    <row r="117" spans="1:20" ht="60" customHeight="1" x14ac:dyDescent="0.25">
      <c r="A117" s="773"/>
      <c r="B117" s="762"/>
      <c r="C117" s="764"/>
      <c r="D117" s="25">
        <v>106</v>
      </c>
      <c r="E117" s="26" t="s">
        <v>666</v>
      </c>
      <c r="F117" s="26" t="s">
        <v>667</v>
      </c>
      <c r="G117" s="26" t="s">
        <v>668</v>
      </c>
      <c r="H117" s="26" t="s">
        <v>669</v>
      </c>
      <c r="I117" s="32" t="s">
        <v>670</v>
      </c>
      <c r="J117" s="763"/>
      <c r="K117" s="751"/>
      <c r="L117" s="764"/>
      <c r="M117" s="809"/>
      <c r="N117" s="118">
        <v>0.09</v>
      </c>
      <c r="O117" s="104">
        <v>0.09</v>
      </c>
      <c r="P117" s="116">
        <f t="shared" si="2"/>
        <v>1</v>
      </c>
      <c r="Q117" s="38">
        <v>0</v>
      </c>
      <c r="R117" s="38">
        <v>0</v>
      </c>
      <c r="S117" s="116">
        <v>0</v>
      </c>
      <c r="T117" s="32" t="s">
        <v>867</v>
      </c>
    </row>
    <row r="118" spans="1:20" ht="60" customHeight="1" x14ac:dyDescent="0.25">
      <c r="A118" s="773"/>
      <c r="B118" s="762"/>
      <c r="C118" s="764"/>
      <c r="D118" s="25">
        <v>107</v>
      </c>
      <c r="E118" s="26" t="s">
        <v>671</v>
      </c>
      <c r="F118" s="26" t="s">
        <v>672</v>
      </c>
      <c r="G118" s="26" t="s">
        <v>673</v>
      </c>
      <c r="H118" s="26" t="s">
        <v>59</v>
      </c>
      <c r="I118" s="32" t="s">
        <v>674</v>
      </c>
      <c r="J118" s="763"/>
      <c r="K118" s="751"/>
      <c r="L118" s="764"/>
      <c r="M118" s="809"/>
      <c r="N118" s="118">
        <v>0.09</v>
      </c>
      <c r="O118" s="104">
        <v>0.09</v>
      </c>
      <c r="P118" s="116">
        <f t="shared" si="2"/>
        <v>1</v>
      </c>
      <c r="Q118" s="38">
        <v>0</v>
      </c>
      <c r="R118" s="38">
        <v>0</v>
      </c>
      <c r="S118" s="116">
        <v>0</v>
      </c>
      <c r="T118" s="32" t="s">
        <v>868</v>
      </c>
    </row>
    <row r="119" spans="1:20" ht="60" customHeight="1" x14ac:dyDescent="0.25">
      <c r="A119" s="773"/>
      <c r="B119" s="780" t="s">
        <v>675</v>
      </c>
      <c r="C119" s="762" t="s">
        <v>676</v>
      </c>
      <c r="D119" s="29">
        <v>108</v>
      </c>
      <c r="E119" s="26" t="s">
        <v>677</v>
      </c>
      <c r="F119" s="26" t="s">
        <v>678</v>
      </c>
      <c r="G119" s="26" t="s">
        <v>679</v>
      </c>
      <c r="H119" s="26" t="s">
        <v>680</v>
      </c>
      <c r="I119" s="32" t="s">
        <v>670</v>
      </c>
      <c r="J119" s="763"/>
      <c r="K119" s="751"/>
      <c r="L119" s="764"/>
      <c r="M119" s="809"/>
      <c r="N119" s="118">
        <v>0.09</v>
      </c>
      <c r="O119" s="104">
        <v>0.09</v>
      </c>
      <c r="P119" s="116">
        <f t="shared" si="2"/>
        <v>1</v>
      </c>
      <c r="Q119" s="38">
        <v>0</v>
      </c>
      <c r="R119" s="38">
        <v>0</v>
      </c>
      <c r="S119" s="116">
        <v>0</v>
      </c>
      <c r="T119" s="32" t="s">
        <v>869</v>
      </c>
    </row>
    <row r="120" spans="1:20" ht="60" customHeight="1" thickBot="1" x14ac:dyDescent="0.3">
      <c r="A120" s="774"/>
      <c r="B120" s="781"/>
      <c r="C120" s="805"/>
      <c r="D120" s="71">
        <v>109</v>
      </c>
      <c r="E120" s="34" t="s">
        <v>681</v>
      </c>
      <c r="F120" s="34" t="s">
        <v>682</v>
      </c>
      <c r="G120" s="34" t="s">
        <v>683</v>
      </c>
      <c r="H120" s="34" t="s">
        <v>684</v>
      </c>
      <c r="I120" s="35" t="s">
        <v>685</v>
      </c>
      <c r="J120" s="770"/>
      <c r="K120" s="775"/>
      <c r="L120" s="776"/>
      <c r="M120" s="810"/>
      <c r="N120" s="72">
        <v>0.09</v>
      </c>
      <c r="O120" s="122">
        <v>0.09</v>
      </c>
      <c r="P120" s="45">
        <f t="shared" si="2"/>
        <v>1</v>
      </c>
      <c r="Q120" s="46">
        <v>0</v>
      </c>
      <c r="R120" s="46">
        <v>0</v>
      </c>
      <c r="S120" s="45">
        <v>0</v>
      </c>
      <c r="T120" s="35" t="s">
        <v>870</v>
      </c>
    </row>
  </sheetData>
  <mergeCells count="144">
    <mergeCell ref="T32:T35"/>
    <mergeCell ref="Q36:Q41"/>
    <mergeCell ref="R36:R41"/>
    <mergeCell ref="S36:S41"/>
    <mergeCell ref="T36:T41"/>
    <mergeCell ref="A1:I1"/>
    <mergeCell ref="A2:A3"/>
    <mergeCell ref="B2:B3"/>
    <mergeCell ref="C2:C3"/>
    <mergeCell ref="D2:D3"/>
    <mergeCell ref="E2:E3"/>
    <mergeCell ref="F2:F3"/>
    <mergeCell ref="G2:G3"/>
    <mergeCell ref="H2:H3"/>
    <mergeCell ref="I2:I3"/>
    <mergeCell ref="T2:T3"/>
    <mergeCell ref="A4:A51"/>
    <mergeCell ref="B4:B23"/>
    <mergeCell ref="C4:C10"/>
    <mergeCell ref="C11:C13"/>
    <mergeCell ref="C14:C17"/>
    <mergeCell ref="C18:C23"/>
    <mergeCell ref="J18:J20"/>
    <mergeCell ref="K18:K20"/>
    <mergeCell ref="L18:L20"/>
    <mergeCell ref="J2:M2"/>
    <mergeCell ref="N2:O2"/>
    <mergeCell ref="P2:P3"/>
    <mergeCell ref="Q2:R2"/>
    <mergeCell ref="S2:S3"/>
    <mergeCell ref="N32:N35"/>
    <mergeCell ref="M18:M20"/>
    <mergeCell ref="S32:S35"/>
    <mergeCell ref="N36:N41"/>
    <mergeCell ref="O32:O35"/>
    <mergeCell ref="P32:P35"/>
    <mergeCell ref="O36:O41"/>
    <mergeCell ref="P36:P41"/>
    <mergeCell ref="Q32:Q35"/>
    <mergeCell ref="R32:R35"/>
    <mergeCell ref="C36:C42"/>
    <mergeCell ref="D36:D41"/>
    <mergeCell ref="E36:E41"/>
    <mergeCell ref="F36:F41"/>
    <mergeCell ref="G36:G41"/>
    <mergeCell ref="H36:H41"/>
    <mergeCell ref="I36:I37"/>
    <mergeCell ref="J36:J37"/>
    <mergeCell ref="K36:K37"/>
    <mergeCell ref="L36:L37"/>
    <mergeCell ref="M36:M37"/>
    <mergeCell ref="G32:G35"/>
    <mergeCell ref="H32:H35"/>
    <mergeCell ref="I32:I35"/>
    <mergeCell ref="B24:B30"/>
    <mergeCell ref="C24:C26"/>
    <mergeCell ref="C27:C28"/>
    <mergeCell ref="C29:C30"/>
    <mergeCell ref="B31:B51"/>
    <mergeCell ref="C31:C35"/>
    <mergeCell ref="D32:D35"/>
    <mergeCell ref="E32:E35"/>
    <mergeCell ref="F32:F35"/>
    <mergeCell ref="C43:C47"/>
    <mergeCell ref="C48:C51"/>
    <mergeCell ref="J48:J49"/>
    <mergeCell ref="K48:K49"/>
    <mergeCell ref="L48:L49"/>
    <mergeCell ref="M48:M49"/>
    <mergeCell ref="J50:J51"/>
    <mergeCell ref="K50:K51"/>
    <mergeCell ref="L50:L51"/>
    <mergeCell ref="M50:M51"/>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B62:B65"/>
    <mergeCell ref="C62:C65"/>
    <mergeCell ref="J63:J67"/>
    <mergeCell ref="K63:K67"/>
    <mergeCell ref="C72:C76"/>
    <mergeCell ref="B77:B84"/>
    <mergeCell ref="C77:C79"/>
    <mergeCell ref="J78:J81"/>
    <mergeCell ref="K78:K81"/>
    <mergeCell ref="L78:L81"/>
    <mergeCell ref="C80:C84"/>
    <mergeCell ref="L63:L67"/>
    <mergeCell ref="M63:M67"/>
    <mergeCell ref="B66:B67"/>
    <mergeCell ref="C66:C67"/>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L106:L107"/>
    <mergeCell ref="M106:M107"/>
    <mergeCell ref="M109:M120"/>
    <mergeCell ref="C111:C118"/>
    <mergeCell ref="B119:B120"/>
    <mergeCell ref="C119:C120"/>
    <mergeCell ref="A109:A120"/>
    <mergeCell ref="B109:B118"/>
    <mergeCell ref="C109:C110"/>
    <mergeCell ref="J109:J120"/>
    <mergeCell ref="K109:K120"/>
    <mergeCell ref="L109:L120"/>
  </mergeCells>
  <conditionalFormatting sqref="L44">
    <cfRule type="duplicateValues" dxfId="1080" priority="12"/>
  </conditionalFormatting>
  <conditionalFormatting sqref="L39">
    <cfRule type="duplicateValues" dxfId="1079" priority="11"/>
  </conditionalFormatting>
  <conditionalFormatting sqref="L18">
    <cfRule type="duplicateValues" dxfId="1078" priority="10"/>
  </conditionalFormatting>
  <conditionalFormatting sqref="L42">
    <cfRule type="duplicateValues" dxfId="1077" priority="9"/>
  </conditionalFormatting>
  <conditionalFormatting sqref="L50">
    <cfRule type="duplicateValues" dxfId="1076" priority="8"/>
  </conditionalFormatting>
  <conditionalFormatting sqref="K75">
    <cfRule type="duplicateValues" dxfId="1075" priority="7"/>
  </conditionalFormatting>
  <conditionalFormatting sqref="L109">
    <cfRule type="duplicateValues" dxfId="1074" priority="6"/>
  </conditionalFormatting>
  <conditionalFormatting sqref="P36 P4:P32 P42:P120">
    <cfRule type="cellIs" dxfId="1073" priority="1" operator="lessThan">
      <formula>0.4</formula>
    </cfRule>
    <cfRule type="cellIs" dxfId="1072" priority="2" operator="between">
      <formula>0.4</formula>
      <formula>0.5999</formula>
    </cfRule>
    <cfRule type="cellIs" dxfId="1071" priority="3" operator="between">
      <formula>0.6</formula>
      <formula>0.6999</formula>
    </cfRule>
    <cfRule type="cellIs" dxfId="1070" priority="4" operator="between">
      <formula>0.7</formula>
      <formula>0.7999</formula>
    </cfRule>
    <cfRule type="cellIs" dxfId="1069" priority="5" operator="greaterThan">
      <formula>0.7999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20"/>
  <sheetViews>
    <sheetView zoomScale="80" zoomScaleNormal="80" workbookViewId="0">
      <pane xSplit="6" ySplit="3" topLeftCell="N4" activePane="bottomRight" state="frozen"/>
      <selection pane="topRight" activeCell="G1" sqref="G1"/>
      <selection pane="bottomLeft" activeCell="A4" sqref="A4"/>
      <selection pane="bottomRight" activeCell="T1" sqref="T1"/>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4" customWidth="1"/>
    <col min="19" max="19" width="9.7109375" style="4" customWidth="1"/>
    <col min="20" max="20" width="30.7109375" style="3" customWidth="1"/>
  </cols>
  <sheetData>
    <row r="1" spans="1:20" ht="21.75" thickBot="1" x14ac:dyDescent="0.3">
      <c r="A1" s="818" t="s">
        <v>698</v>
      </c>
      <c r="B1" s="819"/>
      <c r="C1" s="819"/>
      <c r="D1" s="819"/>
      <c r="E1" s="819"/>
      <c r="F1" s="819"/>
      <c r="G1" s="819"/>
      <c r="H1" s="819"/>
      <c r="I1" s="820"/>
      <c r="J1" s="20"/>
      <c r="K1" s="20"/>
      <c r="L1" s="20"/>
      <c r="M1" s="20"/>
      <c r="N1" s="21"/>
      <c r="O1" s="21"/>
      <c r="P1" s="22"/>
      <c r="Q1" s="24"/>
      <c r="R1" s="24"/>
      <c r="S1" s="22"/>
      <c r="T1" s="23"/>
    </row>
    <row r="2" spans="1:20" ht="24.75" customHeight="1" x14ac:dyDescent="0.25">
      <c r="A2" s="821" t="s">
        <v>0</v>
      </c>
      <c r="B2" s="821" t="s">
        <v>1</v>
      </c>
      <c r="C2" s="821" t="s">
        <v>2</v>
      </c>
      <c r="D2" s="821" t="s">
        <v>12</v>
      </c>
      <c r="E2" s="821" t="s">
        <v>3</v>
      </c>
      <c r="F2" s="821" t="s">
        <v>4</v>
      </c>
      <c r="G2" s="821" t="s">
        <v>5</v>
      </c>
      <c r="H2" s="821" t="s">
        <v>6</v>
      </c>
      <c r="I2" s="823" t="s">
        <v>7</v>
      </c>
      <c r="J2" s="812" t="s">
        <v>284</v>
      </c>
      <c r="K2" s="813"/>
      <c r="L2" s="813"/>
      <c r="M2" s="814"/>
      <c r="N2" s="808" t="s">
        <v>689</v>
      </c>
      <c r="O2" s="800"/>
      <c r="P2" s="801" t="s">
        <v>281</v>
      </c>
      <c r="Q2" s="800" t="s">
        <v>690</v>
      </c>
      <c r="R2" s="800"/>
      <c r="S2" s="801" t="s">
        <v>281</v>
      </c>
      <c r="T2" s="803" t="s">
        <v>691</v>
      </c>
    </row>
    <row r="3" spans="1:20" ht="26.25" thickBot="1" x14ac:dyDescent="0.3">
      <c r="A3" s="822"/>
      <c r="B3" s="822"/>
      <c r="C3" s="822"/>
      <c r="D3" s="822"/>
      <c r="E3" s="822"/>
      <c r="F3" s="822"/>
      <c r="G3" s="822"/>
      <c r="H3" s="822"/>
      <c r="I3" s="824"/>
      <c r="J3" s="74" t="s">
        <v>8</v>
      </c>
      <c r="K3" s="75" t="s">
        <v>9</v>
      </c>
      <c r="L3" s="75" t="s">
        <v>10</v>
      </c>
      <c r="M3" s="76" t="s">
        <v>11</v>
      </c>
      <c r="N3" s="77" t="s">
        <v>277</v>
      </c>
      <c r="O3" s="78" t="s">
        <v>278</v>
      </c>
      <c r="P3" s="802"/>
      <c r="Q3" s="78" t="s">
        <v>277</v>
      </c>
      <c r="R3" s="78" t="s">
        <v>278</v>
      </c>
      <c r="S3" s="802"/>
      <c r="T3" s="804"/>
    </row>
    <row r="4" spans="1:20" ht="60" customHeight="1" x14ac:dyDescent="0.25">
      <c r="A4" s="815" t="s">
        <v>13</v>
      </c>
      <c r="B4" s="816" t="s">
        <v>14</v>
      </c>
      <c r="C4" s="817" t="s">
        <v>15</v>
      </c>
      <c r="D4" s="80">
        <v>1</v>
      </c>
      <c r="E4" s="79" t="s">
        <v>16</v>
      </c>
      <c r="F4" s="79" t="s">
        <v>17</v>
      </c>
      <c r="G4" s="79" t="s">
        <v>18</v>
      </c>
      <c r="H4" s="79" t="s">
        <v>19</v>
      </c>
      <c r="I4" s="81" t="s">
        <v>20</v>
      </c>
      <c r="J4" s="47" t="s">
        <v>205</v>
      </c>
      <c r="K4" s="48" t="s">
        <v>206</v>
      </c>
      <c r="L4" s="48" t="s">
        <v>96</v>
      </c>
      <c r="M4" s="51" t="s">
        <v>207</v>
      </c>
      <c r="N4" s="47">
        <v>0.09</v>
      </c>
      <c r="O4" s="48">
        <v>0.09</v>
      </c>
      <c r="P4" s="49">
        <f>O4/N4</f>
        <v>1</v>
      </c>
      <c r="Q4" s="50" t="s">
        <v>96</v>
      </c>
      <c r="R4" s="50" t="s">
        <v>872</v>
      </c>
      <c r="S4" s="49"/>
      <c r="T4" s="51" t="s">
        <v>889</v>
      </c>
    </row>
    <row r="5" spans="1:20" ht="60" customHeight="1" x14ac:dyDescent="0.25">
      <c r="A5" s="763"/>
      <c r="B5" s="751"/>
      <c r="C5" s="762"/>
      <c r="D5" s="25">
        <v>2</v>
      </c>
      <c r="E5" s="26" t="s">
        <v>21</v>
      </c>
      <c r="F5" s="26" t="s">
        <v>22</v>
      </c>
      <c r="G5" s="26" t="s">
        <v>23</v>
      </c>
      <c r="H5" s="26" t="s">
        <v>24</v>
      </c>
      <c r="I5" s="32" t="s">
        <v>25</v>
      </c>
      <c r="J5" s="55" t="s">
        <v>208</v>
      </c>
      <c r="K5" s="26" t="s">
        <v>209</v>
      </c>
      <c r="L5" s="25">
        <v>52</v>
      </c>
      <c r="M5" s="32" t="s">
        <v>210</v>
      </c>
      <c r="N5" s="55">
        <v>3</v>
      </c>
      <c r="O5" s="25">
        <v>3</v>
      </c>
      <c r="P5" s="117">
        <f t="shared" ref="P5:P31" si="0">O5/N5</f>
        <v>1</v>
      </c>
      <c r="Q5" s="38">
        <v>245080000</v>
      </c>
      <c r="R5" s="38">
        <v>117720000</v>
      </c>
      <c r="S5" s="37">
        <f>R5/Q5</f>
        <v>0.48033295250530439</v>
      </c>
      <c r="T5" s="32" t="s">
        <v>890</v>
      </c>
    </row>
    <row r="6" spans="1:20" ht="60" customHeight="1" x14ac:dyDescent="0.25">
      <c r="A6" s="763"/>
      <c r="B6" s="751"/>
      <c r="C6" s="762"/>
      <c r="D6" s="25">
        <v>3</v>
      </c>
      <c r="E6" s="26" t="s">
        <v>26</v>
      </c>
      <c r="F6" s="26" t="s">
        <v>27</v>
      </c>
      <c r="G6" s="26" t="s">
        <v>28</v>
      </c>
      <c r="H6" s="26" t="s">
        <v>29</v>
      </c>
      <c r="I6" s="32" t="s">
        <v>30</v>
      </c>
      <c r="J6" s="55" t="s">
        <v>211</v>
      </c>
      <c r="K6" s="26" t="s">
        <v>212</v>
      </c>
      <c r="L6" s="25">
        <v>45</v>
      </c>
      <c r="M6" s="32" t="s">
        <v>213</v>
      </c>
      <c r="N6" s="55">
        <v>1</v>
      </c>
      <c r="O6" s="25">
        <v>1</v>
      </c>
      <c r="P6" s="117">
        <f t="shared" si="0"/>
        <v>1</v>
      </c>
      <c r="Q6" s="38">
        <v>69920000</v>
      </c>
      <c r="R6" s="38">
        <v>24640000</v>
      </c>
      <c r="S6" s="119">
        <f>R6/Q6</f>
        <v>0.35240274599542332</v>
      </c>
      <c r="T6" s="32" t="s">
        <v>891</v>
      </c>
    </row>
    <row r="7" spans="1:20" ht="60" customHeight="1" x14ac:dyDescent="0.25">
      <c r="A7" s="763"/>
      <c r="B7" s="751"/>
      <c r="C7" s="762"/>
      <c r="D7" s="25">
        <v>4</v>
      </c>
      <c r="E7" s="26" t="s">
        <v>31</v>
      </c>
      <c r="F7" s="26" t="s">
        <v>32</v>
      </c>
      <c r="G7" s="26" t="s">
        <v>33</v>
      </c>
      <c r="H7" s="26" t="s">
        <v>34</v>
      </c>
      <c r="I7" s="32" t="s">
        <v>35</v>
      </c>
      <c r="J7" s="55" t="s">
        <v>96</v>
      </c>
      <c r="K7" s="25" t="s">
        <v>96</v>
      </c>
      <c r="L7" s="25" t="s">
        <v>96</v>
      </c>
      <c r="M7" s="53" t="s">
        <v>96</v>
      </c>
      <c r="N7" s="55">
        <v>1</v>
      </c>
      <c r="O7" s="25">
        <v>1</v>
      </c>
      <c r="P7" s="117">
        <f t="shared" si="0"/>
        <v>1</v>
      </c>
      <c r="Q7" s="38" t="s">
        <v>873</v>
      </c>
      <c r="R7" s="38" t="s">
        <v>873</v>
      </c>
      <c r="S7" s="37"/>
      <c r="T7" s="32" t="s">
        <v>892</v>
      </c>
    </row>
    <row r="8" spans="1:20" ht="60" customHeight="1" x14ac:dyDescent="0.25">
      <c r="A8" s="763"/>
      <c r="B8" s="751"/>
      <c r="C8" s="762"/>
      <c r="D8" s="25">
        <v>5</v>
      </c>
      <c r="E8" s="26" t="s">
        <v>36</v>
      </c>
      <c r="F8" s="26" t="s">
        <v>37</v>
      </c>
      <c r="G8" s="26" t="s">
        <v>38</v>
      </c>
      <c r="H8" s="26" t="s">
        <v>39</v>
      </c>
      <c r="I8" s="32" t="s">
        <v>40</v>
      </c>
      <c r="J8" s="55" t="s">
        <v>211</v>
      </c>
      <c r="K8" s="26" t="s">
        <v>214</v>
      </c>
      <c r="L8" s="25">
        <v>45</v>
      </c>
      <c r="M8" s="32" t="s">
        <v>213</v>
      </c>
      <c r="N8" s="55">
        <v>1</v>
      </c>
      <c r="O8" s="25">
        <v>1</v>
      </c>
      <c r="P8" s="117">
        <f t="shared" si="0"/>
        <v>1</v>
      </c>
      <c r="Q8" s="38">
        <v>69920000</v>
      </c>
      <c r="R8" s="38">
        <v>24640000</v>
      </c>
      <c r="S8" s="37">
        <f>R8/Q8</f>
        <v>0.35240274599542332</v>
      </c>
      <c r="T8" s="32" t="s">
        <v>893</v>
      </c>
    </row>
    <row r="9" spans="1:20" ht="60" customHeight="1" x14ac:dyDescent="0.25">
      <c r="A9" s="763"/>
      <c r="B9" s="751"/>
      <c r="C9" s="762"/>
      <c r="D9" s="25">
        <v>6</v>
      </c>
      <c r="E9" s="26" t="s">
        <v>41</v>
      </c>
      <c r="F9" s="26" t="s">
        <v>42</v>
      </c>
      <c r="G9" s="26" t="s">
        <v>43</v>
      </c>
      <c r="H9" s="25" t="s">
        <v>44</v>
      </c>
      <c r="I9" s="53" t="s">
        <v>45</v>
      </c>
      <c r="J9" s="84" t="s">
        <v>215</v>
      </c>
      <c r="K9" s="26" t="s">
        <v>216</v>
      </c>
      <c r="L9" s="10">
        <v>197</v>
      </c>
      <c r="M9" s="32" t="s">
        <v>217</v>
      </c>
      <c r="N9" s="55">
        <v>0.08</v>
      </c>
      <c r="O9" s="25">
        <v>7.4999999999999997E-2</v>
      </c>
      <c r="P9" s="117">
        <f t="shared" si="0"/>
        <v>0.9375</v>
      </c>
      <c r="Q9" s="38">
        <v>82000000</v>
      </c>
      <c r="R9" s="38">
        <v>6570000</v>
      </c>
      <c r="S9" s="119">
        <f>R9/Q9</f>
        <v>8.0121951219512197E-2</v>
      </c>
      <c r="T9" s="32" t="s">
        <v>894</v>
      </c>
    </row>
    <row r="10" spans="1:20" ht="60" customHeight="1" x14ac:dyDescent="0.25">
      <c r="A10" s="763"/>
      <c r="B10" s="751"/>
      <c r="C10" s="762"/>
      <c r="D10" s="25">
        <v>7</v>
      </c>
      <c r="E10" s="26" t="s">
        <v>46</v>
      </c>
      <c r="F10" s="26" t="s">
        <v>47</v>
      </c>
      <c r="G10" s="26" t="s">
        <v>48</v>
      </c>
      <c r="H10" s="26" t="s">
        <v>19</v>
      </c>
      <c r="I10" s="32" t="s">
        <v>49</v>
      </c>
      <c r="J10" s="55" t="s">
        <v>96</v>
      </c>
      <c r="K10" s="25" t="s">
        <v>96</v>
      </c>
      <c r="L10" s="25" t="s">
        <v>96</v>
      </c>
      <c r="M10" s="53" t="s">
        <v>96</v>
      </c>
      <c r="N10" s="55">
        <v>0.1</v>
      </c>
      <c r="O10" s="25">
        <v>0.08</v>
      </c>
      <c r="P10" s="117">
        <f t="shared" si="0"/>
        <v>0.79999999999999993</v>
      </c>
      <c r="Q10" s="38" t="s">
        <v>873</v>
      </c>
      <c r="R10" s="38" t="s">
        <v>873</v>
      </c>
      <c r="S10" s="37"/>
      <c r="T10" s="32" t="s">
        <v>895</v>
      </c>
    </row>
    <row r="11" spans="1:20" ht="60" customHeight="1" x14ac:dyDescent="0.25">
      <c r="A11" s="763"/>
      <c r="B11" s="751"/>
      <c r="C11" s="762" t="s">
        <v>50</v>
      </c>
      <c r="D11" s="25">
        <v>8</v>
      </c>
      <c r="E11" s="26" t="s">
        <v>51</v>
      </c>
      <c r="F11" s="26" t="s">
        <v>52</v>
      </c>
      <c r="G11" s="26" t="s">
        <v>53</v>
      </c>
      <c r="H11" s="26" t="s">
        <v>54</v>
      </c>
      <c r="I11" s="32" t="s">
        <v>55</v>
      </c>
      <c r="J11" s="7" t="s">
        <v>211</v>
      </c>
      <c r="K11" s="26" t="s">
        <v>218</v>
      </c>
      <c r="L11" s="25">
        <v>33</v>
      </c>
      <c r="M11" s="32" t="s">
        <v>219</v>
      </c>
      <c r="N11" s="55">
        <v>10</v>
      </c>
      <c r="O11" s="25">
        <v>8</v>
      </c>
      <c r="P11" s="117">
        <f t="shared" si="0"/>
        <v>0.8</v>
      </c>
      <c r="Q11" s="38">
        <v>28600000</v>
      </c>
      <c r="R11" s="38">
        <v>25860000</v>
      </c>
      <c r="S11" s="37">
        <f>R11/Q11</f>
        <v>0.90419580419580414</v>
      </c>
      <c r="T11" s="32" t="s">
        <v>896</v>
      </c>
    </row>
    <row r="12" spans="1:20" ht="60" customHeight="1" x14ac:dyDescent="0.25">
      <c r="A12" s="763"/>
      <c r="B12" s="751"/>
      <c r="C12" s="762"/>
      <c r="D12" s="25">
        <v>9</v>
      </c>
      <c r="E12" s="26" t="s">
        <v>56</v>
      </c>
      <c r="F12" s="26" t="s">
        <v>57</v>
      </c>
      <c r="G12" s="26" t="s">
        <v>58</v>
      </c>
      <c r="H12" s="26" t="s">
        <v>59</v>
      </c>
      <c r="I12" s="32" t="s">
        <v>55</v>
      </c>
      <c r="J12" s="55" t="s">
        <v>211</v>
      </c>
      <c r="K12" s="25" t="s">
        <v>214</v>
      </c>
      <c r="L12" s="25">
        <v>28</v>
      </c>
      <c r="M12" s="32" t="s">
        <v>220</v>
      </c>
      <c r="N12" s="55">
        <v>0.09</v>
      </c>
      <c r="O12" s="25">
        <v>0.09</v>
      </c>
      <c r="P12" s="117">
        <f t="shared" si="0"/>
        <v>1</v>
      </c>
      <c r="Q12" s="38" t="s">
        <v>873</v>
      </c>
      <c r="R12" s="38" t="s">
        <v>873</v>
      </c>
      <c r="S12" s="37"/>
      <c r="T12" s="32" t="s">
        <v>897</v>
      </c>
    </row>
    <row r="13" spans="1:20" ht="60" customHeight="1" x14ac:dyDescent="0.25">
      <c r="A13" s="763"/>
      <c r="B13" s="751"/>
      <c r="C13" s="762"/>
      <c r="D13" s="25">
        <v>10</v>
      </c>
      <c r="E13" s="26" t="s">
        <v>60</v>
      </c>
      <c r="F13" s="26" t="s">
        <v>61</v>
      </c>
      <c r="G13" s="26" t="s">
        <v>62</v>
      </c>
      <c r="H13" s="26" t="s">
        <v>63</v>
      </c>
      <c r="I13" s="32" t="s">
        <v>55</v>
      </c>
      <c r="J13" s="55" t="s">
        <v>221</v>
      </c>
      <c r="K13" s="25" t="s">
        <v>222</v>
      </c>
      <c r="L13" s="25">
        <v>122</v>
      </c>
      <c r="M13" s="32" t="s">
        <v>223</v>
      </c>
      <c r="N13" s="55">
        <v>0.09</v>
      </c>
      <c r="O13" s="25">
        <v>0.09</v>
      </c>
      <c r="P13" s="117">
        <f t="shared" si="0"/>
        <v>1</v>
      </c>
      <c r="Q13" s="38">
        <v>3090000</v>
      </c>
      <c r="R13" s="38">
        <v>3090000</v>
      </c>
      <c r="S13" s="37">
        <f>R13/Q13</f>
        <v>1</v>
      </c>
      <c r="T13" s="32" t="s">
        <v>898</v>
      </c>
    </row>
    <row r="14" spans="1:20" ht="60" customHeight="1" x14ac:dyDescent="0.25">
      <c r="A14" s="763"/>
      <c r="B14" s="751"/>
      <c r="C14" s="762" t="s">
        <v>50</v>
      </c>
      <c r="D14" s="25">
        <v>11</v>
      </c>
      <c r="E14" s="26" t="s">
        <v>64</v>
      </c>
      <c r="F14" s="26" t="s">
        <v>65</v>
      </c>
      <c r="G14" s="26" t="s">
        <v>66</v>
      </c>
      <c r="H14" s="26" t="s">
        <v>67</v>
      </c>
      <c r="I14" s="32" t="s">
        <v>289</v>
      </c>
      <c r="J14" s="55" t="s">
        <v>224</v>
      </c>
      <c r="K14" s="25" t="s">
        <v>290</v>
      </c>
      <c r="L14" s="25" t="s">
        <v>225</v>
      </c>
      <c r="M14" s="32" t="s">
        <v>226</v>
      </c>
      <c r="N14" s="55">
        <v>9.5000000000000001E-2</v>
      </c>
      <c r="O14" s="25">
        <v>9.5000000000000001E-2</v>
      </c>
      <c r="P14" s="117">
        <f t="shared" si="0"/>
        <v>1</v>
      </c>
      <c r="Q14" s="38">
        <v>18000000</v>
      </c>
      <c r="R14" s="38">
        <v>0</v>
      </c>
      <c r="S14" s="37">
        <v>0</v>
      </c>
      <c r="T14" s="32" t="s">
        <v>899</v>
      </c>
    </row>
    <row r="15" spans="1:20" ht="60" customHeight="1" x14ac:dyDescent="0.25">
      <c r="A15" s="763"/>
      <c r="B15" s="751"/>
      <c r="C15" s="762"/>
      <c r="D15" s="25">
        <v>12</v>
      </c>
      <c r="E15" s="26" t="s">
        <v>69</v>
      </c>
      <c r="F15" s="26" t="s">
        <v>70</v>
      </c>
      <c r="G15" s="26" t="s">
        <v>71</v>
      </c>
      <c r="H15" s="26" t="s">
        <v>72</v>
      </c>
      <c r="I15" s="32" t="s">
        <v>285</v>
      </c>
      <c r="J15" s="7" t="s">
        <v>211</v>
      </c>
      <c r="K15" s="9" t="s">
        <v>212</v>
      </c>
      <c r="L15" s="25">
        <v>46</v>
      </c>
      <c r="M15" s="32" t="s">
        <v>227</v>
      </c>
      <c r="N15" s="55">
        <v>0.05</v>
      </c>
      <c r="O15" s="25">
        <v>0.05</v>
      </c>
      <c r="P15" s="117">
        <f t="shared" si="0"/>
        <v>1</v>
      </c>
      <c r="Q15" s="38">
        <v>215000000</v>
      </c>
      <c r="R15" s="38">
        <v>215000000</v>
      </c>
      <c r="S15" s="37">
        <f>R15/Q15</f>
        <v>1</v>
      </c>
      <c r="T15" s="32" t="s">
        <v>900</v>
      </c>
    </row>
    <row r="16" spans="1:20" ht="60" customHeight="1" x14ac:dyDescent="0.25">
      <c r="A16" s="763"/>
      <c r="B16" s="751"/>
      <c r="C16" s="762"/>
      <c r="D16" s="25">
        <v>13</v>
      </c>
      <c r="E16" s="26" t="s">
        <v>287</v>
      </c>
      <c r="F16" s="26" t="s">
        <v>288</v>
      </c>
      <c r="G16" s="26" t="s">
        <v>73</v>
      </c>
      <c r="H16" s="26" t="s">
        <v>74</v>
      </c>
      <c r="I16" s="32" t="s">
        <v>286</v>
      </c>
      <c r="J16" s="55" t="s">
        <v>228</v>
      </c>
      <c r="K16" s="27" t="s">
        <v>229</v>
      </c>
      <c r="L16" s="25" t="s">
        <v>230</v>
      </c>
      <c r="M16" s="54" t="s">
        <v>231</v>
      </c>
      <c r="N16" s="55">
        <v>0.05</v>
      </c>
      <c r="O16" s="25">
        <v>0.04</v>
      </c>
      <c r="P16" s="117">
        <f t="shared" si="0"/>
        <v>0.79999999999999993</v>
      </c>
      <c r="Q16" s="38" t="s">
        <v>874</v>
      </c>
      <c r="R16" s="38" t="s">
        <v>875</v>
      </c>
      <c r="S16" s="37"/>
      <c r="T16" s="32" t="s">
        <v>876</v>
      </c>
    </row>
    <row r="17" spans="1:20" ht="60" customHeight="1" x14ac:dyDescent="0.25">
      <c r="A17" s="763"/>
      <c r="B17" s="751"/>
      <c r="C17" s="762"/>
      <c r="D17" s="25">
        <v>14</v>
      </c>
      <c r="E17" s="26" t="s">
        <v>75</v>
      </c>
      <c r="F17" s="26" t="s">
        <v>76</v>
      </c>
      <c r="G17" s="26" t="s">
        <v>77</v>
      </c>
      <c r="H17" s="26" t="s">
        <v>78</v>
      </c>
      <c r="I17" s="32" t="s">
        <v>68</v>
      </c>
      <c r="J17" s="55" t="s">
        <v>211</v>
      </c>
      <c r="K17" s="25" t="s">
        <v>218</v>
      </c>
      <c r="L17" s="25">
        <v>32</v>
      </c>
      <c r="M17" s="32" t="s">
        <v>232</v>
      </c>
      <c r="N17" s="55">
        <v>0.08</v>
      </c>
      <c r="O17" s="25">
        <v>0.08</v>
      </c>
      <c r="P17" s="117">
        <f t="shared" si="0"/>
        <v>1</v>
      </c>
      <c r="Q17" s="38">
        <v>186900000</v>
      </c>
      <c r="R17" s="38">
        <v>59710000</v>
      </c>
      <c r="S17" s="37">
        <f>R17/Q17</f>
        <v>0.3194756554307116</v>
      </c>
      <c r="T17" s="32" t="s">
        <v>877</v>
      </c>
    </row>
    <row r="18" spans="1:20" ht="60" customHeight="1" x14ac:dyDescent="0.25">
      <c r="A18" s="763"/>
      <c r="B18" s="751"/>
      <c r="C18" s="762" t="s">
        <v>79</v>
      </c>
      <c r="D18" s="25">
        <v>15</v>
      </c>
      <c r="E18" s="26" t="s">
        <v>80</v>
      </c>
      <c r="F18" s="26" t="s">
        <v>81</v>
      </c>
      <c r="G18" s="26" t="s">
        <v>82</v>
      </c>
      <c r="H18" s="26" t="s">
        <v>83</v>
      </c>
      <c r="I18" s="32" t="s">
        <v>84</v>
      </c>
      <c r="J18" s="763" t="s">
        <v>233</v>
      </c>
      <c r="K18" s="751" t="s">
        <v>234</v>
      </c>
      <c r="L18" s="764">
        <v>197</v>
      </c>
      <c r="M18" s="809" t="s">
        <v>217</v>
      </c>
      <c r="N18" s="55">
        <v>0.1</v>
      </c>
      <c r="O18" s="25">
        <v>0.08</v>
      </c>
      <c r="P18" s="117">
        <f t="shared" si="0"/>
        <v>0.79999999999999993</v>
      </c>
      <c r="Q18" s="731">
        <v>82000000</v>
      </c>
      <c r="R18" s="731">
        <v>6570000</v>
      </c>
      <c r="S18" s="734">
        <f>R18/Q18</f>
        <v>8.0121951219512197E-2</v>
      </c>
      <c r="T18" s="32" t="s">
        <v>878</v>
      </c>
    </row>
    <row r="19" spans="1:20" ht="60" customHeight="1" x14ac:dyDescent="0.25">
      <c r="A19" s="763"/>
      <c r="B19" s="751"/>
      <c r="C19" s="762"/>
      <c r="D19" s="25">
        <v>16</v>
      </c>
      <c r="E19" s="26" t="s">
        <v>85</v>
      </c>
      <c r="F19" s="26" t="s">
        <v>86</v>
      </c>
      <c r="G19" s="26" t="s">
        <v>291</v>
      </c>
      <c r="H19" s="26" t="s">
        <v>87</v>
      </c>
      <c r="I19" s="82" t="s">
        <v>88</v>
      </c>
      <c r="J19" s="763"/>
      <c r="K19" s="751"/>
      <c r="L19" s="764"/>
      <c r="M19" s="809"/>
      <c r="N19" s="55">
        <v>2E-3</v>
      </c>
      <c r="O19" s="25">
        <v>6.9999999999999999E-4</v>
      </c>
      <c r="P19" s="117">
        <f t="shared" si="0"/>
        <v>0.35</v>
      </c>
      <c r="Q19" s="732"/>
      <c r="R19" s="732"/>
      <c r="S19" s="735"/>
      <c r="T19" s="32" t="s">
        <v>879</v>
      </c>
    </row>
    <row r="20" spans="1:20" ht="60" customHeight="1" x14ac:dyDescent="0.25">
      <c r="A20" s="763"/>
      <c r="B20" s="751"/>
      <c r="C20" s="762"/>
      <c r="D20" s="25">
        <v>17</v>
      </c>
      <c r="E20" s="26" t="s">
        <v>89</v>
      </c>
      <c r="F20" s="26" t="s">
        <v>90</v>
      </c>
      <c r="G20" s="26" t="s">
        <v>91</v>
      </c>
      <c r="H20" s="26" t="s">
        <v>87</v>
      </c>
      <c r="I20" s="82" t="s">
        <v>92</v>
      </c>
      <c r="J20" s="763"/>
      <c r="K20" s="751"/>
      <c r="L20" s="764"/>
      <c r="M20" s="809"/>
      <c r="N20" s="55">
        <v>1E-3</v>
      </c>
      <c r="O20" s="25">
        <v>2.9999999999999997E-4</v>
      </c>
      <c r="P20" s="117">
        <f t="shared" si="0"/>
        <v>0.3</v>
      </c>
      <c r="Q20" s="733"/>
      <c r="R20" s="733"/>
      <c r="S20" s="736"/>
      <c r="T20" s="32" t="s">
        <v>879</v>
      </c>
    </row>
    <row r="21" spans="1:20" ht="60" customHeight="1" x14ac:dyDescent="0.25">
      <c r="A21" s="763"/>
      <c r="B21" s="751"/>
      <c r="C21" s="762"/>
      <c r="D21" s="25">
        <v>18</v>
      </c>
      <c r="E21" s="26" t="s">
        <v>93</v>
      </c>
      <c r="F21" s="26" t="s">
        <v>94</v>
      </c>
      <c r="G21" s="26" t="s">
        <v>95</v>
      </c>
      <c r="H21" s="25" t="s">
        <v>96</v>
      </c>
      <c r="I21" s="82" t="s">
        <v>97</v>
      </c>
      <c r="J21" s="55" t="s">
        <v>96</v>
      </c>
      <c r="K21" s="25" t="s">
        <v>96</v>
      </c>
      <c r="L21" s="25" t="s">
        <v>96</v>
      </c>
      <c r="M21" s="53" t="s">
        <v>96</v>
      </c>
      <c r="N21" s="55">
        <v>0.09</v>
      </c>
      <c r="O21" s="25">
        <v>0.09</v>
      </c>
      <c r="P21" s="117">
        <f t="shared" si="0"/>
        <v>1</v>
      </c>
      <c r="Q21" s="38" t="s">
        <v>873</v>
      </c>
      <c r="R21" s="38" t="s">
        <v>873</v>
      </c>
      <c r="S21" s="37"/>
      <c r="T21" s="32" t="s">
        <v>880</v>
      </c>
    </row>
    <row r="22" spans="1:20" ht="60" customHeight="1" x14ac:dyDescent="0.25">
      <c r="A22" s="763"/>
      <c r="B22" s="751"/>
      <c r="C22" s="762"/>
      <c r="D22" s="25">
        <v>19</v>
      </c>
      <c r="E22" s="26" t="s">
        <v>98</v>
      </c>
      <c r="F22" s="26" t="s">
        <v>99</v>
      </c>
      <c r="G22" s="26" t="s">
        <v>100</v>
      </c>
      <c r="H22" s="26" t="s">
        <v>101</v>
      </c>
      <c r="I22" s="82" t="s">
        <v>102</v>
      </c>
      <c r="J22" s="55" t="s">
        <v>233</v>
      </c>
      <c r="K22" s="25" t="s">
        <v>234</v>
      </c>
      <c r="L22" s="29">
        <v>192</v>
      </c>
      <c r="M22" s="56" t="s">
        <v>235</v>
      </c>
      <c r="N22" s="55">
        <v>0.1</v>
      </c>
      <c r="O22" s="25">
        <v>0.1</v>
      </c>
      <c r="P22" s="117">
        <f t="shared" si="0"/>
        <v>1</v>
      </c>
      <c r="Q22" s="38">
        <v>82000000</v>
      </c>
      <c r="R22" s="38">
        <v>6570000</v>
      </c>
      <c r="S22" s="37">
        <f>R22/Q22</f>
        <v>8.0121951219512197E-2</v>
      </c>
      <c r="T22" s="32" t="s">
        <v>881</v>
      </c>
    </row>
    <row r="23" spans="1:20" ht="60" customHeight="1" x14ac:dyDescent="0.25">
      <c r="A23" s="763"/>
      <c r="B23" s="751"/>
      <c r="C23" s="762"/>
      <c r="D23" s="25">
        <v>20</v>
      </c>
      <c r="E23" s="26" t="s">
        <v>103</v>
      </c>
      <c r="F23" s="26" t="s">
        <v>104</v>
      </c>
      <c r="G23" s="26" t="s">
        <v>105</v>
      </c>
      <c r="H23" s="26" t="s">
        <v>106</v>
      </c>
      <c r="I23" s="32" t="s">
        <v>107</v>
      </c>
      <c r="J23" s="55" t="s">
        <v>96</v>
      </c>
      <c r="K23" s="25" t="s">
        <v>96</v>
      </c>
      <c r="L23" s="25" t="s">
        <v>96</v>
      </c>
      <c r="M23" s="53" t="s">
        <v>96</v>
      </c>
      <c r="N23" s="55">
        <v>0.1</v>
      </c>
      <c r="O23" s="25">
        <v>0</v>
      </c>
      <c r="P23" s="117">
        <f t="shared" si="0"/>
        <v>0</v>
      </c>
      <c r="Q23" s="38" t="s">
        <v>873</v>
      </c>
      <c r="R23" s="38" t="s">
        <v>873</v>
      </c>
      <c r="S23" s="37"/>
      <c r="T23" s="32"/>
    </row>
    <row r="24" spans="1:20" ht="60" customHeight="1" x14ac:dyDescent="0.25">
      <c r="A24" s="763"/>
      <c r="B24" s="768" t="s">
        <v>108</v>
      </c>
      <c r="C24" s="762" t="s">
        <v>109</v>
      </c>
      <c r="D24" s="25">
        <v>21</v>
      </c>
      <c r="E24" s="31" t="s">
        <v>110</v>
      </c>
      <c r="F24" s="26" t="s">
        <v>111</v>
      </c>
      <c r="G24" s="26" t="s">
        <v>112</v>
      </c>
      <c r="H24" s="26" t="s">
        <v>113</v>
      </c>
      <c r="I24" s="32" t="s">
        <v>114</v>
      </c>
      <c r="J24" s="55" t="s">
        <v>236</v>
      </c>
      <c r="K24" s="25" t="s">
        <v>237</v>
      </c>
      <c r="L24" s="25">
        <v>65</v>
      </c>
      <c r="M24" s="32" t="s">
        <v>238</v>
      </c>
      <c r="N24" s="55">
        <v>0.05</v>
      </c>
      <c r="O24" s="25">
        <v>0.04</v>
      </c>
      <c r="P24" s="117">
        <f t="shared" si="0"/>
        <v>0.79999999999999993</v>
      </c>
      <c r="Q24" s="38" t="s">
        <v>873</v>
      </c>
      <c r="R24" s="38" t="s">
        <v>873</v>
      </c>
      <c r="S24" s="37"/>
      <c r="T24" s="32" t="s">
        <v>882</v>
      </c>
    </row>
    <row r="25" spans="1:20" ht="60" customHeight="1" x14ac:dyDescent="0.25">
      <c r="A25" s="763"/>
      <c r="B25" s="768"/>
      <c r="C25" s="762"/>
      <c r="D25" s="25">
        <v>22</v>
      </c>
      <c r="E25" s="26" t="s">
        <v>115</v>
      </c>
      <c r="F25" s="26" t="s">
        <v>116</v>
      </c>
      <c r="G25" s="26" t="s">
        <v>117</v>
      </c>
      <c r="H25" s="26" t="s">
        <v>118</v>
      </c>
      <c r="I25" s="32" t="s">
        <v>119</v>
      </c>
      <c r="J25" s="87" t="s">
        <v>236</v>
      </c>
      <c r="K25" s="30" t="s">
        <v>239</v>
      </c>
      <c r="L25" s="25">
        <v>85</v>
      </c>
      <c r="M25" s="32" t="s">
        <v>240</v>
      </c>
      <c r="N25" s="55">
        <v>0.1</v>
      </c>
      <c r="O25" s="25">
        <v>0.05</v>
      </c>
      <c r="P25" s="117">
        <f t="shared" si="0"/>
        <v>0.5</v>
      </c>
      <c r="Q25" s="38" t="s">
        <v>873</v>
      </c>
      <c r="R25" s="38" t="s">
        <v>873</v>
      </c>
      <c r="S25" s="37"/>
      <c r="T25" s="32" t="s">
        <v>883</v>
      </c>
    </row>
    <row r="26" spans="1:20" ht="60" customHeight="1" x14ac:dyDescent="0.25">
      <c r="A26" s="763"/>
      <c r="B26" s="768"/>
      <c r="C26" s="762"/>
      <c r="D26" s="25">
        <v>23</v>
      </c>
      <c r="E26" s="26" t="s">
        <v>120</v>
      </c>
      <c r="F26" s="26" t="s">
        <v>121</v>
      </c>
      <c r="G26" s="26" t="s">
        <v>122</v>
      </c>
      <c r="H26" s="26" t="s">
        <v>118</v>
      </c>
      <c r="I26" s="32" t="s">
        <v>123</v>
      </c>
      <c r="J26" s="55" t="s">
        <v>96</v>
      </c>
      <c r="K26" s="25" t="s">
        <v>96</v>
      </c>
      <c r="L26" s="25" t="s">
        <v>96</v>
      </c>
      <c r="M26" s="58" t="s">
        <v>241</v>
      </c>
      <c r="N26" s="55">
        <v>0.1</v>
      </c>
      <c r="O26" s="25">
        <v>0.1</v>
      </c>
      <c r="P26" s="117">
        <f t="shared" si="0"/>
        <v>1</v>
      </c>
      <c r="Q26" s="38">
        <v>3000000000</v>
      </c>
      <c r="R26" s="38">
        <v>3000000000</v>
      </c>
      <c r="S26" s="37">
        <f>R26/Q26</f>
        <v>1</v>
      </c>
      <c r="T26" s="32" t="s">
        <v>884</v>
      </c>
    </row>
    <row r="27" spans="1:20" ht="60" customHeight="1" x14ac:dyDescent="0.25">
      <c r="A27" s="763"/>
      <c r="B27" s="768"/>
      <c r="C27" s="762" t="s">
        <v>124</v>
      </c>
      <c r="D27" s="25">
        <v>24</v>
      </c>
      <c r="E27" s="26" t="s">
        <v>125</v>
      </c>
      <c r="F27" s="26" t="s">
        <v>126</v>
      </c>
      <c r="G27" s="26" t="s">
        <v>127</v>
      </c>
      <c r="H27" s="26" t="s">
        <v>128</v>
      </c>
      <c r="I27" s="32" t="s">
        <v>129</v>
      </c>
      <c r="J27" s="55" t="s">
        <v>242</v>
      </c>
      <c r="K27" s="25" t="s">
        <v>243</v>
      </c>
      <c r="L27" s="25">
        <v>68</v>
      </c>
      <c r="M27" s="32" t="s">
        <v>244</v>
      </c>
      <c r="N27" s="55">
        <v>2E-3</v>
      </c>
      <c r="O27" s="25">
        <v>2E-3</v>
      </c>
      <c r="P27" s="117">
        <f t="shared" si="0"/>
        <v>1</v>
      </c>
      <c r="Q27" s="38">
        <v>10000000</v>
      </c>
      <c r="R27" s="38">
        <v>0</v>
      </c>
      <c r="S27" s="119">
        <f>R27/Q27</f>
        <v>0</v>
      </c>
      <c r="T27" s="32" t="s">
        <v>885</v>
      </c>
    </row>
    <row r="28" spans="1:20" ht="60" customHeight="1" x14ac:dyDescent="0.25">
      <c r="A28" s="763"/>
      <c r="B28" s="768"/>
      <c r="C28" s="762"/>
      <c r="D28" s="25">
        <v>25</v>
      </c>
      <c r="E28" s="31" t="s">
        <v>130</v>
      </c>
      <c r="F28" s="26" t="s">
        <v>131</v>
      </c>
      <c r="G28" s="26" t="s">
        <v>132</v>
      </c>
      <c r="H28" s="26" t="s">
        <v>133</v>
      </c>
      <c r="I28" s="32" t="s">
        <v>134</v>
      </c>
      <c r="J28" s="55" t="s">
        <v>245</v>
      </c>
      <c r="K28" s="25" t="s">
        <v>246</v>
      </c>
      <c r="L28" s="25">
        <v>107</v>
      </c>
      <c r="M28" s="32" t="s">
        <v>247</v>
      </c>
      <c r="N28" s="55">
        <v>0.08</v>
      </c>
      <c r="O28" s="25">
        <v>0.08</v>
      </c>
      <c r="P28" s="117">
        <f t="shared" si="0"/>
        <v>1</v>
      </c>
      <c r="Q28" s="38">
        <v>53800000</v>
      </c>
      <c r="R28" s="38">
        <v>53800000</v>
      </c>
      <c r="S28" s="119">
        <f>R28/Q28</f>
        <v>1</v>
      </c>
      <c r="T28" s="32" t="s">
        <v>886</v>
      </c>
    </row>
    <row r="29" spans="1:20" ht="60" customHeight="1" x14ac:dyDescent="0.25">
      <c r="A29" s="763"/>
      <c r="B29" s="768"/>
      <c r="C29" s="762" t="s">
        <v>135</v>
      </c>
      <c r="D29" s="25">
        <v>26</v>
      </c>
      <c r="E29" s="26" t="s">
        <v>136</v>
      </c>
      <c r="F29" s="26" t="s">
        <v>137</v>
      </c>
      <c r="G29" s="26" t="s">
        <v>138</v>
      </c>
      <c r="H29" s="26" t="s">
        <v>139</v>
      </c>
      <c r="I29" s="32" t="s">
        <v>140</v>
      </c>
      <c r="J29" s="55" t="s">
        <v>96</v>
      </c>
      <c r="K29" s="25" t="s">
        <v>96</v>
      </c>
      <c r="L29" s="25" t="s">
        <v>96</v>
      </c>
      <c r="M29" s="58" t="s">
        <v>241</v>
      </c>
      <c r="N29" s="55">
        <v>1</v>
      </c>
      <c r="O29" s="25">
        <v>1</v>
      </c>
      <c r="P29" s="117">
        <f t="shared" si="0"/>
        <v>1</v>
      </c>
      <c r="Q29" s="38" t="s">
        <v>873</v>
      </c>
      <c r="R29" s="38" t="s">
        <v>873</v>
      </c>
      <c r="S29" s="37"/>
      <c r="T29" s="32" t="s">
        <v>887</v>
      </c>
    </row>
    <row r="30" spans="1:20" ht="60" customHeight="1" x14ac:dyDescent="0.25">
      <c r="A30" s="763"/>
      <c r="B30" s="768"/>
      <c r="C30" s="762"/>
      <c r="D30" s="25">
        <v>27</v>
      </c>
      <c r="E30" s="27" t="s">
        <v>141</v>
      </c>
      <c r="F30" s="27" t="s">
        <v>142</v>
      </c>
      <c r="G30" s="27" t="s">
        <v>143</v>
      </c>
      <c r="H30" s="27" t="s">
        <v>144</v>
      </c>
      <c r="I30" s="60" t="s">
        <v>145</v>
      </c>
      <c r="J30" s="59" t="s">
        <v>215</v>
      </c>
      <c r="K30" s="27" t="s">
        <v>216</v>
      </c>
      <c r="L30" s="25">
        <v>197</v>
      </c>
      <c r="M30" s="60" t="s">
        <v>217</v>
      </c>
      <c r="N30" s="118">
        <v>0.1</v>
      </c>
      <c r="O30" s="104">
        <v>0.1</v>
      </c>
      <c r="P30" s="117">
        <f t="shared" si="0"/>
        <v>1</v>
      </c>
      <c r="Q30" s="38">
        <v>82000000</v>
      </c>
      <c r="R30" s="38">
        <v>6570000</v>
      </c>
      <c r="S30" s="37">
        <f>R30/Q30</f>
        <v>8.0121951219512197E-2</v>
      </c>
      <c r="T30" s="32" t="s">
        <v>888</v>
      </c>
    </row>
    <row r="31" spans="1:20" ht="60" customHeight="1" x14ac:dyDescent="0.25">
      <c r="A31" s="763"/>
      <c r="B31" s="764" t="s">
        <v>146</v>
      </c>
      <c r="C31" s="751" t="s">
        <v>147</v>
      </c>
      <c r="D31" s="25">
        <v>28</v>
      </c>
      <c r="E31" s="27" t="s">
        <v>148</v>
      </c>
      <c r="F31" s="27" t="s">
        <v>149</v>
      </c>
      <c r="G31" s="27" t="s">
        <v>150</v>
      </c>
      <c r="H31" s="27" t="s">
        <v>151</v>
      </c>
      <c r="I31" s="60" t="s">
        <v>152</v>
      </c>
      <c r="J31" s="59" t="s">
        <v>248</v>
      </c>
      <c r="K31" s="40" t="s">
        <v>249</v>
      </c>
      <c r="L31" s="25">
        <v>157</v>
      </c>
      <c r="M31" s="61" t="s">
        <v>250</v>
      </c>
      <c r="N31" s="118">
        <v>0.09</v>
      </c>
      <c r="O31" s="104">
        <v>0.09</v>
      </c>
      <c r="P31" s="117">
        <f t="shared" si="0"/>
        <v>1</v>
      </c>
      <c r="Q31" s="38">
        <v>61607604</v>
      </c>
      <c r="R31" s="38">
        <v>15840000</v>
      </c>
      <c r="S31" s="119">
        <f>R31/Q31</f>
        <v>0.25711111894564181</v>
      </c>
      <c r="T31" s="32" t="s">
        <v>901</v>
      </c>
    </row>
    <row r="32" spans="1:20" ht="60" customHeight="1" x14ac:dyDescent="0.25">
      <c r="A32" s="763"/>
      <c r="B32" s="764"/>
      <c r="C32" s="751"/>
      <c r="D32" s="751">
        <v>29</v>
      </c>
      <c r="E32" s="751" t="s">
        <v>153</v>
      </c>
      <c r="F32" s="751" t="s">
        <v>154</v>
      </c>
      <c r="G32" s="751" t="s">
        <v>155</v>
      </c>
      <c r="H32" s="751" t="s">
        <v>151</v>
      </c>
      <c r="I32" s="765" t="s">
        <v>152</v>
      </c>
      <c r="J32" s="55" t="s">
        <v>251</v>
      </c>
      <c r="K32" s="9" t="s">
        <v>252</v>
      </c>
      <c r="L32" s="25">
        <v>129</v>
      </c>
      <c r="M32" s="32" t="s">
        <v>253</v>
      </c>
      <c r="N32" s="825">
        <v>0.09</v>
      </c>
      <c r="O32" s="769">
        <v>0.09</v>
      </c>
      <c r="P32" s="734">
        <f>O32/N32</f>
        <v>1</v>
      </c>
      <c r="Q32" s="123">
        <v>58710000</v>
      </c>
      <c r="R32" s="123">
        <v>10140000</v>
      </c>
      <c r="S32" s="119">
        <f t="shared" ref="S32:S95" si="1">R32/Q32</f>
        <v>0.17271333673990802</v>
      </c>
      <c r="T32" s="126" t="s">
        <v>902</v>
      </c>
    </row>
    <row r="33" spans="1:20" ht="60" customHeight="1" x14ac:dyDescent="0.25">
      <c r="A33" s="763"/>
      <c r="B33" s="764"/>
      <c r="C33" s="751"/>
      <c r="D33" s="751"/>
      <c r="E33" s="751"/>
      <c r="F33" s="751"/>
      <c r="G33" s="751"/>
      <c r="H33" s="751"/>
      <c r="I33" s="765"/>
      <c r="J33" s="55" t="s">
        <v>254</v>
      </c>
      <c r="K33" s="9" t="s">
        <v>255</v>
      </c>
      <c r="L33" s="25">
        <v>134</v>
      </c>
      <c r="M33" s="32" t="s">
        <v>256</v>
      </c>
      <c r="N33" s="741"/>
      <c r="O33" s="744"/>
      <c r="P33" s="735"/>
      <c r="Q33" s="124">
        <v>54000000</v>
      </c>
      <c r="R33" s="124">
        <v>31680000</v>
      </c>
      <c r="S33" s="119">
        <f t="shared" si="1"/>
        <v>0.58666666666666667</v>
      </c>
      <c r="T33" s="127" t="s">
        <v>903</v>
      </c>
    </row>
    <row r="34" spans="1:20" ht="60" customHeight="1" x14ac:dyDescent="0.25">
      <c r="A34" s="763"/>
      <c r="B34" s="764"/>
      <c r="C34" s="751"/>
      <c r="D34" s="751"/>
      <c r="E34" s="751"/>
      <c r="F34" s="751"/>
      <c r="G34" s="751"/>
      <c r="H34" s="751"/>
      <c r="I34" s="765"/>
      <c r="J34" s="55" t="s">
        <v>254</v>
      </c>
      <c r="K34" s="9" t="s">
        <v>255</v>
      </c>
      <c r="L34" s="25">
        <v>133</v>
      </c>
      <c r="M34" s="32" t="s">
        <v>257</v>
      </c>
      <c r="N34" s="741"/>
      <c r="O34" s="744"/>
      <c r="P34" s="735"/>
      <c r="Q34" s="124">
        <v>25750000</v>
      </c>
      <c r="R34" s="124">
        <v>23220000</v>
      </c>
      <c r="S34" s="119">
        <f t="shared" si="1"/>
        <v>0.90174757281553397</v>
      </c>
      <c r="T34" s="127" t="s">
        <v>904</v>
      </c>
    </row>
    <row r="35" spans="1:20" ht="60" customHeight="1" x14ac:dyDescent="0.25">
      <c r="A35" s="763"/>
      <c r="B35" s="764"/>
      <c r="C35" s="751"/>
      <c r="D35" s="751"/>
      <c r="E35" s="751"/>
      <c r="F35" s="751"/>
      <c r="G35" s="751"/>
      <c r="H35" s="751"/>
      <c r="I35" s="765"/>
      <c r="J35" s="7" t="s">
        <v>254</v>
      </c>
      <c r="K35" s="9" t="s">
        <v>249</v>
      </c>
      <c r="L35" s="25">
        <v>154</v>
      </c>
      <c r="M35" s="32" t="s">
        <v>258</v>
      </c>
      <c r="N35" s="742"/>
      <c r="O35" s="745"/>
      <c r="P35" s="736"/>
      <c r="Q35" s="125">
        <v>159500000</v>
      </c>
      <c r="R35" s="125">
        <v>155340000</v>
      </c>
      <c r="S35" s="119">
        <f t="shared" si="1"/>
        <v>0.97391849529780561</v>
      </c>
      <c r="T35" s="128" t="s">
        <v>905</v>
      </c>
    </row>
    <row r="36" spans="1:20" ht="60" customHeight="1" x14ac:dyDescent="0.25">
      <c r="A36" s="763"/>
      <c r="B36" s="764"/>
      <c r="C36" s="762" t="s">
        <v>156</v>
      </c>
      <c r="D36" s="751">
        <v>30</v>
      </c>
      <c r="E36" s="751" t="s">
        <v>157</v>
      </c>
      <c r="F36" s="751" t="s">
        <v>158</v>
      </c>
      <c r="G36" s="751" t="s">
        <v>159</v>
      </c>
      <c r="H36" s="751" t="s">
        <v>151</v>
      </c>
      <c r="I36" s="765" t="s">
        <v>272</v>
      </c>
      <c r="J36" s="763" t="s">
        <v>254</v>
      </c>
      <c r="K36" s="751" t="s">
        <v>259</v>
      </c>
      <c r="L36" s="751">
        <v>143</v>
      </c>
      <c r="M36" s="765" t="s">
        <v>260</v>
      </c>
      <c r="N36" s="825">
        <v>0.09</v>
      </c>
      <c r="O36" s="769">
        <v>0.09</v>
      </c>
      <c r="P36" s="734">
        <f>O36/N36</f>
        <v>1</v>
      </c>
      <c r="Q36" s="828">
        <v>20000000</v>
      </c>
      <c r="R36" s="731">
        <v>19045950</v>
      </c>
      <c r="S36" s="734">
        <f t="shared" si="1"/>
        <v>0.95229750000000002</v>
      </c>
      <c r="T36" s="794" t="s">
        <v>906</v>
      </c>
    </row>
    <row r="37" spans="1:20" ht="60" customHeight="1" x14ac:dyDescent="0.25">
      <c r="A37" s="763"/>
      <c r="B37" s="764"/>
      <c r="C37" s="762"/>
      <c r="D37" s="751"/>
      <c r="E37" s="751"/>
      <c r="F37" s="751"/>
      <c r="G37" s="751"/>
      <c r="H37" s="751"/>
      <c r="I37" s="765"/>
      <c r="J37" s="763"/>
      <c r="K37" s="751"/>
      <c r="L37" s="751"/>
      <c r="M37" s="765"/>
      <c r="N37" s="741"/>
      <c r="O37" s="826"/>
      <c r="P37" s="735"/>
      <c r="Q37" s="829"/>
      <c r="R37" s="732"/>
      <c r="S37" s="736"/>
      <c r="T37" s="795"/>
    </row>
    <row r="38" spans="1:20" ht="60" customHeight="1" x14ac:dyDescent="0.25">
      <c r="A38" s="763"/>
      <c r="B38" s="764"/>
      <c r="C38" s="762"/>
      <c r="D38" s="751"/>
      <c r="E38" s="751"/>
      <c r="F38" s="751"/>
      <c r="G38" s="751"/>
      <c r="H38" s="751"/>
      <c r="I38" s="60" t="s">
        <v>273</v>
      </c>
      <c r="J38" s="59" t="s">
        <v>251</v>
      </c>
      <c r="K38" s="40" t="s">
        <v>252</v>
      </c>
      <c r="L38" s="27">
        <v>128</v>
      </c>
      <c r="M38" s="60" t="s">
        <v>261</v>
      </c>
      <c r="N38" s="741"/>
      <c r="O38" s="826"/>
      <c r="P38" s="735"/>
      <c r="Q38" s="124">
        <v>25750000</v>
      </c>
      <c r="R38" s="124">
        <v>15840000</v>
      </c>
      <c r="S38" s="119">
        <f t="shared" si="1"/>
        <v>0.61514563106796116</v>
      </c>
      <c r="T38" s="127" t="s">
        <v>907</v>
      </c>
    </row>
    <row r="39" spans="1:20" ht="60" customHeight="1" x14ac:dyDescent="0.25">
      <c r="A39" s="763"/>
      <c r="B39" s="764"/>
      <c r="C39" s="762"/>
      <c r="D39" s="751"/>
      <c r="E39" s="751"/>
      <c r="F39" s="751"/>
      <c r="G39" s="751"/>
      <c r="H39" s="751"/>
      <c r="I39" s="32" t="s">
        <v>274</v>
      </c>
      <c r="J39" s="7" t="s">
        <v>254</v>
      </c>
      <c r="K39" s="25" t="s">
        <v>262</v>
      </c>
      <c r="L39" s="29">
        <v>134</v>
      </c>
      <c r="M39" s="62" t="s">
        <v>256</v>
      </c>
      <c r="N39" s="741"/>
      <c r="O39" s="826"/>
      <c r="P39" s="735"/>
      <c r="Q39" s="124">
        <v>54000000</v>
      </c>
      <c r="R39" s="124">
        <v>31680000</v>
      </c>
      <c r="S39" s="119">
        <f t="shared" si="1"/>
        <v>0.58666666666666667</v>
      </c>
      <c r="T39" s="127" t="s">
        <v>908</v>
      </c>
    </row>
    <row r="40" spans="1:20" ht="60" customHeight="1" x14ac:dyDescent="0.25">
      <c r="A40" s="763"/>
      <c r="B40" s="764"/>
      <c r="C40" s="762"/>
      <c r="D40" s="751"/>
      <c r="E40" s="751"/>
      <c r="F40" s="751"/>
      <c r="G40" s="751"/>
      <c r="H40" s="751"/>
      <c r="I40" s="32" t="s">
        <v>275</v>
      </c>
      <c r="J40" s="7" t="s">
        <v>254</v>
      </c>
      <c r="K40" s="25" t="s">
        <v>262</v>
      </c>
      <c r="L40" s="25">
        <v>137</v>
      </c>
      <c r="M40" s="32" t="s">
        <v>263</v>
      </c>
      <c r="N40" s="741"/>
      <c r="O40" s="826"/>
      <c r="P40" s="735"/>
      <c r="Q40" s="124">
        <v>41200000</v>
      </c>
      <c r="R40" s="124">
        <v>38560000</v>
      </c>
      <c r="S40" s="119">
        <f t="shared" si="1"/>
        <v>0.93592233009708736</v>
      </c>
      <c r="T40" s="127" t="s">
        <v>909</v>
      </c>
    </row>
    <row r="41" spans="1:20" ht="60" customHeight="1" x14ac:dyDescent="0.25">
      <c r="A41" s="763"/>
      <c r="B41" s="764"/>
      <c r="C41" s="762"/>
      <c r="D41" s="751"/>
      <c r="E41" s="751"/>
      <c r="F41" s="751"/>
      <c r="G41" s="751"/>
      <c r="H41" s="751"/>
      <c r="I41" s="32" t="s">
        <v>276</v>
      </c>
      <c r="J41" s="55" t="s">
        <v>254</v>
      </c>
      <c r="K41" s="25" t="s">
        <v>259</v>
      </c>
      <c r="L41" s="25">
        <v>142</v>
      </c>
      <c r="M41" s="53" t="s">
        <v>264</v>
      </c>
      <c r="N41" s="742"/>
      <c r="O41" s="827"/>
      <c r="P41" s="736"/>
      <c r="Q41" s="124">
        <v>62147580</v>
      </c>
      <c r="R41" s="124">
        <v>57392120</v>
      </c>
      <c r="S41" s="119">
        <f t="shared" si="1"/>
        <v>0.92348117175278588</v>
      </c>
      <c r="T41" s="127" t="s">
        <v>910</v>
      </c>
    </row>
    <row r="42" spans="1:20" ht="60" customHeight="1" x14ac:dyDescent="0.25">
      <c r="A42" s="763"/>
      <c r="B42" s="764"/>
      <c r="C42" s="762"/>
      <c r="D42" s="25">
        <v>31</v>
      </c>
      <c r="E42" s="26" t="s">
        <v>160</v>
      </c>
      <c r="F42" s="26" t="s">
        <v>161</v>
      </c>
      <c r="G42" s="26" t="s">
        <v>162</v>
      </c>
      <c r="H42" s="26" t="s">
        <v>118</v>
      </c>
      <c r="I42" s="32" t="s">
        <v>163</v>
      </c>
      <c r="J42" s="55" t="s">
        <v>254</v>
      </c>
      <c r="K42" s="25" t="s">
        <v>255</v>
      </c>
      <c r="L42" s="29">
        <v>133</v>
      </c>
      <c r="M42" s="62" t="s">
        <v>257</v>
      </c>
      <c r="N42" s="55">
        <v>0.1</v>
      </c>
      <c r="O42" s="25">
        <v>0.1</v>
      </c>
      <c r="P42" s="37">
        <f>O42/N42</f>
        <v>1</v>
      </c>
      <c r="Q42" s="38">
        <v>25750000</v>
      </c>
      <c r="R42" s="38">
        <v>25750000</v>
      </c>
      <c r="S42" s="119">
        <f t="shared" si="1"/>
        <v>1</v>
      </c>
      <c r="T42" s="32" t="s">
        <v>911</v>
      </c>
    </row>
    <row r="43" spans="1:20" ht="60" customHeight="1" x14ac:dyDescent="0.25">
      <c r="A43" s="763"/>
      <c r="B43" s="764"/>
      <c r="C43" s="762" t="s">
        <v>164</v>
      </c>
      <c r="D43" s="25">
        <v>32</v>
      </c>
      <c r="E43" s="25" t="s">
        <v>165</v>
      </c>
      <c r="F43" s="25" t="s">
        <v>166</v>
      </c>
      <c r="G43" s="25" t="s">
        <v>167</v>
      </c>
      <c r="H43" s="25" t="s">
        <v>168</v>
      </c>
      <c r="I43" s="53" t="s">
        <v>169</v>
      </c>
      <c r="J43" s="55" t="s">
        <v>254</v>
      </c>
      <c r="K43" s="25" t="s">
        <v>255</v>
      </c>
      <c r="L43" s="25">
        <v>134</v>
      </c>
      <c r="M43" s="53" t="s">
        <v>256</v>
      </c>
      <c r="N43" s="55">
        <v>0.09</v>
      </c>
      <c r="O43" s="25">
        <v>0.09</v>
      </c>
      <c r="P43" s="119">
        <f t="shared" ref="P43:P106" si="2">O43/N43</f>
        <v>1</v>
      </c>
      <c r="Q43" s="38">
        <v>54000000</v>
      </c>
      <c r="R43" s="38">
        <v>31680000</v>
      </c>
      <c r="S43" s="119">
        <f t="shared" si="1"/>
        <v>0.58666666666666667</v>
      </c>
      <c r="T43" s="32" t="s">
        <v>912</v>
      </c>
    </row>
    <row r="44" spans="1:20" ht="60" customHeight="1" x14ac:dyDescent="0.25">
      <c r="A44" s="763"/>
      <c r="B44" s="764"/>
      <c r="C44" s="762"/>
      <c r="D44" s="25">
        <v>33</v>
      </c>
      <c r="E44" s="26" t="s">
        <v>170</v>
      </c>
      <c r="F44" s="26" t="s">
        <v>171</v>
      </c>
      <c r="G44" s="26" t="s">
        <v>172</v>
      </c>
      <c r="H44" s="26" t="s">
        <v>173</v>
      </c>
      <c r="I44" s="32" t="s">
        <v>174</v>
      </c>
      <c r="J44" s="7" t="s">
        <v>265</v>
      </c>
      <c r="K44" s="9" t="s">
        <v>266</v>
      </c>
      <c r="L44" s="29">
        <v>185</v>
      </c>
      <c r="M44" s="62" t="s">
        <v>267</v>
      </c>
      <c r="N44" s="55">
        <v>0.1</v>
      </c>
      <c r="O44" s="25">
        <v>0.08</v>
      </c>
      <c r="P44" s="119">
        <f t="shared" si="2"/>
        <v>0.79999999999999993</v>
      </c>
      <c r="Q44" s="38">
        <v>16500000</v>
      </c>
      <c r="R44" s="38">
        <v>0</v>
      </c>
      <c r="S44" s="119">
        <f t="shared" si="1"/>
        <v>0</v>
      </c>
      <c r="T44" s="32" t="s">
        <v>913</v>
      </c>
    </row>
    <row r="45" spans="1:20" ht="60" customHeight="1" x14ac:dyDescent="0.25">
      <c r="A45" s="763"/>
      <c r="B45" s="764"/>
      <c r="C45" s="762"/>
      <c r="D45" s="25">
        <v>34</v>
      </c>
      <c r="E45" s="26" t="s">
        <v>175</v>
      </c>
      <c r="F45" s="26" t="s">
        <v>176</v>
      </c>
      <c r="G45" s="26" t="s">
        <v>177</v>
      </c>
      <c r="H45" s="26" t="s">
        <v>178</v>
      </c>
      <c r="I45" s="32" t="s">
        <v>179</v>
      </c>
      <c r="J45" s="55" t="s">
        <v>254</v>
      </c>
      <c r="K45" s="10" t="s">
        <v>262</v>
      </c>
      <c r="L45" s="25">
        <v>137</v>
      </c>
      <c r="M45" s="53" t="s">
        <v>263</v>
      </c>
      <c r="N45" s="55">
        <v>0.1</v>
      </c>
      <c r="O45" s="25">
        <v>0.09</v>
      </c>
      <c r="P45" s="119">
        <f t="shared" si="2"/>
        <v>0.89999999999999991</v>
      </c>
      <c r="Q45" s="38">
        <v>41200000</v>
      </c>
      <c r="R45" s="38">
        <v>38560000</v>
      </c>
      <c r="S45" s="119">
        <f t="shared" si="1"/>
        <v>0.93592233009708736</v>
      </c>
      <c r="T45" s="32" t="s">
        <v>914</v>
      </c>
    </row>
    <row r="46" spans="1:20" ht="60" customHeight="1" x14ac:dyDescent="0.25">
      <c r="A46" s="763"/>
      <c r="B46" s="764"/>
      <c r="C46" s="762"/>
      <c r="D46" s="25">
        <v>35</v>
      </c>
      <c r="E46" s="26" t="s">
        <v>180</v>
      </c>
      <c r="F46" s="26" t="s">
        <v>181</v>
      </c>
      <c r="G46" s="26" t="s">
        <v>182</v>
      </c>
      <c r="H46" s="26" t="s">
        <v>183</v>
      </c>
      <c r="I46" s="32" t="s">
        <v>184</v>
      </c>
      <c r="J46" s="7" t="s">
        <v>254</v>
      </c>
      <c r="K46" s="39" t="s">
        <v>268</v>
      </c>
      <c r="L46" s="25">
        <v>139</v>
      </c>
      <c r="M46" s="58" t="s">
        <v>269</v>
      </c>
      <c r="N46" s="55">
        <v>0.09</v>
      </c>
      <c r="O46" s="25">
        <v>0.09</v>
      </c>
      <c r="P46" s="119">
        <f t="shared" si="2"/>
        <v>1</v>
      </c>
      <c r="Q46" s="38">
        <v>92700000</v>
      </c>
      <c r="R46" s="38">
        <v>89440000</v>
      </c>
      <c r="S46" s="119">
        <f t="shared" si="1"/>
        <v>0.96483279395900756</v>
      </c>
      <c r="T46" s="32" t="s">
        <v>915</v>
      </c>
    </row>
    <row r="47" spans="1:20" ht="60" customHeight="1" x14ac:dyDescent="0.25">
      <c r="A47" s="763"/>
      <c r="B47" s="764"/>
      <c r="C47" s="762"/>
      <c r="D47" s="25">
        <v>36</v>
      </c>
      <c r="E47" s="26" t="s">
        <v>185</v>
      </c>
      <c r="F47" s="26" t="s">
        <v>186</v>
      </c>
      <c r="G47" s="26" t="s">
        <v>187</v>
      </c>
      <c r="H47" s="26" t="s">
        <v>188</v>
      </c>
      <c r="I47" s="32" t="s">
        <v>189</v>
      </c>
      <c r="J47" s="7" t="s">
        <v>254</v>
      </c>
      <c r="K47" s="25" t="s">
        <v>270</v>
      </c>
      <c r="L47" s="25">
        <v>162</v>
      </c>
      <c r="M47" s="32" t="s">
        <v>271</v>
      </c>
      <c r="N47" s="55">
        <v>0.1</v>
      </c>
      <c r="O47" s="25">
        <v>0.1</v>
      </c>
      <c r="P47" s="119">
        <f t="shared" si="2"/>
        <v>1</v>
      </c>
      <c r="Q47" s="38">
        <v>279309844</v>
      </c>
      <c r="R47" s="38">
        <v>212685000</v>
      </c>
      <c r="S47" s="119">
        <f t="shared" si="1"/>
        <v>0.76146618018948165</v>
      </c>
      <c r="T47" s="32" t="s">
        <v>916</v>
      </c>
    </row>
    <row r="48" spans="1:20" ht="60" customHeight="1" x14ac:dyDescent="0.25">
      <c r="A48" s="763"/>
      <c r="B48" s="764"/>
      <c r="C48" s="762" t="s">
        <v>190</v>
      </c>
      <c r="D48" s="25">
        <v>37</v>
      </c>
      <c r="E48" s="26" t="s">
        <v>191</v>
      </c>
      <c r="F48" s="26" t="s">
        <v>192</v>
      </c>
      <c r="G48" s="26" t="s">
        <v>193</v>
      </c>
      <c r="H48" s="26" t="s">
        <v>194</v>
      </c>
      <c r="I48" s="32" t="s">
        <v>179</v>
      </c>
      <c r="J48" s="763" t="s">
        <v>254</v>
      </c>
      <c r="K48" s="751" t="s">
        <v>262</v>
      </c>
      <c r="L48" s="751">
        <v>137</v>
      </c>
      <c r="M48" s="765" t="s">
        <v>263</v>
      </c>
      <c r="N48" s="55">
        <v>0.1</v>
      </c>
      <c r="O48" s="25">
        <v>0.1</v>
      </c>
      <c r="P48" s="119">
        <f t="shared" si="2"/>
        <v>1</v>
      </c>
      <c r="Q48" s="731">
        <v>41200000</v>
      </c>
      <c r="R48" s="731">
        <v>38560000</v>
      </c>
      <c r="S48" s="734">
        <f t="shared" si="1"/>
        <v>0.93592233009708736</v>
      </c>
      <c r="T48" s="32" t="s">
        <v>917</v>
      </c>
    </row>
    <row r="49" spans="1:20" ht="60" customHeight="1" x14ac:dyDescent="0.25">
      <c r="A49" s="763"/>
      <c r="B49" s="764"/>
      <c r="C49" s="762"/>
      <c r="D49" s="25">
        <v>38</v>
      </c>
      <c r="E49" s="26" t="s">
        <v>195</v>
      </c>
      <c r="F49" s="26" t="s">
        <v>192</v>
      </c>
      <c r="G49" s="26" t="s">
        <v>193</v>
      </c>
      <c r="H49" s="26" t="s">
        <v>194</v>
      </c>
      <c r="I49" s="32" t="s">
        <v>179</v>
      </c>
      <c r="J49" s="763"/>
      <c r="K49" s="751"/>
      <c r="L49" s="751"/>
      <c r="M49" s="765"/>
      <c r="N49" s="55">
        <v>0.1</v>
      </c>
      <c r="O49" s="25">
        <v>0.06</v>
      </c>
      <c r="P49" s="119">
        <f t="shared" si="2"/>
        <v>0.6</v>
      </c>
      <c r="Q49" s="733"/>
      <c r="R49" s="733"/>
      <c r="S49" s="736"/>
      <c r="T49" s="32" t="s">
        <v>918</v>
      </c>
    </row>
    <row r="50" spans="1:20" ht="60" customHeight="1" x14ac:dyDescent="0.25">
      <c r="A50" s="763"/>
      <c r="B50" s="764"/>
      <c r="C50" s="762"/>
      <c r="D50" s="25">
        <v>39</v>
      </c>
      <c r="E50" s="26" t="s">
        <v>196</v>
      </c>
      <c r="F50" s="26" t="s">
        <v>197</v>
      </c>
      <c r="G50" s="26" t="s">
        <v>198</v>
      </c>
      <c r="H50" s="26" t="s">
        <v>199</v>
      </c>
      <c r="I50" s="32" t="s">
        <v>179</v>
      </c>
      <c r="J50" s="763" t="s">
        <v>254</v>
      </c>
      <c r="K50" s="751" t="s">
        <v>255</v>
      </c>
      <c r="L50" s="764">
        <v>133</v>
      </c>
      <c r="M50" s="809" t="s">
        <v>257</v>
      </c>
      <c r="N50" s="55">
        <v>0.1</v>
      </c>
      <c r="O50" s="25">
        <v>8.5000000000000006E-2</v>
      </c>
      <c r="P50" s="119">
        <f t="shared" si="2"/>
        <v>0.85</v>
      </c>
      <c r="Q50" s="731">
        <v>25750000</v>
      </c>
      <c r="R50" s="731">
        <v>23220000</v>
      </c>
      <c r="S50" s="734">
        <f t="shared" si="1"/>
        <v>0.90174757281553397</v>
      </c>
      <c r="T50" s="32" t="s">
        <v>919</v>
      </c>
    </row>
    <row r="51" spans="1:20" ht="60" customHeight="1" x14ac:dyDescent="0.25">
      <c r="A51" s="763"/>
      <c r="B51" s="764"/>
      <c r="C51" s="762"/>
      <c r="D51" s="25">
        <v>40</v>
      </c>
      <c r="E51" s="26" t="s">
        <v>200</v>
      </c>
      <c r="F51" s="26" t="s">
        <v>201</v>
      </c>
      <c r="G51" s="26" t="s">
        <v>202</v>
      </c>
      <c r="H51" s="26" t="s">
        <v>203</v>
      </c>
      <c r="I51" s="32" t="s">
        <v>204</v>
      </c>
      <c r="J51" s="763"/>
      <c r="K51" s="751"/>
      <c r="L51" s="764"/>
      <c r="M51" s="809"/>
      <c r="N51" s="55">
        <v>0.1</v>
      </c>
      <c r="O51" s="25">
        <v>0.09</v>
      </c>
      <c r="P51" s="119">
        <f t="shared" si="2"/>
        <v>0.89999999999999991</v>
      </c>
      <c r="Q51" s="733"/>
      <c r="R51" s="733"/>
      <c r="S51" s="736"/>
      <c r="T51" s="32" t="s">
        <v>919</v>
      </c>
    </row>
    <row r="52" spans="1:20" ht="60" customHeight="1" x14ac:dyDescent="0.25">
      <c r="A52" s="763" t="s">
        <v>292</v>
      </c>
      <c r="B52" s="762" t="s">
        <v>293</v>
      </c>
      <c r="C52" s="762" t="s">
        <v>294</v>
      </c>
      <c r="D52" s="25">
        <v>41</v>
      </c>
      <c r="E52" s="31" t="s">
        <v>295</v>
      </c>
      <c r="F52" s="31" t="s">
        <v>296</v>
      </c>
      <c r="G52" s="31" t="s">
        <v>297</v>
      </c>
      <c r="H52" s="31" t="s">
        <v>298</v>
      </c>
      <c r="I52" s="33" t="s">
        <v>299</v>
      </c>
      <c r="J52" s="63" t="s">
        <v>382</v>
      </c>
      <c r="K52" s="9" t="s">
        <v>383</v>
      </c>
      <c r="L52" s="11">
        <v>250</v>
      </c>
      <c r="M52" s="58" t="s">
        <v>384</v>
      </c>
      <c r="N52" s="55">
        <v>0.09</v>
      </c>
      <c r="O52" s="25">
        <v>0.09</v>
      </c>
      <c r="P52" s="119">
        <f t="shared" si="2"/>
        <v>1</v>
      </c>
      <c r="Q52" s="38">
        <v>274250000</v>
      </c>
      <c r="R52" s="38">
        <v>31600000</v>
      </c>
      <c r="S52" s="119">
        <f t="shared" si="1"/>
        <v>0.11522333637192343</v>
      </c>
      <c r="T52" s="32" t="s">
        <v>923</v>
      </c>
    </row>
    <row r="53" spans="1:20" ht="60" customHeight="1" x14ac:dyDescent="0.25">
      <c r="A53" s="763"/>
      <c r="B53" s="762"/>
      <c r="C53" s="762"/>
      <c r="D53" s="25">
        <v>42</v>
      </c>
      <c r="E53" s="31" t="s">
        <v>300</v>
      </c>
      <c r="F53" s="31" t="s">
        <v>301</v>
      </c>
      <c r="G53" s="31" t="s">
        <v>302</v>
      </c>
      <c r="H53" s="31" t="s">
        <v>303</v>
      </c>
      <c r="I53" s="33" t="s">
        <v>304</v>
      </c>
      <c r="J53" s="763" t="s">
        <v>215</v>
      </c>
      <c r="K53" s="751" t="s">
        <v>216</v>
      </c>
      <c r="L53" s="751">
        <v>197</v>
      </c>
      <c r="M53" s="765" t="s">
        <v>217</v>
      </c>
      <c r="N53" s="55">
        <v>0.1</v>
      </c>
      <c r="O53" s="25">
        <v>0.1</v>
      </c>
      <c r="P53" s="119">
        <f t="shared" si="2"/>
        <v>1</v>
      </c>
      <c r="Q53" s="731">
        <v>82000000</v>
      </c>
      <c r="R53" s="731">
        <v>6570000</v>
      </c>
      <c r="S53" s="734">
        <f t="shared" si="1"/>
        <v>8.0121951219512197E-2</v>
      </c>
      <c r="T53" s="32" t="s">
        <v>920</v>
      </c>
    </row>
    <row r="54" spans="1:20" ht="60" customHeight="1" x14ac:dyDescent="0.25">
      <c r="A54" s="763"/>
      <c r="B54" s="762"/>
      <c r="C54" s="762"/>
      <c r="D54" s="25">
        <v>43</v>
      </c>
      <c r="E54" s="31" t="s">
        <v>305</v>
      </c>
      <c r="F54" s="31" t="s">
        <v>306</v>
      </c>
      <c r="G54" s="31" t="s">
        <v>307</v>
      </c>
      <c r="H54" s="31" t="s">
        <v>308</v>
      </c>
      <c r="I54" s="33" t="s">
        <v>309</v>
      </c>
      <c r="J54" s="763"/>
      <c r="K54" s="751"/>
      <c r="L54" s="751"/>
      <c r="M54" s="765"/>
      <c r="N54" s="55">
        <v>0.1</v>
      </c>
      <c r="O54" s="25">
        <v>0.1</v>
      </c>
      <c r="P54" s="119">
        <f t="shared" si="2"/>
        <v>1</v>
      </c>
      <c r="Q54" s="732"/>
      <c r="R54" s="732"/>
      <c r="S54" s="735"/>
      <c r="T54" s="32" t="s">
        <v>921</v>
      </c>
    </row>
    <row r="55" spans="1:20" ht="60" customHeight="1" x14ac:dyDescent="0.25">
      <c r="A55" s="763"/>
      <c r="B55" s="762"/>
      <c r="C55" s="762"/>
      <c r="D55" s="25">
        <v>44</v>
      </c>
      <c r="E55" s="31" t="s">
        <v>310</v>
      </c>
      <c r="F55" s="31" t="s">
        <v>311</v>
      </c>
      <c r="G55" s="31" t="s">
        <v>312</v>
      </c>
      <c r="H55" s="31" t="s">
        <v>313</v>
      </c>
      <c r="I55" s="33" t="s">
        <v>314</v>
      </c>
      <c r="J55" s="763"/>
      <c r="K55" s="751"/>
      <c r="L55" s="751"/>
      <c r="M55" s="765"/>
      <c r="N55" s="55">
        <v>0.1</v>
      </c>
      <c r="O55" s="25">
        <v>0.1</v>
      </c>
      <c r="P55" s="119">
        <f t="shared" si="2"/>
        <v>1</v>
      </c>
      <c r="Q55" s="733"/>
      <c r="R55" s="733"/>
      <c r="S55" s="736"/>
      <c r="T55" s="32" t="s">
        <v>922</v>
      </c>
    </row>
    <row r="56" spans="1:20" ht="60" customHeight="1" x14ac:dyDescent="0.25">
      <c r="A56" s="763"/>
      <c r="B56" s="762" t="s">
        <v>380</v>
      </c>
      <c r="C56" s="31" t="s">
        <v>315</v>
      </c>
      <c r="D56" s="25">
        <v>45</v>
      </c>
      <c r="E56" s="31" t="s">
        <v>316</v>
      </c>
      <c r="F56" s="31" t="s">
        <v>317</v>
      </c>
      <c r="G56" s="31" t="s">
        <v>318</v>
      </c>
      <c r="H56" s="31" t="s">
        <v>319</v>
      </c>
      <c r="I56" s="33" t="s">
        <v>320</v>
      </c>
      <c r="J56" s="8" t="s">
        <v>385</v>
      </c>
      <c r="K56" s="30" t="s">
        <v>386</v>
      </c>
      <c r="L56" s="10" t="s">
        <v>387</v>
      </c>
      <c r="M56" s="58" t="s">
        <v>388</v>
      </c>
      <c r="N56" s="55">
        <v>0.1</v>
      </c>
      <c r="O56" s="25">
        <v>0.1</v>
      </c>
      <c r="P56" s="119">
        <f t="shared" si="2"/>
        <v>1</v>
      </c>
      <c r="Q56" s="38" t="s">
        <v>924</v>
      </c>
      <c r="R56" s="38" t="s">
        <v>925</v>
      </c>
      <c r="S56" s="119"/>
      <c r="T56" s="32" t="s">
        <v>926</v>
      </c>
    </row>
    <row r="57" spans="1:20" ht="60" customHeight="1" x14ac:dyDescent="0.25">
      <c r="A57" s="763"/>
      <c r="B57" s="762"/>
      <c r="C57" s="762" t="s">
        <v>321</v>
      </c>
      <c r="D57" s="25">
        <v>46</v>
      </c>
      <c r="E57" s="31" t="s">
        <v>322</v>
      </c>
      <c r="F57" s="31" t="s">
        <v>323</v>
      </c>
      <c r="G57" s="31" t="s">
        <v>324</v>
      </c>
      <c r="H57" s="31" t="s">
        <v>325</v>
      </c>
      <c r="I57" s="83" t="s">
        <v>326</v>
      </c>
      <c r="J57" s="763" t="s">
        <v>215</v>
      </c>
      <c r="K57" s="751" t="s">
        <v>216</v>
      </c>
      <c r="L57" s="767">
        <v>197</v>
      </c>
      <c r="M57" s="765" t="s">
        <v>217</v>
      </c>
      <c r="N57" s="55">
        <v>0.09</v>
      </c>
      <c r="O57" s="25">
        <v>0.09</v>
      </c>
      <c r="P57" s="119">
        <f t="shared" si="2"/>
        <v>1</v>
      </c>
      <c r="Q57" s="731">
        <v>82000000</v>
      </c>
      <c r="R57" s="731">
        <v>6570000</v>
      </c>
      <c r="S57" s="734">
        <f t="shared" si="1"/>
        <v>8.0121951219512197E-2</v>
      </c>
      <c r="T57" s="32" t="s">
        <v>927</v>
      </c>
    </row>
    <row r="58" spans="1:20" ht="60" customHeight="1" x14ac:dyDescent="0.25">
      <c r="A58" s="763"/>
      <c r="B58" s="762"/>
      <c r="C58" s="762"/>
      <c r="D58" s="25">
        <v>47</v>
      </c>
      <c r="E58" s="31" t="s">
        <v>327</v>
      </c>
      <c r="F58" s="31" t="s">
        <v>328</v>
      </c>
      <c r="G58" s="31" t="s">
        <v>329</v>
      </c>
      <c r="H58" s="31" t="s">
        <v>330</v>
      </c>
      <c r="I58" s="33" t="s">
        <v>331</v>
      </c>
      <c r="J58" s="763"/>
      <c r="K58" s="751"/>
      <c r="L58" s="767"/>
      <c r="M58" s="765"/>
      <c r="N58" s="55">
        <v>0.1</v>
      </c>
      <c r="O58" s="25">
        <v>0.1</v>
      </c>
      <c r="P58" s="119">
        <f t="shared" si="2"/>
        <v>1</v>
      </c>
      <c r="Q58" s="732"/>
      <c r="R58" s="732"/>
      <c r="S58" s="735"/>
      <c r="T58" s="32" t="s">
        <v>928</v>
      </c>
    </row>
    <row r="59" spans="1:20" ht="60" customHeight="1" x14ac:dyDescent="0.25">
      <c r="A59" s="763"/>
      <c r="B59" s="762"/>
      <c r="C59" s="762"/>
      <c r="D59" s="25">
        <v>48</v>
      </c>
      <c r="E59" s="31" t="s">
        <v>332</v>
      </c>
      <c r="F59" s="31" t="s">
        <v>333</v>
      </c>
      <c r="G59" s="31" t="s">
        <v>334</v>
      </c>
      <c r="H59" s="31" t="s">
        <v>335</v>
      </c>
      <c r="I59" s="83" t="s">
        <v>336</v>
      </c>
      <c r="J59" s="763"/>
      <c r="K59" s="751"/>
      <c r="L59" s="767"/>
      <c r="M59" s="765"/>
      <c r="N59" s="55">
        <v>0.1</v>
      </c>
      <c r="O59" s="25">
        <v>0.1</v>
      </c>
      <c r="P59" s="119">
        <f t="shared" si="2"/>
        <v>1</v>
      </c>
      <c r="Q59" s="732"/>
      <c r="R59" s="732"/>
      <c r="S59" s="735"/>
      <c r="T59" s="32" t="s">
        <v>929</v>
      </c>
    </row>
    <row r="60" spans="1:20" ht="60" customHeight="1" x14ac:dyDescent="0.25">
      <c r="A60" s="763"/>
      <c r="B60" s="762"/>
      <c r="C60" s="762" t="s">
        <v>337</v>
      </c>
      <c r="D60" s="25">
        <v>49</v>
      </c>
      <c r="E60" s="26" t="s">
        <v>338</v>
      </c>
      <c r="F60" s="26" t="s">
        <v>339</v>
      </c>
      <c r="G60" s="26" t="s">
        <v>340</v>
      </c>
      <c r="H60" s="26" t="s">
        <v>341</v>
      </c>
      <c r="I60" s="82" t="s">
        <v>342</v>
      </c>
      <c r="J60" s="763"/>
      <c r="K60" s="751"/>
      <c r="L60" s="767"/>
      <c r="M60" s="765"/>
      <c r="N60" s="55">
        <v>0.1</v>
      </c>
      <c r="O60" s="25">
        <v>0.1</v>
      </c>
      <c r="P60" s="119">
        <f t="shared" si="2"/>
        <v>1</v>
      </c>
      <c r="Q60" s="733"/>
      <c r="R60" s="733"/>
      <c r="S60" s="736"/>
      <c r="T60" s="32" t="s">
        <v>930</v>
      </c>
    </row>
    <row r="61" spans="1:20" ht="60" customHeight="1" x14ac:dyDescent="0.25">
      <c r="A61" s="763"/>
      <c r="B61" s="762"/>
      <c r="C61" s="762"/>
      <c r="D61" s="25">
        <v>50</v>
      </c>
      <c r="E61" s="31" t="s">
        <v>343</v>
      </c>
      <c r="F61" s="31" t="s">
        <v>344</v>
      </c>
      <c r="G61" s="31" t="s">
        <v>345</v>
      </c>
      <c r="H61" s="31" t="s">
        <v>346</v>
      </c>
      <c r="I61" s="33" t="s">
        <v>347</v>
      </c>
      <c r="J61" s="63" t="s">
        <v>389</v>
      </c>
      <c r="K61" s="9" t="s">
        <v>390</v>
      </c>
      <c r="L61" s="11">
        <v>231</v>
      </c>
      <c r="M61" s="58" t="s">
        <v>391</v>
      </c>
      <c r="N61" s="55">
        <v>0.1</v>
      </c>
      <c r="O61" s="25">
        <v>6.8000000000000005E-2</v>
      </c>
      <c r="P61" s="119">
        <f t="shared" si="2"/>
        <v>0.68</v>
      </c>
      <c r="Q61" s="38">
        <v>3090000</v>
      </c>
      <c r="R61" s="38">
        <v>3090000</v>
      </c>
      <c r="S61" s="119">
        <f t="shared" si="1"/>
        <v>1</v>
      </c>
      <c r="T61" s="32" t="s">
        <v>931</v>
      </c>
    </row>
    <row r="62" spans="1:20" ht="60" customHeight="1" x14ac:dyDescent="0.25">
      <c r="A62" s="763"/>
      <c r="B62" s="762" t="s">
        <v>381</v>
      </c>
      <c r="C62" s="768" t="s">
        <v>348</v>
      </c>
      <c r="D62" s="25">
        <v>51</v>
      </c>
      <c r="E62" s="36" t="s">
        <v>349</v>
      </c>
      <c r="F62" s="31" t="s">
        <v>350</v>
      </c>
      <c r="G62" s="31" t="s">
        <v>351</v>
      </c>
      <c r="H62" s="31" t="s">
        <v>352</v>
      </c>
      <c r="I62" s="33" t="s">
        <v>353</v>
      </c>
      <c r="J62" s="63" t="s">
        <v>385</v>
      </c>
      <c r="K62" s="9" t="s">
        <v>386</v>
      </c>
      <c r="L62" s="11">
        <v>222</v>
      </c>
      <c r="M62" s="58" t="s">
        <v>392</v>
      </c>
      <c r="N62" s="55">
        <v>0.1</v>
      </c>
      <c r="O62" s="25">
        <v>0.1</v>
      </c>
      <c r="P62" s="119">
        <f t="shared" si="2"/>
        <v>1</v>
      </c>
      <c r="Q62" s="38">
        <v>18000000</v>
      </c>
      <c r="R62" s="38">
        <v>0</v>
      </c>
      <c r="S62" s="119">
        <f t="shared" si="1"/>
        <v>0</v>
      </c>
      <c r="T62" s="32" t="s">
        <v>932</v>
      </c>
    </row>
    <row r="63" spans="1:20" ht="60" customHeight="1" x14ac:dyDescent="0.25">
      <c r="A63" s="763"/>
      <c r="B63" s="762"/>
      <c r="C63" s="768"/>
      <c r="D63" s="25">
        <v>52</v>
      </c>
      <c r="E63" s="36" t="s">
        <v>354</v>
      </c>
      <c r="F63" s="31" t="s">
        <v>355</v>
      </c>
      <c r="G63" s="31" t="s">
        <v>356</v>
      </c>
      <c r="H63" s="31" t="s">
        <v>357</v>
      </c>
      <c r="I63" s="33" t="s">
        <v>353</v>
      </c>
      <c r="J63" s="763" t="s">
        <v>215</v>
      </c>
      <c r="K63" s="751" t="s">
        <v>216</v>
      </c>
      <c r="L63" s="767">
        <v>197</v>
      </c>
      <c r="M63" s="765" t="s">
        <v>217</v>
      </c>
      <c r="N63" s="55">
        <v>0.1</v>
      </c>
      <c r="O63" s="25">
        <v>0</v>
      </c>
      <c r="P63" s="119">
        <f t="shared" si="2"/>
        <v>0</v>
      </c>
      <c r="Q63" s="731">
        <v>82000000</v>
      </c>
      <c r="R63" s="731">
        <v>6570000</v>
      </c>
      <c r="S63" s="734">
        <f t="shared" si="1"/>
        <v>8.0121951219512197E-2</v>
      </c>
      <c r="T63" s="32" t="s">
        <v>933</v>
      </c>
    </row>
    <row r="64" spans="1:20" ht="60" customHeight="1" x14ac:dyDescent="0.25">
      <c r="A64" s="763"/>
      <c r="B64" s="762"/>
      <c r="C64" s="768"/>
      <c r="D64" s="25">
        <v>53</v>
      </c>
      <c r="E64" s="36" t="s">
        <v>358</v>
      </c>
      <c r="F64" s="31" t="s">
        <v>359</v>
      </c>
      <c r="G64" s="31" t="s">
        <v>360</v>
      </c>
      <c r="H64" s="31" t="s">
        <v>361</v>
      </c>
      <c r="I64" s="33" t="s">
        <v>362</v>
      </c>
      <c r="J64" s="763"/>
      <c r="K64" s="751"/>
      <c r="L64" s="767"/>
      <c r="M64" s="765"/>
      <c r="N64" s="55">
        <v>0.1</v>
      </c>
      <c r="O64" s="25">
        <v>7.0000000000000007E-2</v>
      </c>
      <c r="P64" s="119">
        <f t="shared" si="2"/>
        <v>0.70000000000000007</v>
      </c>
      <c r="Q64" s="732"/>
      <c r="R64" s="732"/>
      <c r="S64" s="735"/>
      <c r="T64" s="32" t="s">
        <v>934</v>
      </c>
    </row>
    <row r="65" spans="1:20" ht="60" customHeight="1" x14ac:dyDescent="0.25">
      <c r="A65" s="763"/>
      <c r="B65" s="762"/>
      <c r="C65" s="768"/>
      <c r="D65" s="25">
        <v>54</v>
      </c>
      <c r="E65" s="36" t="s">
        <v>363</v>
      </c>
      <c r="F65" s="31" t="s">
        <v>364</v>
      </c>
      <c r="G65" s="31" t="s">
        <v>365</v>
      </c>
      <c r="H65" s="31" t="s">
        <v>366</v>
      </c>
      <c r="I65" s="83" t="s">
        <v>367</v>
      </c>
      <c r="J65" s="763"/>
      <c r="K65" s="751"/>
      <c r="L65" s="767"/>
      <c r="M65" s="765"/>
      <c r="N65" s="55">
        <v>0.1</v>
      </c>
      <c r="O65" s="25">
        <v>0.1</v>
      </c>
      <c r="P65" s="119">
        <f t="shared" si="2"/>
        <v>1</v>
      </c>
      <c r="Q65" s="732"/>
      <c r="R65" s="732"/>
      <c r="S65" s="735"/>
      <c r="T65" s="32" t="s">
        <v>935</v>
      </c>
    </row>
    <row r="66" spans="1:20" ht="60" customHeight="1" x14ac:dyDescent="0.25">
      <c r="A66" s="763"/>
      <c r="B66" s="762" t="s">
        <v>368</v>
      </c>
      <c r="C66" s="762" t="s">
        <v>369</v>
      </c>
      <c r="D66" s="25">
        <v>55</v>
      </c>
      <c r="E66" s="31" t="s">
        <v>370</v>
      </c>
      <c r="F66" s="31" t="s">
        <v>371</v>
      </c>
      <c r="G66" s="31" t="s">
        <v>372</v>
      </c>
      <c r="H66" s="31" t="s">
        <v>373</v>
      </c>
      <c r="I66" s="33" t="s">
        <v>374</v>
      </c>
      <c r="J66" s="763"/>
      <c r="K66" s="751"/>
      <c r="L66" s="767"/>
      <c r="M66" s="765"/>
      <c r="N66" s="55">
        <v>0.1</v>
      </c>
      <c r="O66" s="25">
        <v>0.1</v>
      </c>
      <c r="P66" s="119">
        <f t="shared" si="2"/>
        <v>1</v>
      </c>
      <c r="Q66" s="732"/>
      <c r="R66" s="732"/>
      <c r="S66" s="735"/>
      <c r="T66" s="32" t="s">
        <v>936</v>
      </c>
    </row>
    <row r="67" spans="1:20" ht="60" customHeight="1" x14ac:dyDescent="0.25">
      <c r="A67" s="763"/>
      <c r="B67" s="762"/>
      <c r="C67" s="762"/>
      <c r="D67" s="25">
        <v>56</v>
      </c>
      <c r="E67" s="31" t="s">
        <v>375</v>
      </c>
      <c r="F67" s="31" t="s">
        <v>376</v>
      </c>
      <c r="G67" s="31" t="s">
        <v>377</v>
      </c>
      <c r="H67" s="31" t="s">
        <v>378</v>
      </c>
      <c r="I67" s="33" t="s">
        <v>379</v>
      </c>
      <c r="J67" s="763"/>
      <c r="K67" s="751"/>
      <c r="L67" s="767"/>
      <c r="M67" s="765"/>
      <c r="N67" s="55">
        <v>0.12</v>
      </c>
      <c r="O67" s="25">
        <v>0</v>
      </c>
      <c r="P67" s="119">
        <f t="shared" si="2"/>
        <v>0</v>
      </c>
      <c r="Q67" s="733"/>
      <c r="R67" s="733"/>
      <c r="S67" s="736"/>
      <c r="T67" s="32" t="s">
        <v>933</v>
      </c>
    </row>
    <row r="68" spans="1:20" ht="60" customHeight="1" x14ac:dyDescent="0.25">
      <c r="A68" s="772" t="s">
        <v>393</v>
      </c>
      <c r="B68" s="751" t="s">
        <v>394</v>
      </c>
      <c r="C68" s="751" t="s">
        <v>395</v>
      </c>
      <c r="D68" s="25">
        <v>57</v>
      </c>
      <c r="E68" s="31" t="s">
        <v>396</v>
      </c>
      <c r="F68" s="31" t="s">
        <v>397</v>
      </c>
      <c r="G68" s="31" t="s">
        <v>398</v>
      </c>
      <c r="H68" s="31" t="s">
        <v>399</v>
      </c>
      <c r="I68" s="33" t="s">
        <v>400</v>
      </c>
      <c r="J68" s="55" t="s">
        <v>233</v>
      </c>
      <c r="K68" s="25" t="s">
        <v>234</v>
      </c>
      <c r="L68" s="29">
        <v>197</v>
      </c>
      <c r="M68" s="56" t="s">
        <v>217</v>
      </c>
      <c r="N68" s="55">
        <v>0.1</v>
      </c>
      <c r="O68" s="25">
        <v>0.08</v>
      </c>
      <c r="P68" s="119">
        <f t="shared" si="2"/>
        <v>0.79999999999999993</v>
      </c>
      <c r="Q68" s="38">
        <v>82000000</v>
      </c>
      <c r="R68" s="38">
        <v>6570000</v>
      </c>
      <c r="S68" s="119">
        <f t="shared" si="1"/>
        <v>8.0121951219512197E-2</v>
      </c>
      <c r="T68" s="32" t="s">
        <v>937</v>
      </c>
    </row>
    <row r="69" spans="1:20" ht="60" customHeight="1" x14ac:dyDescent="0.25">
      <c r="A69" s="772"/>
      <c r="B69" s="751"/>
      <c r="C69" s="751"/>
      <c r="D69" s="25">
        <v>58</v>
      </c>
      <c r="E69" s="31" t="s">
        <v>401</v>
      </c>
      <c r="F69" s="31" t="s">
        <v>402</v>
      </c>
      <c r="G69" s="31" t="s">
        <v>403</v>
      </c>
      <c r="H69" s="31" t="s">
        <v>404</v>
      </c>
      <c r="I69" s="33" t="s">
        <v>405</v>
      </c>
      <c r="J69" s="84" t="s">
        <v>406</v>
      </c>
      <c r="K69" s="29" t="s">
        <v>407</v>
      </c>
      <c r="L69" s="41">
        <v>207</v>
      </c>
      <c r="M69" s="64" t="s">
        <v>408</v>
      </c>
      <c r="N69" s="55">
        <v>0.1</v>
      </c>
      <c r="O69" s="25">
        <v>0.1</v>
      </c>
      <c r="P69" s="119">
        <f t="shared" si="2"/>
        <v>1</v>
      </c>
      <c r="Q69" s="38">
        <v>63190226</v>
      </c>
      <c r="R69" s="38">
        <v>63190226</v>
      </c>
      <c r="S69" s="119">
        <f t="shared" si="1"/>
        <v>1</v>
      </c>
      <c r="T69" s="32" t="s">
        <v>938</v>
      </c>
    </row>
    <row r="70" spans="1:20" ht="60" customHeight="1" x14ac:dyDescent="0.25">
      <c r="A70" s="772"/>
      <c r="B70" s="751"/>
      <c r="C70" s="751"/>
      <c r="D70" s="25">
        <v>59</v>
      </c>
      <c r="E70" s="25" t="s">
        <v>409</v>
      </c>
      <c r="F70" s="25" t="s">
        <v>410</v>
      </c>
      <c r="G70" s="25" t="s">
        <v>411</v>
      </c>
      <c r="H70" s="25" t="s">
        <v>412</v>
      </c>
      <c r="I70" s="53" t="s">
        <v>413</v>
      </c>
      <c r="J70" s="763" t="s">
        <v>233</v>
      </c>
      <c r="K70" s="751" t="s">
        <v>234</v>
      </c>
      <c r="L70" s="764">
        <v>197</v>
      </c>
      <c r="M70" s="56" t="s">
        <v>217</v>
      </c>
      <c r="N70" s="55">
        <v>0.09</v>
      </c>
      <c r="O70" s="25">
        <v>0.09</v>
      </c>
      <c r="P70" s="119">
        <f t="shared" si="2"/>
        <v>1</v>
      </c>
      <c r="Q70" s="731">
        <v>82000000</v>
      </c>
      <c r="R70" s="731">
        <v>6570000</v>
      </c>
      <c r="S70" s="734">
        <f t="shared" si="1"/>
        <v>8.0121951219512197E-2</v>
      </c>
      <c r="T70" s="32" t="s">
        <v>939</v>
      </c>
    </row>
    <row r="71" spans="1:20" ht="60" customHeight="1" x14ac:dyDescent="0.25">
      <c r="A71" s="772"/>
      <c r="B71" s="751"/>
      <c r="C71" s="751"/>
      <c r="D71" s="25">
        <v>60</v>
      </c>
      <c r="E71" s="15" t="s">
        <v>414</v>
      </c>
      <c r="F71" s="15" t="s">
        <v>415</v>
      </c>
      <c r="G71" s="15" t="s">
        <v>416</v>
      </c>
      <c r="H71" s="15" t="s">
        <v>417</v>
      </c>
      <c r="I71" s="85" t="s">
        <v>413</v>
      </c>
      <c r="J71" s="763"/>
      <c r="K71" s="751"/>
      <c r="L71" s="764"/>
      <c r="M71" s="65" t="s">
        <v>217</v>
      </c>
      <c r="N71" s="55">
        <v>1</v>
      </c>
      <c r="O71" s="25">
        <v>1</v>
      </c>
      <c r="P71" s="119">
        <f t="shared" si="2"/>
        <v>1</v>
      </c>
      <c r="Q71" s="733"/>
      <c r="R71" s="733"/>
      <c r="S71" s="736"/>
      <c r="T71" s="32" t="s">
        <v>940</v>
      </c>
    </row>
    <row r="72" spans="1:20" ht="60" customHeight="1" x14ac:dyDescent="0.25">
      <c r="A72" s="772"/>
      <c r="B72" s="751"/>
      <c r="C72" s="751" t="s">
        <v>418</v>
      </c>
      <c r="D72" s="25">
        <v>61</v>
      </c>
      <c r="E72" s="31" t="s">
        <v>419</v>
      </c>
      <c r="F72" s="31" t="s">
        <v>420</v>
      </c>
      <c r="G72" s="31" t="s">
        <v>421</v>
      </c>
      <c r="H72" s="31" t="s">
        <v>422</v>
      </c>
      <c r="I72" s="33" t="s">
        <v>423</v>
      </c>
      <c r="J72" s="55" t="s">
        <v>389</v>
      </c>
      <c r="K72" s="25" t="s">
        <v>424</v>
      </c>
      <c r="L72" s="29">
        <v>234</v>
      </c>
      <c r="M72" s="62" t="s">
        <v>425</v>
      </c>
      <c r="N72" s="55">
        <v>1</v>
      </c>
      <c r="O72" s="25">
        <v>1</v>
      </c>
      <c r="P72" s="119">
        <f t="shared" si="2"/>
        <v>1</v>
      </c>
      <c r="Q72" s="38">
        <v>13390000</v>
      </c>
      <c r="R72" s="38">
        <v>13390000</v>
      </c>
      <c r="S72" s="119">
        <f t="shared" si="1"/>
        <v>1</v>
      </c>
      <c r="T72" s="32" t="s">
        <v>941</v>
      </c>
    </row>
    <row r="73" spans="1:20" ht="60" customHeight="1" x14ac:dyDescent="0.25">
      <c r="A73" s="772"/>
      <c r="B73" s="751"/>
      <c r="C73" s="751"/>
      <c r="D73" s="25">
        <v>62</v>
      </c>
      <c r="E73" s="31" t="s">
        <v>426</v>
      </c>
      <c r="F73" s="31" t="s">
        <v>427</v>
      </c>
      <c r="G73" s="31" t="s">
        <v>428</v>
      </c>
      <c r="H73" s="31" t="s">
        <v>429</v>
      </c>
      <c r="I73" s="33" t="s">
        <v>430</v>
      </c>
      <c r="J73" s="55" t="s">
        <v>233</v>
      </c>
      <c r="K73" s="25" t="s">
        <v>234</v>
      </c>
      <c r="L73" s="29">
        <v>197</v>
      </c>
      <c r="M73" s="56" t="s">
        <v>217</v>
      </c>
      <c r="N73" s="55">
        <v>0.09</v>
      </c>
      <c r="O73" s="25">
        <v>0.01</v>
      </c>
      <c r="P73" s="119">
        <f t="shared" si="2"/>
        <v>0.11111111111111112</v>
      </c>
      <c r="Q73" s="38">
        <v>82000000</v>
      </c>
      <c r="R73" s="38">
        <v>6570000</v>
      </c>
      <c r="S73" s="119">
        <f t="shared" si="1"/>
        <v>8.0121951219512197E-2</v>
      </c>
      <c r="T73" s="32" t="s">
        <v>933</v>
      </c>
    </row>
    <row r="74" spans="1:20" ht="60" customHeight="1" x14ac:dyDescent="0.25">
      <c r="A74" s="772"/>
      <c r="B74" s="751"/>
      <c r="C74" s="751"/>
      <c r="D74" s="25">
        <v>63</v>
      </c>
      <c r="E74" s="31" t="s">
        <v>431</v>
      </c>
      <c r="F74" s="31" t="s">
        <v>432</v>
      </c>
      <c r="G74" s="31" t="s">
        <v>433</v>
      </c>
      <c r="H74" s="31" t="s">
        <v>434</v>
      </c>
      <c r="I74" s="33" t="s">
        <v>435</v>
      </c>
      <c r="J74" s="66" t="s">
        <v>96</v>
      </c>
      <c r="K74" s="40" t="s">
        <v>96</v>
      </c>
      <c r="L74" s="40" t="s">
        <v>96</v>
      </c>
      <c r="M74" s="61" t="s">
        <v>96</v>
      </c>
      <c r="N74" s="55">
        <v>3.0000000000000001E-3</v>
      </c>
      <c r="O74" s="25">
        <v>2.2000000000000001E-3</v>
      </c>
      <c r="P74" s="119">
        <f t="shared" si="2"/>
        <v>0.73333333333333339</v>
      </c>
      <c r="Q74" s="38" t="s">
        <v>873</v>
      </c>
      <c r="R74" s="38" t="s">
        <v>873</v>
      </c>
      <c r="S74" s="119"/>
      <c r="T74" s="32" t="s">
        <v>942</v>
      </c>
    </row>
    <row r="75" spans="1:20" ht="60" customHeight="1" x14ac:dyDescent="0.25">
      <c r="A75" s="772"/>
      <c r="B75" s="751"/>
      <c r="C75" s="751"/>
      <c r="D75" s="25">
        <v>64</v>
      </c>
      <c r="E75" s="15" t="s">
        <v>436</v>
      </c>
      <c r="F75" s="15" t="s">
        <v>437</v>
      </c>
      <c r="G75" s="15" t="s">
        <v>438</v>
      </c>
      <c r="H75" s="15" t="s">
        <v>439</v>
      </c>
      <c r="I75" s="85" t="s">
        <v>440</v>
      </c>
      <c r="J75" s="87" t="s">
        <v>389</v>
      </c>
      <c r="K75" s="17" t="s">
        <v>390</v>
      </c>
      <c r="L75" s="40" t="s">
        <v>441</v>
      </c>
      <c r="M75" s="67" t="s">
        <v>442</v>
      </c>
      <c r="N75" s="55">
        <v>0.05</v>
      </c>
      <c r="O75" s="25">
        <v>0.05</v>
      </c>
      <c r="P75" s="119">
        <f t="shared" si="2"/>
        <v>1</v>
      </c>
      <c r="Q75" s="38" t="s">
        <v>952</v>
      </c>
      <c r="R75" s="38" t="s">
        <v>953</v>
      </c>
      <c r="S75" s="119"/>
      <c r="T75" s="32" t="s">
        <v>943</v>
      </c>
    </row>
    <row r="76" spans="1:20" ht="60" customHeight="1" x14ac:dyDescent="0.25">
      <c r="A76" s="772"/>
      <c r="B76" s="751"/>
      <c r="C76" s="751"/>
      <c r="D76" s="25">
        <v>65</v>
      </c>
      <c r="E76" s="31" t="s">
        <v>443</v>
      </c>
      <c r="F76" s="31" t="s">
        <v>444</v>
      </c>
      <c r="G76" s="31" t="s">
        <v>445</v>
      </c>
      <c r="H76" s="31" t="s">
        <v>446</v>
      </c>
      <c r="I76" s="33" t="s">
        <v>447</v>
      </c>
      <c r="J76" s="69" t="s">
        <v>233</v>
      </c>
      <c r="K76" s="41" t="s">
        <v>234</v>
      </c>
      <c r="L76" s="29">
        <v>197</v>
      </c>
      <c r="M76" s="56" t="s">
        <v>217</v>
      </c>
      <c r="N76" s="55">
        <v>0.09</v>
      </c>
      <c r="O76" s="25">
        <v>0.09</v>
      </c>
      <c r="P76" s="119">
        <f t="shared" si="2"/>
        <v>1</v>
      </c>
      <c r="Q76" s="38">
        <v>82000000</v>
      </c>
      <c r="R76" s="38">
        <v>6570000</v>
      </c>
      <c r="S76" s="119">
        <f t="shared" si="1"/>
        <v>8.0121951219512197E-2</v>
      </c>
      <c r="T76" s="32" t="s">
        <v>944</v>
      </c>
    </row>
    <row r="77" spans="1:20" ht="60" customHeight="1" x14ac:dyDescent="0.25">
      <c r="A77" s="772"/>
      <c r="B77" s="751" t="s">
        <v>448</v>
      </c>
      <c r="C77" s="751" t="s">
        <v>449</v>
      </c>
      <c r="D77" s="25">
        <v>66</v>
      </c>
      <c r="E77" s="25" t="s">
        <v>450</v>
      </c>
      <c r="F77" s="25" t="s">
        <v>451</v>
      </c>
      <c r="G77" s="25" t="s">
        <v>452</v>
      </c>
      <c r="H77" s="25" t="s">
        <v>453</v>
      </c>
      <c r="I77" s="53" t="s">
        <v>454</v>
      </c>
      <c r="J77" s="55" t="s">
        <v>254</v>
      </c>
      <c r="K77" s="25" t="s">
        <v>262</v>
      </c>
      <c r="L77" s="42">
        <v>136</v>
      </c>
      <c r="M77" s="56" t="s">
        <v>455</v>
      </c>
      <c r="N77" s="55">
        <v>0.1</v>
      </c>
      <c r="O77" s="25">
        <v>0.1</v>
      </c>
      <c r="P77" s="119">
        <f t="shared" si="2"/>
        <v>1</v>
      </c>
      <c r="Q77" s="38">
        <v>55750000</v>
      </c>
      <c r="R77" s="38">
        <v>4630000</v>
      </c>
      <c r="S77" s="119">
        <f t="shared" si="1"/>
        <v>8.3049327354260086E-2</v>
      </c>
      <c r="T77" s="32" t="s">
        <v>945</v>
      </c>
    </row>
    <row r="78" spans="1:20" ht="60" customHeight="1" x14ac:dyDescent="0.25">
      <c r="A78" s="772"/>
      <c r="B78" s="751"/>
      <c r="C78" s="751"/>
      <c r="D78" s="25">
        <v>67</v>
      </c>
      <c r="E78" s="31" t="s">
        <v>456</v>
      </c>
      <c r="F78" s="31" t="s">
        <v>457</v>
      </c>
      <c r="G78" s="31" t="s">
        <v>458</v>
      </c>
      <c r="H78" s="31" t="s">
        <v>459</v>
      </c>
      <c r="I78" s="33" t="s">
        <v>460</v>
      </c>
      <c r="J78" s="763" t="s">
        <v>233</v>
      </c>
      <c r="K78" s="751" t="s">
        <v>234</v>
      </c>
      <c r="L78" s="764">
        <v>197</v>
      </c>
      <c r="M78" s="56" t="s">
        <v>217</v>
      </c>
      <c r="N78" s="55">
        <v>6.0000000000000001E-3</v>
      </c>
      <c r="O78" s="25">
        <v>2.5000000000000001E-3</v>
      </c>
      <c r="P78" s="119">
        <f t="shared" si="2"/>
        <v>0.41666666666666669</v>
      </c>
      <c r="Q78" s="731">
        <v>82000000</v>
      </c>
      <c r="R78" s="731">
        <v>6570000</v>
      </c>
      <c r="S78" s="734">
        <f t="shared" si="1"/>
        <v>8.0121951219512197E-2</v>
      </c>
      <c r="T78" s="32" t="s">
        <v>946</v>
      </c>
    </row>
    <row r="79" spans="1:20" ht="60" customHeight="1" x14ac:dyDescent="0.25">
      <c r="A79" s="772"/>
      <c r="B79" s="751"/>
      <c r="C79" s="751"/>
      <c r="D79" s="25">
        <v>68</v>
      </c>
      <c r="E79" s="31" t="s">
        <v>461</v>
      </c>
      <c r="F79" s="31" t="s">
        <v>462</v>
      </c>
      <c r="G79" s="31" t="s">
        <v>463</v>
      </c>
      <c r="H79" s="31" t="s">
        <v>464</v>
      </c>
      <c r="I79" s="33" t="s">
        <v>465</v>
      </c>
      <c r="J79" s="763"/>
      <c r="K79" s="751"/>
      <c r="L79" s="764"/>
      <c r="M79" s="56" t="s">
        <v>217</v>
      </c>
      <c r="N79" s="55">
        <v>0.1</v>
      </c>
      <c r="O79" s="25">
        <v>0.1</v>
      </c>
      <c r="P79" s="119">
        <f t="shared" si="2"/>
        <v>1</v>
      </c>
      <c r="Q79" s="732"/>
      <c r="R79" s="732"/>
      <c r="S79" s="735"/>
      <c r="T79" s="32" t="s">
        <v>947</v>
      </c>
    </row>
    <row r="80" spans="1:20" ht="60" customHeight="1" x14ac:dyDescent="0.25">
      <c r="A80" s="772"/>
      <c r="B80" s="751"/>
      <c r="C80" s="751" t="s">
        <v>466</v>
      </c>
      <c r="D80" s="25">
        <v>69</v>
      </c>
      <c r="E80" s="31" t="s">
        <v>467</v>
      </c>
      <c r="F80" s="31" t="s">
        <v>468</v>
      </c>
      <c r="G80" s="31" t="s">
        <v>469</v>
      </c>
      <c r="H80" s="31" t="s">
        <v>470</v>
      </c>
      <c r="I80" s="33" t="s">
        <v>471</v>
      </c>
      <c r="J80" s="763"/>
      <c r="K80" s="751"/>
      <c r="L80" s="764"/>
      <c r="M80" s="56" t="s">
        <v>217</v>
      </c>
      <c r="N80" s="55">
        <v>5.0000000000000001E-3</v>
      </c>
      <c r="O80" s="25">
        <v>5.0000000000000001E-3</v>
      </c>
      <c r="P80" s="119">
        <f t="shared" si="2"/>
        <v>1</v>
      </c>
      <c r="Q80" s="732"/>
      <c r="R80" s="732"/>
      <c r="S80" s="735"/>
      <c r="T80" s="32" t="s">
        <v>948</v>
      </c>
    </row>
    <row r="81" spans="1:20" ht="60" customHeight="1" x14ac:dyDescent="0.25">
      <c r="A81" s="772"/>
      <c r="B81" s="751"/>
      <c r="C81" s="751"/>
      <c r="D81" s="25">
        <v>70</v>
      </c>
      <c r="E81" s="25" t="s">
        <v>472</v>
      </c>
      <c r="F81" s="25" t="s">
        <v>473</v>
      </c>
      <c r="G81" s="25" t="s">
        <v>474</v>
      </c>
      <c r="H81" s="25" t="s">
        <v>475</v>
      </c>
      <c r="I81" s="53" t="s">
        <v>476</v>
      </c>
      <c r="J81" s="763"/>
      <c r="K81" s="751"/>
      <c r="L81" s="764"/>
      <c r="M81" s="56" t="s">
        <v>217</v>
      </c>
      <c r="N81" s="55">
        <v>0.08</v>
      </c>
      <c r="O81" s="25">
        <v>0.01</v>
      </c>
      <c r="P81" s="119">
        <f t="shared" si="2"/>
        <v>0.125</v>
      </c>
      <c r="Q81" s="733"/>
      <c r="R81" s="733"/>
      <c r="S81" s="736"/>
      <c r="T81" s="32" t="s">
        <v>933</v>
      </c>
    </row>
    <row r="82" spans="1:20" ht="60" customHeight="1" x14ac:dyDescent="0.25">
      <c r="A82" s="772"/>
      <c r="B82" s="751"/>
      <c r="C82" s="751"/>
      <c r="D82" s="25">
        <v>71</v>
      </c>
      <c r="E82" s="25" t="s">
        <v>477</v>
      </c>
      <c r="F82" s="25" t="s">
        <v>478</v>
      </c>
      <c r="G82" s="25" t="s">
        <v>479</v>
      </c>
      <c r="H82" s="25" t="s">
        <v>480</v>
      </c>
      <c r="I82" s="53" t="s">
        <v>481</v>
      </c>
      <c r="J82" s="55" t="s">
        <v>385</v>
      </c>
      <c r="K82" s="25" t="s">
        <v>386</v>
      </c>
      <c r="L82" s="41">
        <v>219</v>
      </c>
      <c r="M82" s="56" t="s">
        <v>482</v>
      </c>
      <c r="N82" s="55">
        <v>0.08</v>
      </c>
      <c r="O82" s="25">
        <v>0.08</v>
      </c>
      <c r="P82" s="119">
        <f t="shared" si="2"/>
        <v>1</v>
      </c>
      <c r="Q82" s="38">
        <v>160719971</v>
      </c>
      <c r="R82" s="38">
        <v>160719971</v>
      </c>
      <c r="S82" s="119">
        <f t="shared" si="1"/>
        <v>1</v>
      </c>
      <c r="T82" s="32" t="s">
        <v>949</v>
      </c>
    </row>
    <row r="83" spans="1:20" ht="60" customHeight="1" x14ac:dyDescent="0.25">
      <c r="A83" s="772"/>
      <c r="B83" s="751"/>
      <c r="C83" s="751"/>
      <c r="D83" s="25">
        <v>72</v>
      </c>
      <c r="E83" s="25" t="s">
        <v>483</v>
      </c>
      <c r="F83" s="25" t="s">
        <v>484</v>
      </c>
      <c r="G83" s="25" t="s">
        <v>485</v>
      </c>
      <c r="H83" s="25" t="s">
        <v>486</v>
      </c>
      <c r="I83" s="53" t="s">
        <v>487</v>
      </c>
      <c r="J83" s="55" t="s">
        <v>233</v>
      </c>
      <c r="K83" s="25" t="s">
        <v>234</v>
      </c>
      <c r="L83" s="29">
        <v>197</v>
      </c>
      <c r="M83" s="56" t="s">
        <v>217</v>
      </c>
      <c r="N83" s="55">
        <v>9.5000000000000001E-2</v>
      </c>
      <c r="O83" s="25">
        <v>0</v>
      </c>
      <c r="P83" s="119">
        <f t="shared" si="2"/>
        <v>0</v>
      </c>
      <c r="Q83" s="38">
        <v>82000000</v>
      </c>
      <c r="R83" s="38">
        <v>6570000</v>
      </c>
      <c r="S83" s="119">
        <f t="shared" si="1"/>
        <v>8.0121951219512197E-2</v>
      </c>
      <c r="T83" s="32" t="s">
        <v>950</v>
      </c>
    </row>
    <row r="84" spans="1:20" ht="60" customHeight="1" x14ac:dyDescent="0.25">
      <c r="A84" s="772"/>
      <c r="B84" s="751"/>
      <c r="C84" s="751"/>
      <c r="D84" s="25">
        <v>73</v>
      </c>
      <c r="E84" s="31" t="s">
        <v>488</v>
      </c>
      <c r="F84" s="31" t="s">
        <v>489</v>
      </c>
      <c r="G84" s="31" t="s">
        <v>490</v>
      </c>
      <c r="H84" s="31" t="s">
        <v>491</v>
      </c>
      <c r="I84" s="33" t="s">
        <v>492</v>
      </c>
      <c r="J84" s="66" t="s">
        <v>236</v>
      </c>
      <c r="K84" s="40" t="s">
        <v>493</v>
      </c>
      <c r="L84" s="41">
        <v>86</v>
      </c>
      <c r="M84" s="32" t="s">
        <v>494</v>
      </c>
      <c r="N84" s="55">
        <v>0.09</v>
      </c>
      <c r="O84" s="25">
        <v>0.09</v>
      </c>
      <c r="P84" s="119">
        <f t="shared" si="2"/>
        <v>1</v>
      </c>
      <c r="Q84" s="38">
        <v>46673401</v>
      </c>
      <c r="R84" s="38">
        <v>0</v>
      </c>
      <c r="S84" s="119">
        <f t="shared" si="1"/>
        <v>0</v>
      </c>
      <c r="T84" s="32" t="s">
        <v>951</v>
      </c>
    </row>
    <row r="85" spans="1:20" ht="60" customHeight="1" x14ac:dyDescent="0.25">
      <c r="A85" s="772" t="s">
        <v>495</v>
      </c>
      <c r="B85" s="764" t="s">
        <v>496</v>
      </c>
      <c r="C85" s="751" t="s">
        <v>497</v>
      </c>
      <c r="D85" s="25">
        <v>74</v>
      </c>
      <c r="E85" s="25" t="s">
        <v>498</v>
      </c>
      <c r="F85" s="25" t="s">
        <v>499</v>
      </c>
      <c r="G85" s="25" t="s">
        <v>500</v>
      </c>
      <c r="H85" s="25" t="s">
        <v>501</v>
      </c>
      <c r="I85" s="53" t="s">
        <v>502</v>
      </c>
      <c r="J85" s="55" t="s">
        <v>382</v>
      </c>
      <c r="K85" s="25" t="s">
        <v>383</v>
      </c>
      <c r="L85" s="41">
        <v>250</v>
      </c>
      <c r="M85" s="53" t="s">
        <v>384</v>
      </c>
      <c r="N85" s="55">
        <v>0.09</v>
      </c>
      <c r="O85" s="25">
        <v>0.09</v>
      </c>
      <c r="P85" s="119">
        <f t="shared" si="2"/>
        <v>1</v>
      </c>
      <c r="Q85" s="38">
        <v>274250000</v>
      </c>
      <c r="R85" s="38">
        <v>31600000</v>
      </c>
      <c r="S85" s="119">
        <f t="shared" si="1"/>
        <v>0.11522333637192343</v>
      </c>
      <c r="T85" s="32" t="s">
        <v>958</v>
      </c>
    </row>
    <row r="86" spans="1:20" ht="60" customHeight="1" x14ac:dyDescent="0.25">
      <c r="A86" s="772"/>
      <c r="B86" s="764"/>
      <c r="C86" s="751"/>
      <c r="D86" s="25">
        <v>75</v>
      </c>
      <c r="E86" s="25" t="s">
        <v>503</v>
      </c>
      <c r="F86" s="25" t="s">
        <v>504</v>
      </c>
      <c r="G86" s="25" t="s">
        <v>505</v>
      </c>
      <c r="H86" s="25" t="s">
        <v>506</v>
      </c>
      <c r="I86" s="53" t="s">
        <v>507</v>
      </c>
      <c r="J86" s="55" t="s">
        <v>406</v>
      </c>
      <c r="K86" s="25" t="s">
        <v>407</v>
      </c>
      <c r="L86" s="41">
        <v>231</v>
      </c>
      <c r="M86" s="53" t="s">
        <v>391</v>
      </c>
      <c r="N86" s="55">
        <v>0.1</v>
      </c>
      <c r="O86" s="25">
        <v>0.1</v>
      </c>
      <c r="P86" s="119">
        <f t="shared" si="2"/>
        <v>1</v>
      </c>
      <c r="Q86" s="38">
        <v>3090000</v>
      </c>
      <c r="R86" s="38">
        <v>3090000</v>
      </c>
      <c r="S86" s="119">
        <f t="shared" si="1"/>
        <v>1</v>
      </c>
      <c r="T86" s="32" t="s">
        <v>762</v>
      </c>
    </row>
    <row r="87" spans="1:20" ht="60" customHeight="1" x14ac:dyDescent="0.25">
      <c r="A87" s="772"/>
      <c r="B87" s="764"/>
      <c r="C87" s="751"/>
      <c r="D87" s="25">
        <v>76</v>
      </c>
      <c r="E87" s="25" t="s">
        <v>508</v>
      </c>
      <c r="F87" s="25" t="s">
        <v>509</v>
      </c>
      <c r="G87" s="25" t="s">
        <v>510</v>
      </c>
      <c r="H87" s="25" t="s">
        <v>511</v>
      </c>
      <c r="I87" s="86" t="s">
        <v>512</v>
      </c>
      <c r="J87" s="55" t="s">
        <v>389</v>
      </c>
      <c r="K87" s="25" t="s">
        <v>390</v>
      </c>
      <c r="L87" s="41">
        <v>232</v>
      </c>
      <c r="M87" s="53" t="s">
        <v>391</v>
      </c>
      <c r="N87" s="55">
        <v>0.1</v>
      </c>
      <c r="O87" s="25">
        <v>0.1</v>
      </c>
      <c r="P87" s="119">
        <f t="shared" si="2"/>
        <v>1</v>
      </c>
      <c r="Q87" s="38">
        <v>18952000</v>
      </c>
      <c r="R87" s="38">
        <v>8952000</v>
      </c>
      <c r="S87" s="119">
        <f t="shared" si="1"/>
        <v>0.47235120303925709</v>
      </c>
      <c r="T87" s="32" t="s">
        <v>959</v>
      </c>
    </row>
    <row r="88" spans="1:20" ht="60" customHeight="1" x14ac:dyDescent="0.25">
      <c r="A88" s="772"/>
      <c r="B88" s="764"/>
      <c r="C88" s="751"/>
      <c r="D88" s="25">
        <v>77</v>
      </c>
      <c r="E88" s="25" t="s">
        <v>513</v>
      </c>
      <c r="F88" s="25" t="s">
        <v>514</v>
      </c>
      <c r="G88" s="25" t="s">
        <v>515</v>
      </c>
      <c r="H88" s="25" t="s">
        <v>516</v>
      </c>
      <c r="I88" s="53" t="s">
        <v>517</v>
      </c>
      <c r="J88" s="59" t="s">
        <v>215</v>
      </c>
      <c r="K88" s="27" t="s">
        <v>216</v>
      </c>
      <c r="L88" s="28">
        <v>197</v>
      </c>
      <c r="M88" s="60" t="s">
        <v>217</v>
      </c>
      <c r="N88" s="55">
        <v>0.09</v>
      </c>
      <c r="O88" s="25">
        <v>0.09</v>
      </c>
      <c r="P88" s="119">
        <f t="shared" si="2"/>
        <v>1</v>
      </c>
      <c r="Q88" s="731">
        <v>82000000</v>
      </c>
      <c r="R88" s="731">
        <v>6570000</v>
      </c>
      <c r="S88" s="734">
        <f t="shared" si="1"/>
        <v>8.0121951219512197E-2</v>
      </c>
      <c r="T88" s="32" t="s">
        <v>960</v>
      </c>
    </row>
    <row r="89" spans="1:20" ht="60" customHeight="1" x14ac:dyDescent="0.25">
      <c r="A89" s="772"/>
      <c r="B89" s="764"/>
      <c r="C89" s="751"/>
      <c r="D89" s="25">
        <v>78</v>
      </c>
      <c r="E89" s="25" t="s">
        <v>518</v>
      </c>
      <c r="F89" s="25" t="s">
        <v>519</v>
      </c>
      <c r="G89" s="25" t="s">
        <v>520</v>
      </c>
      <c r="H89" s="25" t="s">
        <v>516</v>
      </c>
      <c r="I89" s="53" t="s">
        <v>521</v>
      </c>
      <c r="J89" s="59" t="s">
        <v>215</v>
      </c>
      <c r="K89" s="27" t="s">
        <v>216</v>
      </c>
      <c r="L89" s="28">
        <v>197</v>
      </c>
      <c r="M89" s="60" t="s">
        <v>217</v>
      </c>
      <c r="N89" s="55">
        <v>0.09</v>
      </c>
      <c r="O89" s="25">
        <v>6.4000000000000001E-2</v>
      </c>
      <c r="P89" s="119">
        <f t="shared" si="2"/>
        <v>0.71111111111111114</v>
      </c>
      <c r="Q89" s="732"/>
      <c r="R89" s="732"/>
      <c r="S89" s="735"/>
      <c r="T89" s="32" t="s">
        <v>961</v>
      </c>
    </row>
    <row r="90" spans="1:20" ht="60" customHeight="1" x14ac:dyDescent="0.25">
      <c r="A90" s="772"/>
      <c r="B90" s="764"/>
      <c r="C90" s="762" t="s">
        <v>522</v>
      </c>
      <c r="D90" s="25">
        <v>79</v>
      </c>
      <c r="E90" s="25" t="s">
        <v>523</v>
      </c>
      <c r="F90" s="25" t="s">
        <v>524</v>
      </c>
      <c r="G90" s="25" t="s">
        <v>525</v>
      </c>
      <c r="H90" s="25" t="s">
        <v>59</v>
      </c>
      <c r="I90" s="53" t="s">
        <v>521</v>
      </c>
      <c r="J90" s="87" t="s">
        <v>265</v>
      </c>
      <c r="K90" s="17" t="s">
        <v>266</v>
      </c>
      <c r="L90" s="27">
        <v>186</v>
      </c>
      <c r="M90" s="62" t="s">
        <v>526</v>
      </c>
      <c r="N90" s="55">
        <v>0.09</v>
      </c>
      <c r="O90" s="25">
        <v>0.09</v>
      </c>
      <c r="P90" s="119">
        <f t="shared" si="2"/>
        <v>1</v>
      </c>
      <c r="Q90" s="733"/>
      <c r="R90" s="733"/>
      <c r="S90" s="736"/>
      <c r="T90" s="32" t="s">
        <v>962</v>
      </c>
    </row>
    <row r="91" spans="1:20" ht="60" customHeight="1" x14ac:dyDescent="0.25">
      <c r="A91" s="772"/>
      <c r="B91" s="764"/>
      <c r="C91" s="762"/>
      <c r="D91" s="25">
        <v>80</v>
      </c>
      <c r="E91" s="25" t="s">
        <v>527</v>
      </c>
      <c r="F91" s="25" t="s">
        <v>528</v>
      </c>
      <c r="G91" s="25" t="s">
        <v>529</v>
      </c>
      <c r="H91" s="25" t="s">
        <v>530</v>
      </c>
      <c r="I91" s="86" t="s">
        <v>531</v>
      </c>
      <c r="J91" s="55" t="s">
        <v>532</v>
      </c>
      <c r="K91" s="25" t="s">
        <v>533</v>
      </c>
      <c r="L91" s="25" t="s">
        <v>534</v>
      </c>
      <c r="M91" s="53" t="s">
        <v>535</v>
      </c>
      <c r="N91" s="55">
        <v>0.09</v>
      </c>
      <c r="O91" s="25">
        <v>7.4999999999999997E-2</v>
      </c>
      <c r="P91" s="119">
        <f t="shared" si="2"/>
        <v>0.83333333333333337</v>
      </c>
      <c r="Q91" s="38" t="s">
        <v>954</v>
      </c>
      <c r="R91" s="38" t="s">
        <v>955</v>
      </c>
      <c r="S91" s="119"/>
      <c r="T91" s="32" t="s">
        <v>963</v>
      </c>
    </row>
    <row r="92" spans="1:20" ht="60" customHeight="1" x14ac:dyDescent="0.25">
      <c r="A92" s="772"/>
      <c r="B92" s="764"/>
      <c r="C92" s="762"/>
      <c r="D92" s="25">
        <v>81</v>
      </c>
      <c r="E92" s="25" t="s">
        <v>536</v>
      </c>
      <c r="F92" s="25" t="s">
        <v>537</v>
      </c>
      <c r="G92" s="25" t="s">
        <v>538</v>
      </c>
      <c r="H92" s="25" t="s">
        <v>539</v>
      </c>
      <c r="I92" s="53" t="s">
        <v>540</v>
      </c>
      <c r="J92" s="55" t="s">
        <v>385</v>
      </c>
      <c r="K92" s="25" t="s">
        <v>386</v>
      </c>
      <c r="L92" s="41">
        <v>219</v>
      </c>
      <c r="M92" s="32" t="s">
        <v>482</v>
      </c>
      <c r="N92" s="55">
        <v>0.09</v>
      </c>
      <c r="O92" s="25">
        <v>0.09</v>
      </c>
      <c r="P92" s="119">
        <f t="shared" si="2"/>
        <v>1</v>
      </c>
      <c r="Q92" s="38">
        <v>111600000</v>
      </c>
      <c r="R92" s="38">
        <v>94500000</v>
      </c>
      <c r="S92" s="119">
        <f t="shared" si="1"/>
        <v>0.84677419354838712</v>
      </c>
      <c r="T92" s="32" t="s">
        <v>964</v>
      </c>
    </row>
    <row r="93" spans="1:20" ht="60" customHeight="1" x14ac:dyDescent="0.25">
      <c r="A93" s="772"/>
      <c r="B93" s="764"/>
      <c r="C93" s="762"/>
      <c r="D93" s="25">
        <v>82</v>
      </c>
      <c r="E93" s="25" t="s">
        <v>541</v>
      </c>
      <c r="F93" s="25" t="s">
        <v>542</v>
      </c>
      <c r="G93" s="25" t="s">
        <v>543</v>
      </c>
      <c r="H93" s="25" t="s">
        <v>59</v>
      </c>
      <c r="I93" s="765" t="s">
        <v>544</v>
      </c>
      <c r="J93" s="763" t="s">
        <v>215</v>
      </c>
      <c r="K93" s="751" t="s">
        <v>216</v>
      </c>
      <c r="L93" s="767">
        <v>197</v>
      </c>
      <c r="M93" s="765" t="s">
        <v>217</v>
      </c>
      <c r="N93" s="55">
        <v>0.09</v>
      </c>
      <c r="O93" s="25">
        <v>0.09</v>
      </c>
      <c r="P93" s="119">
        <f t="shared" si="2"/>
        <v>1</v>
      </c>
      <c r="Q93" s="731">
        <v>82000000</v>
      </c>
      <c r="R93" s="731">
        <v>6570000</v>
      </c>
      <c r="S93" s="734">
        <f t="shared" si="1"/>
        <v>8.0121951219512197E-2</v>
      </c>
      <c r="T93" s="32" t="s">
        <v>965</v>
      </c>
    </row>
    <row r="94" spans="1:20" ht="60" customHeight="1" x14ac:dyDescent="0.25">
      <c r="A94" s="772"/>
      <c r="B94" s="764"/>
      <c r="C94" s="762"/>
      <c r="D94" s="25">
        <v>83</v>
      </c>
      <c r="E94" s="25" t="s">
        <v>545</v>
      </c>
      <c r="F94" s="25" t="s">
        <v>546</v>
      </c>
      <c r="G94" s="25" t="s">
        <v>547</v>
      </c>
      <c r="H94" s="25" t="s">
        <v>548</v>
      </c>
      <c r="I94" s="765"/>
      <c r="J94" s="763"/>
      <c r="K94" s="751"/>
      <c r="L94" s="767"/>
      <c r="M94" s="765"/>
      <c r="N94" s="55">
        <v>0.08</v>
      </c>
      <c r="O94" s="25">
        <v>0.03</v>
      </c>
      <c r="P94" s="119">
        <f t="shared" si="2"/>
        <v>0.375</v>
      </c>
      <c r="Q94" s="733"/>
      <c r="R94" s="733"/>
      <c r="S94" s="736"/>
      <c r="T94" s="32" t="s">
        <v>966</v>
      </c>
    </row>
    <row r="95" spans="1:20" ht="60" customHeight="1" x14ac:dyDescent="0.25">
      <c r="A95" s="772"/>
      <c r="B95" s="764"/>
      <c r="C95" s="762"/>
      <c r="D95" s="25">
        <v>84</v>
      </c>
      <c r="E95" s="25" t="s">
        <v>549</v>
      </c>
      <c r="F95" s="25" t="s">
        <v>550</v>
      </c>
      <c r="G95" s="25" t="s">
        <v>551</v>
      </c>
      <c r="H95" s="25" t="s">
        <v>59</v>
      </c>
      <c r="I95" s="53" t="s">
        <v>552</v>
      </c>
      <c r="J95" s="55" t="s">
        <v>389</v>
      </c>
      <c r="K95" s="25" t="s">
        <v>424</v>
      </c>
      <c r="L95" s="41">
        <v>234</v>
      </c>
      <c r="M95" s="32" t="s">
        <v>425</v>
      </c>
      <c r="N95" s="55">
        <v>0.09</v>
      </c>
      <c r="O95" s="25">
        <v>0.08</v>
      </c>
      <c r="P95" s="119">
        <f t="shared" si="2"/>
        <v>0.88888888888888895</v>
      </c>
      <c r="Q95" s="38">
        <v>13390000</v>
      </c>
      <c r="R95" s="38">
        <v>4955000</v>
      </c>
      <c r="S95" s="119">
        <f t="shared" si="1"/>
        <v>0.37005227781926808</v>
      </c>
      <c r="T95" s="32" t="s">
        <v>967</v>
      </c>
    </row>
    <row r="96" spans="1:20" ht="60" customHeight="1" x14ac:dyDescent="0.25">
      <c r="A96" s="772"/>
      <c r="B96" s="764"/>
      <c r="C96" s="762"/>
      <c r="D96" s="25">
        <v>85</v>
      </c>
      <c r="E96" s="25" t="s">
        <v>553</v>
      </c>
      <c r="F96" s="25" t="s">
        <v>554</v>
      </c>
      <c r="G96" s="25" t="s">
        <v>555</v>
      </c>
      <c r="H96" s="25" t="s">
        <v>556</v>
      </c>
      <c r="I96" s="53" t="s">
        <v>557</v>
      </c>
      <c r="J96" s="763" t="s">
        <v>215</v>
      </c>
      <c r="K96" s="751" t="s">
        <v>216</v>
      </c>
      <c r="L96" s="767">
        <v>197</v>
      </c>
      <c r="M96" s="765" t="s">
        <v>217</v>
      </c>
      <c r="N96" s="55">
        <v>0.08</v>
      </c>
      <c r="O96" s="25">
        <v>0</v>
      </c>
      <c r="P96" s="119">
        <f t="shared" si="2"/>
        <v>0</v>
      </c>
      <c r="Q96" s="731">
        <v>82000000</v>
      </c>
      <c r="R96" s="731">
        <v>6570000</v>
      </c>
      <c r="S96" s="734">
        <f t="shared" ref="S96:S109" si="3">R96/Q96</f>
        <v>8.0121951219512197E-2</v>
      </c>
      <c r="T96" s="32" t="s">
        <v>968</v>
      </c>
    </row>
    <row r="97" spans="1:20" ht="60" customHeight="1" x14ac:dyDescent="0.25">
      <c r="A97" s="772"/>
      <c r="B97" s="768" t="s">
        <v>558</v>
      </c>
      <c r="C97" s="762" t="s">
        <v>559</v>
      </c>
      <c r="D97" s="25">
        <v>86</v>
      </c>
      <c r="E97" s="25" t="s">
        <v>560</v>
      </c>
      <c r="F97" s="25" t="s">
        <v>561</v>
      </c>
      <c r="G97" s="25" t="s">
        <v>562</v>
      </c>
      <c r="H97" s="25" t="s">
        <v>563</v>
      </c>
      <c r="I97" s="86" t="s">
        <v>564</v>
      </c>
      <c r="J97" s="763"/>
      <c r="K97" s="751"/>
      <c r="L97" s="767"/>
      <c r="M97" s="765"/>
      <c r="N97" s="55">
        <v>0.1</v>
      </c>
      <c r="O97" s="25">
        <v>0.04</v>
      </c>
      <c r="P97" s="119">
        <f t="shared" si="2"/>
        <v>0.39999999999999997</v>
      </c>
      <c r="Q97" s="732"/>
      <c r="R97" s="732"/>
      <c r="S97" s="735"/>
      <c r="T97" s="32" t="s">
        <v>969</v>
      </c>
    </row>
    <row r="98" spans="1:20" ht="60" customHeight="1" x14ac:dyDescent="0.25">
      <c r="A98" s="772"/>
      <c r="B98" s="768"/>
      <c r="C98" s="762"/>
      <c r="D98" s="25">
        <v>87</v>
      </c>
      <c r="E98" s="25" t="s">
        <v>565</v>
      </c>
      <c r="F98" s="25" t="s">
        <v>566</v>
      </c>
      <c r="G98" s="25" t="s">
        <v>567</v>
      </c>
      <c r="H98" s="25" t="s">
        <v>568</v>
      </c>
      <c r="I98" s="53" t="s">
        <v>569</v>
      </c>
      <c r="J98" s="763"/>
      <c r="K98" s="751"/>
      <c r="L98" s="767"/>
      <c r="M98" s="765"/>
      <c r="N98" s="55">
        <v>0.09</v>
      </c>
      <c r="O98" s="25">
        <v>0.09</v>
      </c>
      <c r="P98" s="119">
        <f t="shared" si="2"/>
        <v>1</v>
      </c>
      <c r="Q98" s="733"/>
      <c r="R98" s="733"/>
      <c r="S98" s="736"/>
      <c r="T98" s="32" t="s">
        <v>970</v>
      </c>
    </row>
    <row r="99" spans="1:20" ht="60" customHeight="1" x14ac:dyDescent="0.25">
      <c r="A99" s="772"/>
      <c r="B99" s="768"/>
      <c r="C99" s="762"/>
      <c r="D99" s="25">
        <v>88</v>
      </c>
      <c r="E99" s="25" t="s">
        <v>570</v>
      </c>
      <c r="F99" s="25" t="s">
        <v>571</v>
      </c>
      <c r="G99" s="25" t="s">
        <v>572</v>
      </c>
      <c r="H99" s="25" t="s">
        <v>59</v>
      </c>
      <c r="I99" s="53" t="s">
        <v>573</v>
      </c>
      <c r="J99" s="778" t="s">
        <v>574</v>
      </c>
      <c r="K99" s="767"/>
      <c r="L99" s="767"/>
      <c r="M99" s="811"/>
      <c r="N99" s="55">
        <v>0.09</v>
      </c>
      <c r="O99" s="25"/>
      <c r="P99" s="119">
        <f t="shared" si="2"/>
        <v>0</v>
      </c>
      <c r="Q99" s="38" t="s">
        <v>873</v>
      </c>
      <c r="R99" s="38" t="s">
        <v>873</v>
      </c>
      <c r="S99" s="119"/>
      <c r="T99" s="32" t="s">
        <v>971</v>
      </c>
    </row>
    <row r="100" spans="1:20" ht="60" customHeight="1" x14ac:dyDescent="0.25">
      <c r="A100" s="772"/>
      <c r="B100" s="764" t="s">
        <v>558</v>
      </c>
      <c r="C100" s="762" t="s">
        <v>559</v>
      </c>
      <c r="D100" s="25">
        <v>89</v>
      </c>
      <c r="E100" s="25" t="s">
        <v>575</v>
      </c>
      <c r="F100" s="25" t="s">
        <v>576</v>
      </c>
      <c r="G100" s="25" t="s">
        <v>577</v>
      </c>
      <c r="H100" s="25" t="s">
        <v>59</v>
      </c>
      <c r="I100" s="53" t="s">
        <v>578</v>
      </c>
      <c r="J100" s="763" t="s">
        <v>215</v>
      </c>
      <c r="K100" s="751" t="s">
        <v>216</v>
      </c>
      <c r="L100" s="767">
        <v>197</v>
      </c>
      <c r="M100" s="765" t="s">
        <v>217</v>
      </c>
      <c r="N100" s="55">
        <v>0.09</v>
      </c>
      <c r="O100" s="25">
        <v>0.09</v>
      </c>
      <c r="P100" s="119">
        <f t="shared" si="2"/>
        <v>1</v>
      </c>
      <c r="Q100" s="731">
        <v>82000000</v>
      </c>
      <c r="R100" s="731">
        <v>6570000</v>
      </c>
      <c r="S100" s="734">
        <f t="shared" si="3"/>
        <v>8.0121951219512197E-2</v>
      </c>
      <c r="T100" s="32" t="s">
        <v>972</v>
      </c>
    </row>
    <row r="101" spans="1:20" ht="60" customHeight="1" x14ac:dyDescent="0.25">
      <c r="A101" s="772"/>
      <c r="B101" s="764"/>
      <c r="C101" s="762"/>
      <c r="D101" s="25">
        <v>90</v>
      </c>
      <c r="E101" s="25" t="s">
        <v>579</v>
      </c>
      <c r="F101" s="25" t="s">
        <v>580</v>
      </c>
      <c r="G101" s="25" t="s">
        <v>581</v>
      </c>
      <c r="H101" s="25" t="s">
        <v>563</v>
      </c>
      <c r="I101" s="53" t="s">
        <v>582</v>
      </c>
      <c r="J101" s="763"/>
      <c r="K101" s="751"/>
      <c r="L101" s="767"/>
      <c r="M101" s="765"/>
      <c r="N101" s="55">
        <v>0.1</v>
      </c>
      <c r="O101" s="25">
        <v>0.1</v>
      </c>
      <c r="P101" s="119">
        <f t="shared" si="2"/>
        <v>1</v>
      </c>
      <c r="Q101" s="733"/>
      <c r="R101" s="733"/>
      <c r="S101" s="736"/>
      <c r="T101" s="32" t="s">
        <v>973</v>
      </c>
    </row>
    <row r="102" spans="1:20" ht="60" customHeight="1" x14ac:dyDescent="0.25">
      <c r="A102" s="772"/>
      <c r="B102" s="764"/>
      <c r="C102" s="762"/>
      <c r="D102" s="25">
        <v>91</v>
      </c>
      <c r="E102" s="25" t="s">
        <v>583</v>
      </c>
      <c r="F102" s="25" t="s">
        <v>584</v>
      </c>
      <c r="G102" s="25" t="s">
        <v>585</v>
      </c>
      <c r="H102" s="25" t="s">
        <v>586</v>
      </c>
      <c r="I102" s="53" t="s">
        <v>587</v>
      </c>
      <c r="J102" s="55" t="s">
        <v>588</v>
      </c>
      <c r="K102" s="25" t="s">
        <v>589</v>
      </c>
      <c r="L102" s="25" t="s">
        <v>590</v>
      </c>
      <c r="M102" s="53" t="s">
        <v>591</v>
      </c>
      <c r="N102" s="55">
        <v>0.09</v>
      </c>
      <c r="O102" s="25">
        <v>7.8E-2</v>
      </c>
      <c r="P102" s="119">
        <f t="shared" si="2"/>
        <v>0.8666666666666667</v>
      </c>
      <c r="Q102" s="38" t="s">
        <v>956</v>
      </c>
      <c r="R102" s="38" t="s">
        <v>957</v>
      </c>
      <c r="S102" s="119"/>
      <c r="T102" s="32" t="s">
        <v>974</v>
      </c>
    </row>
    <row r="103" spans="1:20" ht="60" customHeight="1" x14ac:dyDescent="0.25">
      <c r="A103" s="772"/>
      <c r="B103" s="764"/>
      <c r="C103" s="762"/>
      <c r="D103" s="25">
        <v>92</v>
      </c>
      <c r="E103" s="25" t="s">
        <v>592</v>
      </c>
      <c r="F103" s="25" t="s">
        <v>593</v>
      </c>
      <c r="G103" s="25" t="s">
        <v>594</v>
      </c>
      <c r="H103" s="25" t="s">
        <v>595</v>
      </c>
      <c r="I103" s="53" t="s">
        <v>596</v>
      </c>
      <c r="J103" s="55" t="s">
        <v>597</v>
      </c>
      <c r="K103" s="25" t="s">
        <v>386</v>
      </c>
      <c r="L103" s="41">
        <v>219</v>
      </c>
      <c r="M103" s="32" t="s">
        <v>482</v>
      </c>
      <c r="N103" s="55">
        <v>0.1</v>
      </c>
      <c r="O103" s="25">
        <v>0.08</v>
      </c>
      <c r="P103" s="119">
        <f t="shared" si="2"/>
        <v>0.79999999999999993</v>
      </c>
      <c r="Q103" s="38">
        <v>111600000</v>
      </c>
      <c r="R103" s="38">
        <v>94500000</v>
      </c>
      <c r="S103" s="119">
        <f t="shared" si="3"/>
        <v>0.84677419354838712</v>
      </c>
      <c r="T103" s="32" t="s">
        <v>975</v>
      </c>
    </row>
    <row r="104" spans="1:20" ht="60" customHeight="1" x14ac:dyDescent="0.25">
      <c r="A104" s="772"/>
      <c r="B104" s="764"/>
      <c r="C104" s="762"/>
      <c r="D104" s="25">
        <v>93</v>
      </c>
      <c r="E104" s="25" t="s">
        <v>598</v>
      </c>
      <c r="F104" s="25" t="s">
        <v>599</v>
      </c>
      <c r="G104" s="25" t="s">
        <v>600</v>
      </c>
      <c r="H104" s="25" t="s">
        <v>601</v>
      </c>
      <c r="I104" s="53" t="s">
        <v>602</v>
      </c>
      <c r="J104" s="59" t="s">
        <v>389</v>
      </c>
      <c r="K104" s="27" t="s">
        <v>603</v>
      </c>
      <c r="L104" s="27">
        <v>228</v>
      </c>
      <c r="M104" s="60" t="s">
        <v>604</v>
      </c>
      <c r="N104" s="55">
        <v>0.1</v>
      </c>
      <c r="O104" s="25">
        <v>0.08</v>
      </c>
      <c r="P104" s="119">
        <f t="shared" si="2"/>
        <v>0.79999999999999993</v>
      </c>
      <c r="Q104" s="38">
        <v>25100000</v>
      </c>
      <c r="R104" s="38">
        <v>12176208</v>
      </c>
      <c r="S104" s="119">
        <f t="shared" si="3"/>
        <v>0.48510788844621516</v>
      </c>
      <c r="T104" s="32" t="s">
        <v>976</v>
      </c>
    </row>
    <row r="105" spans="1:20" ht="60" customHeight="1" x14ac:dyDescent="0.25">
      <c r="A105" s="772"/>
      <c r="B105" s="764"/>
      <c r="C105" s="762"/>
      <c r="D105" s="25">
        <v>94</v>
      </c>
      <c r="E105" s="25" t="s">
        <v>605</v>
      </c>
      <c r="F105" s="25" t="s">
        <v>606</v>
      </c>
      <c r="G105" s="25" t="s">
        <v>607</v>
      </c>
      <c r="H105" s="25" t="s">
        <v>608</v>
      </c>
      <c r="I105" s="53" t="s">
        <v>609</v>
      </c>
      <c r="J105" s="55" t="s">
        <v>254</v>
      </c>
      <c r="K105" s="41" t="s">
        <v>262</v>
      </c>
      <c r="L105" s="25">
        <v>137</v>
      </c>
      <c r="M105" s="53" t="s">
        <v>263</v>
      </c>
      <c r="N105" s="55">
        <v>0.1</v>
      </c>
      <c r="O105" s="25">
        <v>0.1</v>
      </c>
      <c r="P105" s="119">
        <f t="shared" si="2"/>
        <v>1</v>
      </c>
      <c r="Q105" s="38">
        <v>41200000</v>
      </c>
      <c r="R105" s="38">
        <v>38560000</v>
      </c>
      <c r="S105" s="119">
        <f t="shared" si="3"/>
        <v>0.93592233009708736</v>
      </c>
      <c r="T105" s="32" t="s">
        <v>977</v>
      </c>
    </row>
    <row r="106" spans="1:20" ht="60" customHeight="1" x14ac:dyDescent="0.25">
      <c r="A106" s="772"/>
      <c r="B106" s="764"/>
      <c r="C106" s="762"/>
      <c r="D106" s="25">
        <v>95</v>
      </c>
      <c r="E106" s="25" t="s">
        <v>610</v>
      </c>
      <c r="F106" s="25" t="s">
        <v>611</v>
      </c>
      <c r="G106" s="25" t="s">
        <v>612</v>
      </c>
      <c r="H106" s="25" t="s">
        <v>87</v>
      </c>
      <c r="I106" s="53" t="s">
        <v>613</v>
      </c>
      <c r="J106" s="763" t="s">
        <v>215</v>
      </c>
      <c r="K106" s="751" t="s">
        <v>216</v>
      </c>
      <c r="L106" s="767">
        <v>197</v>
      </c>
      <c r="M106" s="765" t="s">
        <v>217</v>
      </c>
      <c r="N106" s="55">
        <v>0.1</v>
      </c>
      <c r="O106" s="25">
        <v>0.06</v>
      </c>
      <c r="P106" s="119">
        <f t="shared" si="2"/>
        <v>0.6</v>
      </c>
      <c r="Q106" s="731">
        <v>82000000</v>
      </c>
      <c r="R106" s="731">
        <v>6570000</v>
      </c>
      <c r="S106" s="734">
        <f t="shared" si="3"/>
        <v>8.0121951219512197E-2</v>
      </c>
      <c r="T106" s="32" t="s">
        <v>978</v>
      </c>
    </row>
    <row r="107" spans="1:20" ht="60" customHeight="1" x14ac:dyDescent="0.25">
      <c r="A107" s="772"/>
      <c r="B107" s="764"/>
      <c r="C107" s="762"/>
      <c r="D107" s="25">
        <v>96</v>
      </c>
      <c r="E107" s="25" t="s">
        <v>614</v>
      </c>
      <c r="F107" s="25" t="s">
        <v>615</v>
      </c>
      <c r="G107" s="25" t="s">
        <v>616</v>
      </c>
      <c r="H107" s="25" t="s">
        <v>59</v>
      </c>
      <c r="I107" s="53" t="s">
        <v>617</v>
      </c>
      <c r="J107" s="763"/>
      <c r="K107" s="751"/>
      <c r="L107" s="767"/>
      <c r="M107" s="765"/>
      <c r="N107" s="55">
        <v>0.09</v>
      </c>
      <c r="O107" s="25">
        <v>0.06</v>
      </c>
      <c r="P107" s="119">
        <f t="shared" ref="P107:P120" si="4">O107/N107</f>
        <v>0.66666666666666663</v>
      </c>
      <c r="Q107" s="733"/>
      <c r="R107" s="733"/>
      <c r="S107" s="736"/>
      <c r="T107" s="32" t="s">
        <v>979</v>
      </c>
    </row>
    <row r="108" spans="1:20" ht="60" customHeight="1" x14ac:dyDescent="0.25">
      <c r="A108" s="772"/>
      <c r="B108" s="764"/>
      <c r="C108" s="27" t="s">
        <v>618</v>
      </c>
      <c r="D108" s="25">
        <v>97</v>
      </c>
      <c r="E108" s="25" t="s">
        <v>619</v>
      </c>
      <c r="F108" s="25" t="s">
        <v>620</v>
      </c>
      <c r="G108" s="25" t="s">
        <v>621</v>
      </c>
      <c r="H108" s="25" t="s">
        <v>59</v>
      </c>
      <c r="I108" s="53" t="s">
        <v>622</v>
      </c>
      <c r="J108" s="55" t="s">
        <v>406</v>
      </c>
      <c r="K108" s="25" t="s">
        <v>407</v>
      </c>
      <c r="L108" s="41">
        <v>136</v>
      </c>
      <c r="M108" s="53" t="s">
        <v>455</v>
      </c>
      <c r="N108" s="55">
        <v>0.09</v>
      </c>
      <c r="O108" s="25">
        <v>0.09</v>
      </c>
      <c r="P108" s="119">
        <f t="shared" si="4"/>
        <v>1</v>
      </c>
      <c r="Q108" s="38">
        <v>55750000</v>
      </c>
      <c r="R108" s="38">
        <v>4630000</v>
      </c>
      <c r="S108" s="119">
        <f t="shared" si="3"/>
        <v>8.3049327354260086E-2</v>
      </c>
      <c r="T108" s="32" t="s">
        <v>980</v>
      </c>
    </row>
    <row r="109" spans="1:20" ht="60" customHeight="1" x14ac:dyDescent="0.25">
      <c r="A109" s="773" t="s">
        <v>624</v>
      </c>
      <c r="B109" s="762" t="s">
        <v>625</v>
      </c>
      <c r="C109" s="784" t="s">
        <v>626</v>
      </c>
      <c r="D109" s="25">
        <v>98</v>
      </c>
      <c r="E109" s="31" t="s">
        <v>627</v>
      </c>
      <c r="F109" s="26" t="s">
        <v>628</v>
      </c>
      <c r="G109" s="26" t="s">
        <v>629</v>
      </c>
      <c r="H109" s="26" t="s">
        <v>630</v>
      </c>
      <c r="I109" s="32" t="s">
        <v>631</v>
      </c>
      <c r="J109" s="763" t="s">
        <v>233</v>
      </c>
      <c r="K109" s="751" t="s">
        <v>234</v>
      </c>
      <c r="L109" s="764">
        <v>197</v>
      </c>
      <c r="M109" s="809" t="s">
        <v>217</v>
      </c>
      <c r="N109" s="55">
        <v>0.1</v>
      </c>
      <c r="O109" s="25">
        <v>0</v>
      </c>
      <c r="P109" s="119">
        <f t="shared" si="4"/>
        <v>0</v>
      </c>
      <c r="Q109" s="731">
        <v>82000000</v>
      </c>
      <c r="R109" s="731">
        <v>6570000</v>
      </c>
      <c r="S109" s="734">
        <f t="shared" si="3"/>
        <v>8.0121951219512197E-2</v>
      </c>
      <c r="T109" s="32" t="s">
        <v>981</v>
      </c>
    </row>
    <row r="110" spans="1:20" ht="60" customHeight="1" x14ac:dyDescent="0.25">
      <c r="A110" s="773"/>
      <c r="B110" s="762"/>
      <c r="C110" s="784"/>
      <c r="D110" s="25">
        <v>99</v>
      </c>
      <c r="E110" s="31" t="s">
        <v>632</v>
      </c>
      <c r="F110" s="31" t="s">
        <v>633</v>
      </c>
      <c r="G110" s="31" t="s">
        <v>634</v>
      </c>
      <c r="H110" s="31" t="s">
        <v>635</v>
      </c>
      <c r="I110" s="33" t="s">
        <v>631</v>
      </c>
      <c r="J110" s="763"/>
      <c r="K110" s="751"/>
      <c r="L110" s="764"/>
      <c r="M110" s="809"/>
      <c r="N110" s="55">
        <v>0.08</v>
      </c>
      <c r="O110" s="25">
        <v>0.08</v>
      </c>
      <c r="P110" s="119">
        <f t="shared" si="4"/>
        <v>1</v>
      </c>
      <c r="Q110" s="732"/>
      <c r="R110" s="732"/>
      <c r="S110" s="735"/>
      <c r="T110" s="32" t="s">
        <v>982</v>
      </c>
    </row>
    <row r="111" spans="1:20" ht="60" customHeight="1" x14ac:dyDescent="0.25">
      <c r="A111" s="773"/>
      <c r="B111" s="762"/>
      <c r="C111" s="764" t="s">
        <v>636</v>
      </c>
      <c r="D111" s="29">
        <v>100</v>
      </c>
      <c r="E111" s="31" t="s">
        <v>637</v>
      </c>
      <c r="F111" s="26" t="s">
        <v>638</v>
      </c>
      <c r="G111" s="26" t="s">
        <v>639</v>
      </c>
      <c r="H111" s="26" t="s">
        <v>640</v>
      </c>
      <c r="I111" s="32" t="s">
        <v>641</v>
      </c>
      <c r="J111" s="763"/>
      <c r="K111" s="751"/>
      <c r="L111" s="764"/>
      <c r="M111" s="809"/>
      <c r="N111" s="55">
        <v>0.09</v>
      </c>
      <c r="O111" s="25">
        <v>0.09</v>
      </c>
      <c r="P111" s="119">
        <f t="shared" si="4"/>
        <v>1</v>
      </c>
      <c r="Q111" s="732"/>
      <c r="R111" s="732"/>
      <c r="S111" s="735"/>
      <c r="T111" s="32" t="s">
        <v>862</v>
      </c>
    </row>
    <row r="112" spans="1:20" ht="60" customHeight="1" x14ac:dyDescent="0.25">
      <c r="A112" s="773"/>
      <c r="B112" s="762"/>
      <c r="C112" s="764"/>
      <c r="D112" s="25">
        <v>101</v>
      </c>
      <c r="E112" s="30" t="s">
        <v>642</v>
      </c>
      <c r="F112" s="26" t="s">
        <v>643</v>
      </c>
      <c r="G112" s="26" t="s">
        <v>644</v>
      </c>
      <c r="H112" s="26" t="s">
        <v>645</v>
      </c>
      <c r="I112" s="32" t="s">
        <v>641</v>
      </c>
      <c r="J112" s="763"/>
      <c r="K112" s="751"/>
      <c r="L112" s="764"/>
      <c r="M112" s="809"/>
      <c r="N112" s="55">
        <v>0.09</v>
      </c>
      <c r="O112" s="25">
        <v>0.09</v>
      </c>
      <c r="P112" s="119">
        <f t="shared" si="4"/>
        <v>1</v>
      </c>
      <c r="Q112" s="732"/>
      <c r="R112" s="732"/>
      <c r="S112" s="735"/>
      <c r="T112" s="32" t="s">
        <v>983</v>
      </c>
    </row>
    <row r="113" spans="1:20" ht="60" customHeight="1" x14ac:dyDescent="0.25">
      <c r="A113" s="773"/>
      <c r="B113" s="762"/>
      <c r="C113" s="764"/>
      <c r="D113" s="25">
        <v>102</v>
      </c>
      <c r="E113" s="31" t="s">
        <v>646</v>
      </c>
      <c r="F113" s="26" t="s">
        <v>647</v>
      </c>
      <c r="G113" s="26" t="s">
        <v>648</v>
      </c>
      <c r="H113" s="26" t="s">
        <v>649</v>
      </c>
      <c r="I113" s="32" t="s">
        <v>650</v>
      </c>
      <c r="J113" s="763"/>
      <c r="K113" s="751"/>
      <c r="L113" s="764"/>
      <c r="M113" s="809"/>
      <c r="N113" s="55">
        <v>0.09</v>
      </c>
      <c r="O113" s="25">
        <v>7.0000000000000007E-2</v>
      </c>
      <c r="P113" s="119">
        <f t="shared" si="4"/>
        <v>0.7777777777777779</v>
      </c>
      <c r="Q113" s="732"/>
      <c r="R113" s="732"/>
      <c r="S113" s="735"/>
      <c r="T113" s="32" t="s">
        <v>984</v>
      </c>
    </row>
    <row r="114" spans="1:20" ht="60" customHeight="1" x14ac:dyDescent="0.25">
      <c r="A114" s="773"/>
      <c r="B114" s="762"/>
      <c r="C114" s="764"/>
      <c r="D114" s="25">
        <v>103</v>
      </c>
      <c r="E114" s="26" t="s">
        <v>651</v>
      </c>
      <c r="F114" s="26" t="s">
        <v>652</v>
      </c>
      <c r="G114" s="26" t="s">
        <v>653</v>
      </c>
      <c r="H114" s="26" t="s">
        <v>654</v>
      </c>
      <c r="I114" s="32" t="s">
        <v>655</v>
      </c>
      <c r="J114" s="763"/>
      <c r="K114" s="751"/>
      <c r="L114" s="764"/>
      <c r="M114" s="809"/>
      <c r="N114" s="55">
        <v>0.09</v>
      </c>
      <c r="O114" s="25">
        <v>0.09</v>
      </c>
      <c r="P114" s="119">
        <f t="shared" si="4"/>
        <v>1</v>
      </c>
      <c r="Q114" s="732"/>
      <c r="R114" s="732"/>
      <c r="S114" s="735"/>
      <c r="T114" s="32" t="s">
        <v>985</v>
      </c>
    </row>
    <row r="115" spans="1:20" ht="60" customHeight="1" x14ac:dyDescent="0.25">
      <c r="A115" s="773"/>
      <c r="B115" s="762"/>
      <c r="C115" s="764"/>
      <c r="D115" s="29">
        <v>104</v>
      </c>
      <c r="E115" s="26" t="s">
        <v>656</v>
      </c>
      <c r="F115" s="26" t="s">
        <v>657</v>
      </c>
      <c r="G115" s="26" t="s">
        <v>658</v>
      </c>
      <c r="H115" s="26" t="s">
        <v>659</v>
      </c>
      <c r="I115" s="32" t="s">
        <v>660</v>
      </c>
      <c r="J115" s="763"/>
      <c r="K115" s="751"/>
      <c r="L115" s="764"/>
      <c r="M115" s="809"/>
      <c r="N115" s="55">
        <v>0.09</v>
      </c>
      <c r="O115" s="25">
        <v>0.05</v>
      </c>
      <c r="P115" s="119">
        <f t="shared" si="4"/>
        <v>0.55555555555555558</v>
      </c>
      <c r="Q115" s="732"/>
      <c r="R115" s="732"/>
      <c r="S115" s="735"/>
      <c r="T115" s="32" t="s">
        <v>986</v>
      </c>
    </row>
    <row r="116" spans="1:20" ht="60" customHeight="1" x14ac:dyDescent="0.25">
      <c r="A116" s="773"/>
      <c r="B116" s="762"/>
      <c r="C116" s="764"/>
      <c r="D116" s="25">
        <v>105</v>
      </c>
      <c r="E116" s="26" t="s">
        <v>661</v>
      </c>
      <c r="F116" s="26" t="s">
        <v>662</v>
      </c>
      <c r="G116" s="26" t="s">
        <v>663</v>
      </c>
      <c r="H116" s="26" t="s">
        <v>664</v>
      </c>
      <c r="I116" s="32" t="s">
        <v>665</v>
      </c>
      <c r="J116" s="763"/>
      <c r="K116" s="751"/>
      <c r="L116" s="764"/>
      <c r="M116" s="809"/>
      <c r="N116" s="55">
        <v>1.2E-2</v>
      </c>
      <c r="O116" s="25">
        <v>0.01</v>
      </c>
      <c r="P116" s="119">
        <f t="shared" si="4"/>
        <v>0.83333333333333337</v>
      </c>
      <c r="Q116" s="732"/>
      <c r="R116" s="732"/>
      <c r="S116" s="735"/>
      <c r="T116" s="32" t="s">
        <v>987</v>
      </c>
    </row>
    <row r="117" spans="1:20" ht="60" customHeight="1" x14ac:dyDescent="0.25">
      <c r="A117" s="773"/>
      <c r="B117" s="762"/>
      <c r="C117" s="764"/>
      <c r="D117" s="25">
        <v>106</v>
      </c>
      <c r="E117" s="26" t="s">
        <v>666</v>
      </c>
      <c r="F117" s="26" t="s">
        <v>667</v>
      </c>
      <c r="G117" s="26" t="s">
        <v>668</v>
      </c>
      <c r="H117" s="26" t="s">
        <v>669</v>
      </c>
      <c r="I117" s="32" t="s">
        <v>670</v>
      </c>
      <c r="J117" s="763"/>
      <c r="K117" s="751"/>
      <c r="L117" s="764"/>
      <c r="M117" s="809"/>
      <c r="N117" s="55">
        <v>0.09</v>
      </c>
      <c r="O117" s="25">
        <v>0.09</v>
      </c>
      <c r="P117" s="119">
        <f t="shared" si="4"/>
        <v>1</v>
      </c>
      <c r="Q117" s="732"/>
      <c r="R117" s="732"/>
      <c r="S117" s="735"/>
      <c r="T117" s="32" t="s">
        <v>867</v>
      </c>
    </row>
    <row r="118" spans="1:20" ht="60" customHeight="1" x14ac:dyDescent="0.25">
      <c r="A118" s="773"/>
      <c r="B118" s="762"/>
      <c r="C118" s="764"/>
      <c r="D118" s="25">
        <v>107</v>
      </c>
      <c r="E118" s="26" t="s">
        <v>671</v>
      </c>
      <c r="F118" s="26" t="s">
        <v>672</v>
      </c>
      <c r="G118" s="26" t="s">
        <v>673</v>
      </c>
      <c r="H118" s="26" t="s">
        <v>59</v>
      </c>
      <c r="I118" s="32" t="s">
        <v>674</v>
      </c>
      <c r="J118" s="763"/>
      <c r="K118" s="751"/>
      <c r="L118" s="764"/>
      <c r="M118" s="809"/>
      <c r="N118" s="55">
        <v>0.09</v>
      </c>
      <c r="O118" s="25">
        <v>3.5999999999999997E-2</v>
      </c>
      <c r="P118" s="119">
        <f t="shared" si="4"/>
        <v>0.39999999999999997</v>
      </c>
      <c r="Q118" s="732"/>
      <c r="R118" s="732"/>
      <c r="S118" s="735"/>
      <c r="T118" s="32" t="s">
        <v>988</v>
      </c>
    </row>
    <row r="119" spans="1:20" ht="60" customHeight="1" x14ac:dyDescent="0.25">
      <c r="A119" s="773"/>
      <c r="B119" s="780" t="s">
        <v>675</v>
      </c>
      <c r="C119" s="762" t="s">
        <v>676</v>
      </c>
      <c r="D119" s="29">
        <v>108</v>
      </c>
      <c r="E119" s="26" t="s">
        <v>677</v>
      </c>
      <c r="F119" s="26" t="s">
        <v>678</v>
      </c>
      <c r="G119" s="26" t="s">
        <v>679</v>
      </c>
      <c r="H119" s="26" t="s">
        <v>680</v>
      </c>
      <c r="I119" s="32" t="s">
        <v>670</v>
      </c>
      <c r="J119" s="763"/>
      <c r="K119" s="751"/>
      <c r="L119" s="764"/>
      <c r="M119" s="809"/>
      <c r="N119" s="55">
        <v>0.09</v>
      </c>
      <c r="O119" s="25">
        <v>0.09</v>
      </c>
      <c r="P119" s="119">
        <f t="shared" si="4"/>
        <v>1</v>
      </c>
      <c r="Q119" s="732"/>
      <c r="R119" s="732"/>
      <c r="S119" s="735"/>
      <c r="T119" s="32" t="s">
        <v>989</v>
      </c>
    </row>
    <row r="120" spans="1:20" ht="60" customHeight="1" thickBot="1" x14ac:dyDescent="0.3">
      <c r="A120" s="774"/>
      <c r="B120" s="781"/>
      <c r="C120" s="805"/>
      <c r="D120" s="71">
        <v>109</v>
      </c>
      <c r="E120" s="34" t="s">
        <v>681</v>
      </c>
      <c r="F120" s="34" t="s">
        <v>682</v>
      </c>
      <c r="G120" s="34" t="s">
        <v>683</v>
      </c>
      <c r="H120" s="34" t="s">
        <v>684</v>
      </c>
      <c r="I120" s="35" t="s">
        <v>685</v>
      </c>
      <c r="J120" s="770"/>
      <c r="K120" s="775"/>
      <c r="L120" s="776"/>
      <c r="M120" s="810"/>
      <c r="N120" s="70">
        <v>0.09</v>
      </c>
      <c r="O120" s="71">
        <v>4.4999999999999998E-2</v>
      </c>
      <c r="P120" s="45">
        <f t="shared" si="4"/>
        <v>0.5</v>
      </c>
      <c r="Q120" s="830"/>
      <c r="R120" s="830"/>
      <c r="S120" s="831"/>
      <c r="T120" s="35" t="s">
        <v>870</v>
      </c>
    </row>
  </sheetData>
  <mergeCells count="182">
    <mergeCell ref="Q106:Q107"/>
    <mergeCell ref="R106:R107"/>
    <mergeCell ref="S106:S107"/>
    <mergeCell ref="Q109:Q120"/>
    <mergeCell ref="R109:R120"/>
    <mergeCell ref="S109:S120"/>
    <mergeCell ref="Q93:Q94"/>
    <mergeCell ref="R93:R94"/>
    <mergeCell ref="S93:S94"/>
    <mergeCell ref="Q96:Q98"/>
    <mergeCell ref="R96:R98"/>
    <mergeCell ref="S96:S98"/>
    <mergeCell ref="Q100:Q101"/>
    <mergeCell ref="R100:R101"/>
    <mergeCell ref="S100:S101"/>
    <mergeCell ref="Q70:Q71"/>
    <mergeCell ref="R70:R71"/>
    <mergeCell ref="S70:S71"/>
    <mergeCell ref="Q78:Q81"/>
    <mergeCell ref="R78:R81"/>
    <mergeCell ref="S78:S81"/>
    <mergeCell ref="Q88:Q90"/>
    <mergeCell ref="R88:R90"/>
    <mergeCell ref="S88:S90"/>
    <mergeCell ref="Q53:Q55"/>
    <mergeCell ref="R53:R55"/>
    <mergeCell ref="S53:S55"/>
    <mergeCell ref="Q57:Q60"/>
    <mergeCell ref="R57:R60"/>
    <mergeCell ref="S57:S60"/>
    <mergeCell ref="Q63:Q67"/>
    <mergeCell ref="R63:R67"/>
    <mergeCell ref="S63:S67"/>
    <mergeCell ref="R36:R37"/>
    <mergeCell ref="T36:T37"/>
    <mergeCell ref="Q48:Q49"/>
    <mergeCell ref="R48:R49"/>
    <mergeCell ref="Q50:Q51"/>
    <mergeCell ref="R50:R51"/>
    <mergeCell ref="S18:S20"/>
    <mergeCell ref="S36:S37"/>
    <mergeCell ref="S48:S49"/>
    <mergeCell ref="S50:S51"/>
    <mergeCell ref="A1:I1"/>
    <mergeCell ref="A2:A3"/>
    <mergeCell ref="B2:B3"/>
    <mergeCell ref="C2:C3"/>
    <mergeCell ref="D2:D3"/>
    <mergeCell ref="E2:E3"/>
    <mergeCell ref="F2:F3"/>
    <mergeCell ref="G2:G3"/>
    <mergeCell ref="H2:H3"/>
    <mergeCell ref="I2:I3"/>
    <mergeCell ref="T2:T3"/>
    <mergeCell ref="A4:A51"/>
    <mergeCell ref="B4:B23"/>
    <mergeCell ref="C4:C10"/>
    <mergeCell ref="C11:C13"/>
    <mergeCell ref="C14:C17"/>
    <mergeCell ref="C18:C23"/>
    <mergeCell ref="J18:J20"/>
    <mergeCell ref="J2:M2"/>
    <mergeCell ref="N2:O2"/>
    <mergeCell ref="Q18:Q20"/>
    <mergeCell ref="R18:R20"/>
    <mergeCell ref="Q36:Q37"/>
    <mergeCell ref="P2:P3"/>
    <mergeCell ref="Q2:R2"/>
    <mergeCell ref="S2:S3"/>
    <mergeCell ref="N32:N35"/>
    <mergeCell ref="O32:O35"/>
    <mergeCell ref="P32:P35"/>
    <mergeCell ref="N36:N41"/>
    <mergeCell ref="C36:C42"/>
    <mergeCell ref="D36:D41"/>
    <mergeCell ref="E36:E41"/>
    <mergeCell ref="F36:F41"/>
    <mergeCell ref="M18:M20"/>
    <mergeCell ref="I36:I37"/>
    <mergeCell ref="J36:J37"/>
    <mergeCell ref="K36:K37"/>
    <mergeCell ref="L36:L37"/>
    <mergeCell ref="M36:M37"/>
    <mergeCell ref="G32:G35"/>
    <mergeCell ref="H32:H35"/>
    <mergeCell ref="I32:I35"/>
    <mergeCell ref="K18:K20"/>
    <mergeCell ref="L18:L20"/>
    <mergeCell ref="O36:O41"/>
    <mergeCell ref="P36:P41"/>
    <mergeCell ref="B24:B30"/>
    <mergeCell ref="C24:C26"/>
    <mergeCell ref="C27:C28"/>
    <mergeCell ref="C29:C30"/>
    <mergeCell ref="B31:B51"/>
    <mergeCell ref="C31:C35"/>
    <mergeCell ref="D32:D35"/>
    <mergeCell ref="E32:E35"/>
    <mergeCell ref="F32:F35"/>
    <mergeCell ref="C43:C47"/>
    <mergeCell ref="C48:C51"/>
    <mergeCell ref="J48:J49"/>
    <mergeCell ref="K48:K49"/>
    <mergeCell ref="L48:L49"/>
    <mergeCell ref="M48:M49"/>
    <mergeCell ref="J50:J51"/>
    <mergeCell ref="K50:K51"/>
    <mergeCell ref="L50:L51"/>
    <mergeCell ref="M50:M51"/>
    <mergeCell ref="G36:G41"/>
    <mergeCell ref="H36:H41"/>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B62:B65"/>
    <mergeCell ref="C62:C65"/>
    <mergeCell ref="J63:J67"/>
    <mergeCell ref="K63:K67"/>
    <mergeCell ref="C72:C76"/>
    <mergeCell ref="B77:B84"/>
    <mergeCell ref="C77:C79"/>
    <mergeCell ref="J78:J81"/>
    <mergeCell ref="K78:K81"/>
    <mergeCell ref="L78:L81"/>
    <mergeCell ref="C80:C84"/>
    <mergeCell ref="L63:L67"/>
    <mergeCell ref="M63:M67"/>
    <mergeCell ref="B66:B67"/>
    <mergeCell ref="C66:C67"/>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L106:L107"/>
    <mergeCell ref="M106:M107"/>
    <mergeCell ref="M109:M120"/>
    <mergeCell ref="C111:C118"/>
    <mergeCell ref="B119:B120"/>
    <mergeCell ref="C119:C120"/>
    <mergeCell ref="A109:A120"/>
    <mergeCell ref="B109:B118"/>
    <mergeCell ref="C109:C110"/>
    <mergeCell ref="J109:J120"/>
    <mergeCell ref="K109:K120"/>
    <mergeCell ref="L109:L120"/>
  </mergeCells>
  <conditionalFormatting sqref="L44">
    <cfRule type="duplicateValues" dxfId="1068" priority="12"/>
  </conditionalFormatting>
  <conditionalFormatting sqref="L39">
    <cfRule type="duplicateValues" dxfId="1067" priority="11"/>
  </conditionalFormatting>
  <conditionalFormatting sqref="L18">
    <cfRule type="duplicateValues" dxfId="1066" priority="10"/>
  </conditionalFormatting>
  <conditionalFormatting sqref="L42">
    <cfRule type="duplicateValues" dxfId="1065" priority="9"/>
  </conditionalFormatting>
  <conditionalFormatting sqref="L50">
    <cfRule type="duplicateValues" dxfId="1064" priority="8"/>
  </conditionalFormatting>
  <conditionalFormatting sqref="K75">
    <cfRule type="duplicateValues" dxfId="1063" priority="7"/>
  </conditionalFormatting>
  <conditionalFormatting sqref="L109">
    <cfRule type="duplicateValues" dxfId="1062" priority="6"/>
  </conditionalFormatting>
  <conditionalFormatting sqref="P36 P4:P32 P42:P120">
    <cfRule type="cellIs" dxfId="1061" priority="1" operator="lessThan">
      <formula>0.4</formula>
    </cfRule>
    <cfRule type="cellIs" dxfId="1060" priority="2" operator="between">
      <formula>0.4</formula>
      <formula>0.5999</formula>
    </cfRule>
    <cfRule type="cellIs" dxfId="1059" priority="3" operator="between">
      <formula>0.6</formula>
      <formula>0.6999</formula>
    </cfRule>
    <cfRule type="cellIs" dxfId="1058" priority="4" operator="between">
      <formula>0.7</formula>
      <formula>0.7999</formula>
    </cfRule>
    <cfRule type="cellIs" dxfId="1057" priority="5" operator="greaterThan">
      <formula>0.7999</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20"/>
  <sheetViews>
    <sheetView zoomScale="50" zoomScaleNormal="50" workbookViewId="0">
      <pane xSplit="6" ySplit="3" topLeftCell="Q4" activePane="bottomRight" state="frozen"/>
      <selection pane="topRight" activeCell="G1" sqref="G1"/>
      <selection pane="bottomLeft" activeCell="A4" sqref="A4"/>
      <selection pane="bottomRight" activeCell="AB92" sqref="AB92"/>
    </sheetView>
  </sheetViews>
  <sheetFormatPr baseColWidth="10" defaultColWidth="11.42578125" defaultRowHeight="15" x14ac:dyDescent="0.25"/>
  <cols>
    <col min="1" max="3" width="14.5703125" style="2" customWidth="1"/>
    <col min="4" max="4" width="15.28515625" style="2" customWidth="1"/>
    <col min="5" max="5" width="40.7109375" style="2" customWidth="1"/>
    <col min="6" max="8" width="20.7109375" style="2" customWidth="1"/>
    <col min="9" max="9" width="30.7109375" style="2" customWidth="1"/>
    <col min="10" max="10" width="20.7109375" style="2" customWidth="1"/>
    <col min="11" max="11" width="22.85546875" style="2" customWidth="1"/>
    <col min="12" max="12" width="15.7109375" style="2" customWidth="1"/>
    <col min="13" max="13" width="35.28515625" style="2" customWidth="1"/>
    <col min="14" max="14" width="21.85546875" style="93" customWidth="1"/>
    <col min="15" max="15" width="21.140625" style="93" customWidth="1"/>
    <col min="16" max="16" width="15.140625" style="4" customWidth="1"/>
    <col min="17" max="17" width="21.85546875" style="93" customWidth="1"/>
    <col min="18" max="18" width="28.140625" style="93" customWidth="1"/>
    <col min="19" max="19" width="20.42578125" style="93" customWidth="1"/>
    <col min="20" max="20" width="16.7109375" style="93" customWidth="1"/>
    <col min="21" max="21" width="29" style="94" customWidth="1"/>
    <col min="22" max="22" width="16.7109375" style="93" customWidth="1"/>
    <col min="23" max="23" width="16.7109375" style="94" customWidth="1"/>
    <col min="24" max="24" width="16.7109375" style="93" customWidth="1"/>
    <col min="25" max="25" width="16.7109375" style="94" customWidth="1"/>
    <col min="26" max="26" width="16.7109375" style="93" customWidth="1"/>
    <col min="27" max="27" width="16.7109375" style="94" customWidth="1"/>
    <col min="28" max="28" width="79.85546875" style="2" customWidth="1"/>
    <col min="29" max="16384" width="11.42578125" style="177"/>
  </cols>
  <sheetData>
    <row r="1" spans="1:30" ht="39.75" customHeight="1" thickBot="1" x14ac:dyDescent="0.3">
      <c r="A1" s="818" t="s">
        <v>698</v>
      </c>
      <c r="B1" s="819"/>
      <c r="C1" s="819"/>
      <c r="D1" s="819"/>
      <c r="E1" s="819"/>
      <c r="F1" s="819"/>
      <c r="G1" s="819"/>
      <c r="H1" s="819"/>
      <c r="I1" s="820"/>
      <c r="J1" s="21"/>
      <c r="K1" s="21"/>
      <c r="L1" s="21"/>
      <c r="M1" s="21"/>
      <c r="P1" s="95"/>
      <c r="AB1" s="21"/>
    </row>
    <row r="2" spans="1:30" ht="51" customHeight="1" x14ac:dyDescent="0.25">
      <c r="A2" s="821" t="s">
        <v>0</v>
      </c>
      <c r="B2" s="821" t="s">
        <v>1</v>
      </c>
      <c r="C2" s="821" t="s">
        <v>2</v>
      </c>
      <c r="D2" s="821" t="s">
        <v>12</v>
      </c>
      <c r="E2" s="821" t="s">
        <v>3</v>
      </c>
      <c r="F2" s="821" t="s">
        <v>4</v>
      </c>
      <c r="G2" s="821" t="s">
        <v>5</v>
      </c>
      <c r="H2" s="821" t="s">
        <v>6</v>
      </c>
      <c r="I2" s="823" t="s">
        <v>7</v>
      </c>
      <c r="J2" s="812" t="s">
        <v>284</v>
      </c>
      <c r="K2" s="813"/>
      <c r="L2" s="813"/>
      <c r="M2" s="814"/>
      <c r="N2" s="877" t="s">
        <v>697</v>
      </c>
      <c r="O2" s="878"/>
      <c r="P2" s="801" t="s">
        <v>281</v>
      </c>
      <c r="Q2" s="878" t="s">
        <v>692</v>
      </c>
      <c r="R2" s="878"/>
      <c r="S2" s="879" t="s">
        <v>281</v>
      </c>
      <c r="T2" s="881" t="s">
        <v>703</v>
      </c>
      <c r="U2" s="882"/>
      <c r="V2" s="882" t="s">
        <v>704</v>
      </c>
      <c r="W2" s="882"/>
      <c r="X2" s="882" t="s">
        <v>705</v>
      </c>
      <c r="Y2" s="882"/>
      <c r="Z2" s="882" t="s">
        <v>706</v>
      </c>
      <c r="AA2" s="888"/>
      <c r="AB2" s="803" t="s">
        <v>693</v>
      </c>
    </row>
    <row r="3" spans="1:30" ht="48.75" customHeight="1" thickBot="1" x14ac:dyDescent="0.3">
      <c r="A3" s="822"/>
      <c r="B3" s="822"/>
      <c r="C3" s="822"/>
      <c r="D3" s="822"/>
      <c r="E3" s="822"/>
      <c r="F3" s="822"/>
      <c r="G3" s="822"/>
      <c r="H3" s="822"/>
      <c r="I3" s="824"/>
      <c r="J3" s="74" t="s">
        <v>8</v>
      </c>
      <c r="K3" s="75" t="s">
        <v>9</v>
      </c>
      <c r="L3" s="75" t="s">
        <v>10</v>
      </c>
      <c r="M3" s="76" t="s">
        <v>11</v>
      </c>
      <c r="N3" s="74" t="s">
        <v>707</v>
      </c>
      <c r="O3" s="102" t="s">
        <v>700</v>
      </c>
      <c r="P3" s="802"/>
      <c r="Q3" s="75" t="s">
        <v>707</v>
      </c>
      <c r="R3" s="102" t="s">
        <v>700</v>
      </c>
      <c r="S3" s="880"/>
      <c r="T3" s="74" t="s">
        <v>701</v>
      </c>
      <c r="U3" s="102" t="s">
        <v>702</v>
      </c>
      <c r="V3" s="75" t="s">
        <v>701</v>
      </c>
      <c r="W3" s="102" t="s">
        <v>702</v>
      </c>
      <c r="X3" s="75" t="s">
        <v>701</v>
      </c>
      <c r="Y3" s="102" t="s">
        <v>702</v>
      </c>
      <c r="Z3" s="75" t="s">
        <v>701</v>
      </c>
      <c r="AA3" s="103" t="s">
        <v>702</v>
      </c>
      <c r="AB3" s="884"/>
    </row>
    <row r="4" spans="1:30" ht="192" customHeight="1" x14ac:dyDescent="0.25">
      <c r="A4" s="815" t="s">
        <v>13</v>
      </c>
      <c r="B4" s="816" t="s">
        <v>14</v>
      </c>
      <c r="C4" s="816" t="s">
        <v>15</v>
      </c>
      <c r="D4" s="136">
        <v>1</v>
      </c>
      <c r="E4" s="136" t="s">
        <v>16</v>
      </c>
      <c r="F4" s="136" t="s">
        <v>17</v>
      </c>
      <c r="G4" s="136" t="s">
        <v>18</v>
      </c>
      <c r="H4" s="136" t="s">
        <v>19</v>
      </c>
      <c r="I4" s="178" t="s">
        <v>20</v>
      </c>
      <c r="J4" s="130" t="s">
        <v>211</v>
      </c>
      <c r="K4" s="131" t="s">
        <v>214</v>
      </c>
      <c r="L4" s="195">
        <v>45</v>
      </c>
      <c r="M4" s="153" t="s">
        <v>213</v>
      </c>
      <c r="N4" s="162">
        <v>3</v>
      </c>
      <c r="O4" s="162">
        <v>1</v>
      </c>
      <c r="P4" s="141">
        <f>(O4/N4)*1</f>
        <v>0.33333333333333331</v>
      </c>
      <c r="Q4" s="100">
        <v>115160000</v>
      </c>
      <c r="R4" s="101">
        <v>57660000</v>
      </c>
      <c r="S4" s="141">
        <f>(R4/Q4)*1</f>
        <v>0.50069468565474118</v>
      </c>
      <c r="T4" s="162">
        <v>3</v>
      </c>
      <c r="U4" s="101">
        <v>57660000</v>
      </c>
      <c r="V4" s="100"/>
      <c r="W4" s="101"/>
      <c r="X4" s="100"/>
      <c r="Y4" s="101"/>
      <c r="Z4" s="100"/>
      <c r="AA4" s="208"/>
      <c r="AB4" s="27" t="s">
        <v>1100</v>
      </c>
    </row>
    <row r="5" spans="1:30" ht="347.25" customHeight="1" x14ac:dyDescent="0.25">
      <c r="A5" s="763"/>
      <c r="B5" s="751"/>
      <c r="C5" s="751"/>
      <c r="D5" s="131">
        <v>2</v>
      </c>
      <c r="E5" s="131" t="s">
        <v>21</v>
      </c>
      <c r="F5" s="131" t="s">
        <v>22</v>
      </c>
      <c r="G5" s="131" t="s">
        <v>23</v>
      </c>
      <c r="H5" s="131" t="s">
        <v>24</v>
      </c>
      <c r="I5" s="132" t="s">
        <v>25</v>
      </c>
      <c r="J5" s="130" t="s">
        <v>211</v>
      </c>
      <c r="K5" s="131" t="s">
        <v>990</v>
      </c>
      <c r="L5" s="195">
        <v>22</v>
      </c>
      <c r="M5" s="153" t="s">
        <v>991</v>
      </c>
      <c r="N5" s="155">
        <v>2</v>
      </c>
      <c r="O5" s="163">
        <v>0.5</v>
      </c>
      <c r="P5" s="141">
        <f t="shared" ref="P5:P53" si="0">(O5/N5)*1</f>
        <v>0.25</v>
      </c>
      <c r="Q5" s="179">
        <v>28000000</v>
      </c>
      <c r="R5" s="180">
        <v>23020000</v>
      </c>
      <c r="S5" s="141">
        <f t="shared" ref="S5:S53" si="1">(R5/Q5)*1</f>
        <v>0.82214285714285718</v>
      </c>
      <c r="T5" s="155">
        <v>2</v>
      </c>
      <c r="U5" s="180">
        <v>23020000</v>
      </c>
      <c r="V5" s="143"/>
      <c r="W5" s="145"/>
      <c r="X5" s="143"/>
      <c r="Y5" s="145"/>
      <c r="Z5" s="143"/>
      <c r="AA5" s="147"/>
      <c r="AB5" s="27" t="s">
        <v>1101</v>
      </c>
      <c r="AD5" s="93"/>
    </row>
    <row r="6" spans="1:30" ht="228" customHeight="1" x14ac:dyDescent="0.25">
      <c r="A6" s="763"/>
      <c r="B6" s="751"/>
      <c r="C6" s="751"/>
      <c r="D6" s="131">
        <v>3</v>
      </c>
      <c r="E6" s="131" t="s">
        <v>26</v>
      </c>
      <c r="F6" s="131" t="s">
        <v>27</v>
      </c>
      <c r="G6" s="131" t="s">
        <v>28</v>
      </c>
      <c r="H6" s="131" t="s">
        <v>29</v>
      </c>
      <c r="I6" s="132" t="s">
        <v>30</v>
      </c>
      <c r="J6" s="130" t="s">
        <v>211</v>
      </c>
      <c r="K6" s="131" t="s">
        <v>212</v>
      </c>
      <c r="L6" s="195">
        <v>45</v>
      </c>
      <c r="M6" s="132" t="s">
        <v>213</v>
      </c>
      <c r="N6" s="162">
        <v>3</v>
      </c>
      <c r="O6" s="162">
        <v>1</v>
      </c>
      <c r="P6" s="141">
        <f t="shared" si="0"/>
        <v>0.33333333333333331</v>
      </c>
      <c r="Q6" s="100">
        <v>115160000</v>
      </c>
      <c r="R6" s="101">
        <v>57660000</v>
      </c>
      <c r="S6" s="141">
        <f>(R6/Q6)*1</f>
        <v>0.50069468565474118</v>
      </c>
      <c r="T6" s="162">
        <v>3</v>
      </c>
      <c r="U6" s="101">
        <v>57660000</v>
      </c>
      <c r="V6" s="143"/>
      <c r="W6" s="145"/>
      <c r="X6" s="143"/>
      <c r="Y6" s="145"/>
      <c r="Z6" s="143"/>
      <c r="AA6" s="146"/>
      <c r="AB6" s="132" t="s">
        <v>1012</v>
      </c>
    </row>
    <row r="7" spans="1:30" ht="130.5" customHeight="1" x14ac:dyDescent="0.25">
      <c r="A7" s="763"/>
      <c r="B7" s="751"/>
      <c r="C7" s="751"/>
      <c r="D7" s="131">
        <v>4</v>
      </c>
      <c r="E7" s="131" t="s">
        <v>31</v>
      </c>
      <c r="F7" s="131" t="s">
        <v>32</v>
      </c>
      <c r="G7" s="131" t="s">
        <v>33</v>
      </c>
      <c r="H7" s="131" t="s">
        <v>34</v>
      </c>
      <c r="I7" s="132" t="s">
        <v>35</v>
      </c>
      <c r="J7" s="130" t="s">
        <v>96</v>
      </c>
      <c r="K7" s="131" t="s">
        <v>96</v>
      </c>
      <c r="L7" s="131" t="s">
        <v>96</v>
      </c>
      <c r="M7" s="132" t="s">
        <v>96</v>
      </c>
      <c r="N7" s="142">
        <v>1</v>
      </c>
      <c r="O7" s="143">
        <f>T7+V7+X7+Z7</f>
        <v>1</v>
      </c>
      <c r="P7" s="141">
        <f t="shared" si="0"/>
        <v>1</v>
      </c>
      <c r="Q7" s="143" t="s">
        <v>1079</v>
      </c>
      <c r="R7" s="145" t="s">
        <v>1079</v>
      </c>
      <c r="S7" s="141" t="e">
        <f t="shared" si="1"/>
        <v>#VALUE!</v>
      </c>
      <c r="T7" s="142">
        <v>1</v>
      </c>
      <c r="U7" s="145" t="s">
        <v>1079</v>
      </c>
      <c r="V7" s="143"/>
      <c r="W7" s="145"/>
      <c r="X7" s="143"/>
      <c r="Y7" s="145"/>
      <c r="Z7" s="143"/>
      <c r="AA7" s="146"/>
      <c r="AB7" s="132" t="s">
        <v>1043</v>
      </c>
    </row>
    <row r="8" spans="1:30" ht="180" customHeight="1" x14ac:dyDescent="0.25">
      <c r="A8" s="763"/>
      <c r="B8" s="751"/>
      <c r="C8" s="751"/>
      <c r="D8" s="131">
        <v>5</v>
      </c>
      <c r="E8" s="131" t="s">
        <v>36</v>
      </c>
      <c r="F8" s="131" t="s">
        <v>37</v>
      </c>
      <c r="G8" s="131" t="s">
        <v>38</v>
      </c>
      <c r="H8" s="131" t="s">
        <v>39</v>
      </c>
      <c r="I8" s="132" t="s">
        <v>40</v>
      </c>
      <c r="J8" s="130" t="s">
        <v>211</v>
      </c>
      <c r="K8" s="131" t="s">
        <v>214</v>
      </c>
      <c r="L8" s="195">
        <v>45</v>
      </c>
      <c r="M8" s="132" t="s">
        <v>213</v>
      </c>
      <c r="N8" s="162">
        <v>3</v>
      </c>
      <c r="O8" s="162">
        <v>1</v>
      </c>
      <c r="P8" s="141">
        <f t="shared" si="0"/>
        <v>0.33333333333333331</v>
      </c>
      <c r="Q8" s="100">
        <v>115160000</v>
      </c>
      <c r="R8" s="101">
        <v>57660000</v>
      </c>
      <c r="S8" s="141">
        <f>(R8/Q8)*1</f>
        <v>0.50069468565474118</v>
      </c>
      <c r="T8" s="162">
        <v>3</v>
      </c>
      <c r="U8" s="101">
        <v>57660000</v>
      </c>
      <c r="V8" s="143"/>
      <c r="W8" s="145"/>
      <c r="X8" s="143"/>
      <c r="Y8" s="145"/>
      <c r="Z8" s="143"/>
      <c r="AA8" s="146"/>
      <c r="AB8" s="132" t="s">
        <v>1044</v>
      </c>
    </row>
    <row r="9" spans="1:30" ht="60" customHeight="1" x14ac:dyDescent="0.25">
      <c r="A9" s="763"/>
      <c r="B9" s="751"/>
      <c r="C9" s="751"/>
      <c r="D9" s="131">
        <v>6</v>
      </c>
      <c r="E9" s="131" t="s">
        <v>41</v>
      </c>
      <c r="F9" s="131" t="s">
        <v>42</v>
      </c>
      <c r="G9" s="131" t="s">
        <v>43</v>
      </c>
      <c r="H9" s="131" t="s">
        <v>44</v>
      </c>
      <c r="I9" s="132" t="s">
        <v>45</v>
      </c>
      <c r="J9" s="137" t="s">
        <v>215</v>
      </c>
      <c r="K9" s="131" t="s">
        <v>216</v>
      </c>
      <c r="L9" s="195">
        <v>33</v>
      </c>
      <c r="M9" s="132" t="s">
        <v>219</v>
      </c>
      <c r="N9" s="155">
        <v>400</v>
      </c>
      <c r="O9" s="156">
        <v>119</v>
      </c>
      <c r="P9" s="141">
        <f t="shared" si="0"/>
        <v>0.29749999999999999</v>
      </c>
      <c r="Q9" s="179">
        <v>28000000</v>
      </c>
      <c r="R9" s="175">
        <v>23280000</v>
      </c>
      <c r="S9" s="141">
        <f t="shared" si="1"/>
        <v>0.83142857142857141</v>
      </c>
      <c r="T9" s="155">
        <v>400</v>
      </c>
      <c r="U9" s="175">
        <v>23280000</v>
      </c>
      <c r="V9" s="143"/>
      <c r="W9" s="145"/>
      <c r="X9" s="143"/>
      <c r="Y9" s="145"/>
      <c r="Z9" s="143"/>
      <c r="AA9" s="146"/>
      <c r="AB9" s="132" t="s">
        <v>1081</v>
      </c>
    </row>
    <row r="10" spans="1:30" ht="60" customHeight="1" x14ac:dyDescent="0.25">
      <c r="A10" s="763"/>
      <c r="B10" s="751"/>
      <c r="C10" s="751"/>
      <c r="D10" s="131">
        <v>7</v>
      </c>
      <c r="E10" s="131" t="s">
        <v>46</v>
      </c>
      <c r="F10" s="131" t="s">
        <v>47</v>
      </c>
      <c r="G10" s="131" t="s">
        <v>48</v>
      </c>
      <c r="H10" s="131" t="s">
        <v>19</v>
      </c>
      <c r="I10" s="132" t="s">
        <v>49</v>
      </c>
      <c r="J10" s="130" t="s">
        <v>96</v>
      </c>
      <c r="K10" s="131" t="s">
        <v>96</v>
      </c>
      <c r="L10" s="131" t="s">
        <v>96</v>
      </c>
      <c r="M10" s="132" t="s">
        <v>96</v>
      </c>
      <c r="N10" s="142">
        <v>1</v>
      </c>
      <c r="O10" s="143">
        <v>1</v>
      </c>
      <c r="P10" s="141">
        <f t="shared" si="0"/>
        <v>1</v>
      </c>
      <c r="Q10" s="143" t="s">
        <v>1079</v>
      </c>
      <c r="R10" s="145" t="s">
        <v>1079</v>
      </c>
      <c r="S10" s="141" t="e">
        <f t="shared" si="1"/>
        <v>#VALUE!</v>
      </c>
      <c r="T10" s="142">
        <v>1</v>
      </c>
      <c r="U10" s="145" t="s">
        <v>1079</v>
      </c>
      <c r="V10" s="143"/>
      <c r="W10" s="145"/>
      <c r="X10" s="143"/>
      <c r="Y10" s="145"/>
      <c r="Z10" s="143"/>
      <c r="AA10" s="146"/>
      <c r="AB10" s="132" t="s">
        <v>1013</v>
      </c>
    </row>
    <row r="11" spans="1:30" ht="136.5" customHeight="1" x14ac:dyDescent="0.25">
      <c r="A11" s="763"/>
      <c r="B11" s="751"/>
      <c r="C11" s="751" t="s">
        <v>50</v>
      </c>
      <c r="D11" s="131">
        <v>8</v>
      </c>
      <c r="E11" s="131" t="s">
        <v>51</v>
      </c>
      <c r="F11" s="131" t="s">
        <v>52</v>
      </c>
      <c r="G11" s="131" t="s">
        <v>53</v>
      </c>
      <c r="H11" s="131" t="s">
        <v>54</v>
      </c>
      <c r="I11" s="132" t="s">
        <v>55</v>
      </c>
      <c r="J11" s="130" t="s">
        <v>211</v>
      </c>
      <c r="K11" s="131" t="s">
        <v>218</v>
      </c>
      <c r="L11" s="195">
        <v>33</v>
      </c>
      <c r="M11" s="132" t="s">
        <v>219</v>
      </c>
      <c r="N11" s="155">
        <v>400</v>
      </c>
      <c r="O11" s="156">
        <v>119</v>
      </c>
      <c r="P11" s="141">
        <f t="shared" si="0"/>
        <v>0.29749999999999999</v>
      </c>
      <c r="Q11" s="179">
        <v>28000000</v>
      </c>
      <c r="R11" s="175">
        <v>23280000</v>
      </c>
      <c r="S11" s="141">
        <f t="shared" si="1"/>
        <v>0.83142857142857141</v>
      </c>
      <c r="T11" s="155">
        <v>400</v>
      </c>
      <c r="U11" s="175">
        <v>23280000</v>
      </c>
      <c r="V11" s="143"/>
      <c r="W11" s="145"/>
      <c r="X11" s="143"/>
      <c r="Y11" s="145"/>
      <c r="Z11" s="143"/>
      <c r="AA11" s="146"/>
      <c r="AB11" s="132" t="s">
        <v>1045</v>
      </c>
    </row>
    <row r="12" spans="1:30" ht="91.5" customHeight="1" x14ac:dyDescent="0.25">
      <c r="A12" s="763"/>
      <c r="B12" s="751"/>
      <c r="C12" s="751"/>
      <c r="D12" s="131">
        <v>9</v>
      </c>
      <c r="E12" s="131" t="s">
        <v>56</v>
      </c>
      <c r="F12" s="131" t="s">
        <v>57</v>
      </c>
      <c r="G12" s="131" t="s">
        <v>58</v>
      </c>
      <c r="H12" s="131" t="s">
        <v>59</v>
      </c>
      <c r="I12" s="132" t="s">
        <v>55</v>
      </c>
      <c r="J12" s="130" t="s">
        <v>211</v>
      </c>
      <c r="K12" s="131" t="s">
        <v>214</v>
      </c>
      <c r="L12" s="131">
        <v>28</v>
      </c>
      <c r="M12" s="132" t="s">
        <v>220</v>
      </c>
      <c r="N12" s="155">
        <v>2</v>
      </c>
      <c r="O12" s="156">
        <v>0</v>
      </c>
      <c r="P12" s="141">
        <f t="shared" si="0"/>
        <v>0</v>
      </c>
      <c r="Q12" s="179">
        <v>21000000</v>
      </c>
      <c r="R12" s="180"/>
      <c r="S12" s="141">
        <f t="shared" si="1"/>
        <v>0</v>
      </c>
      <c r="T12" s="155">
        <v>2</v>
      </c>
      <c r="U12" s="180"/>
      <c r="V12" s="143"/>
      <c r="W12" s="145"/>
      <c r="X12" s="143"/>
      <c r="Y12" s="145"/>
      <c r="Z12" s="143"/>
      <c r="AA12" s="146"/>
      <c r="AB12" s="132" t="s">
        <v>1046</v>
      </c>
    </row>
    <row r="13" spans="1:30" ht="123.75" customHeight="1" x14ac:dyDescent="0.25">
      <c r="A13" s="763"/>
      <c r="B13" s="751"/>
      <c r="C13" s="751"/>
      <c r="D13" s="131">
        <v>10</v>
      </c>
      <c r="E13" s="129" t="s">
        <v>60</v>
      </c>
      <c r="F13" s="131" t="s">
        <v>61</v>
      </c>
      <c r="G13" s="131" t="s">
        <v>62</v>
      </c>
      <c r="H13" s="131" t="s">
        <v>63</v>
      </c>
      <c r="I13" s="132" t="s">
        <v>55</v>
      </c>
      <c r="J13" s="130" t="s">
        <v>221</v>
      </c>
      <c r="K13" s="131" t="s">
        <v>222</v>
      </c>
      <c r="L13" s="195">
        <v>122</v>
      </c>
      <c r="M13" s="132" t="s">
        <v>223</v>
      </c>
      <c r="N13" s="142">
        <v>1</v>
      </c>
      <c r="O13" s="143">
        <v>0.5</v>
      </c>
      <c r="P13" s="141">
        <f t="shared" si="0"/>
        <v>0.5</v>
      </c>
      <c r="Q13" s="143">
        <v>96174667</v>
      </c>
      <c r="R13" s="145">
        <v>25800000</v>
      </c>
      <c r="S13" s="141">
        <f t="shared" si="1"/>
        <v>0.26826191142413836</v>
      </c>
      <c r="T13" s="142">
        <v>1</v>
      </c>
      <c r="U13" s="145">
        <v>25800000</v>
      </c>
      <c r="V13" s="143"/>
      <c r="W13" s="145"/>
      <c r="X13" s="143"/>
      <c r="Y13" s="145"/>
      <c r="Z13" s="143"/>
      <c r="AA13" s="146"/>
      <c r="AB13" s="132" t="s">
        <v>1047</v>
      </c>
    </row>
    <row r="14" spans="1:30" ht="114" customHeight="1" x14ac:dyDescent="0.25">
      <c r="A14" s="763"/>
      <c r="B14" s="751"/>
      <c r="C14" s="751" t="s">
        <v>50</v>
      </c>
      <c r="D14" s="131">
        <v>11</v>
      </c>
      <c r="E14" s="131" t="s">
        <v>64</v>
      </c>
      <c r="F14" s="131" t="s">
        <v>65</v>
      </c>
      <c r="G14" s="131" t="s">
        <v>66</v>
      </c>
      <c r="H14" s="131" t="s">
        <v>67</v>
      </c>
      <c r="I14" s="132" t="s">
        <v>289</v>
      </c>
      <c r="J14" s="130" t="s">
        <v>224</v>
      </c>
      <c r="K14" s="131" t="s">
        <v>290</v>
      </c>
      <c r="L14" s="195" t="s">
        <v>225</v>
      </c>
      <c r="M14" s="132" t="s">
        <v>226</v>
      </c>
      <c r="N14" s="155">
        <v>600</v>
      </c>
      <c r="O14" s="156">
        <v>139</v>
      </c>
      <c r="P14" s="141">
        <f t="shared" si="0"/>
        <v>0.23166666666666666</v>
      </c>
      <c r="Q14" s="179">
        <v>28000000</v>
      </c>
      <c r="R14" s="175">
        <v>26620000</v>
      </c>
      <c r="S14" s="141">
        <f t="shared" si="1"/>
        <v>0.95071428571428573</v>
      </c>
      <c r="T14" s="155">
        <v>600</v>
      </c>
      <c r="U14" s="175">
        <v>26620000</v>
      </c>
      <c r="V14" s="143"/>
      <c r="W14" s="145"/>
      <c r="X14" s="143"/>
      <c r="Y14" s="145"/>
      <c r="Z14" s="143"/>
      <c r="AA14" s="146"/>
      <c r="AB14" s="132" t="s">
        <v>1048</v>
      </c>
    </row>
    <row r="15" spans="1:30" ht="84.75" customHeight="1" x14ac:dyDescent="0.25">
      <c r="A15" s="763"/>
      <c r="B15" s="751"/>
      <c r="C15" s="751"/>
      <c r="D15" s="131">
        <v>12</v>
      </c>
      <c r="E15" s="131" t="s">
        <v>69</v>
      </c>
      <c r="F15" s="131" t="s">
        <v>70</v>
      </c>
      <c r="G15" s="131" t="s">
        <v>71</v>
      </c>
      <c r="H15" s="131" t="s">
        <v>72</v>
      </c>
      <c r="I15" s="132" t="s">
        <v>285</v>
      </c>
      <c r="J15" s="130" t="s">
        <v>211</v>
      </c>
      <c r="K15" s="131" t="s">
        <v>212</v>
      </c>
      <c r="L15" s="195">
        <v>46</v>
      </c>
      <c r="M15" s="132" t="s">
        <v>227</v>
      </c>
      <c r="N15" s="142">
        <v>1</v>
      </c>
      <c r="O15" s="143">
        <v>0.25</v>
      </c>
      <c r="P15" s="141">
        <f t="shared" si="0"/>
        <v>0.25</v>
      </c>
      <c r="Q15" s="166">
        <v>100000000</v>
      </c>
      <c r="R15" s="166">
        <f>31680000+68320000</f>
        <v>100000000</v>
      </c>
      <c r="S15" s="141">
        <f t="shared" si="1"/>
        <v>1</v>
      </c>
      <c r="T15" s="142">
        <v>1</v>
      </c>
      <c r="U15" s="166">
        <f>31680000+68320000</f>
        <v>100000000</v>
      </c>
      <c r="V15" s="143"/>
      <c r="W15" s="145"/>
      <c r="X15" s="143"/>
      <c r="Y15" s="145"/>
      <c r="Z15" s="143"/>
      <c r="AA15" s="146"/>
      <c r="AB15" s="132" t="s">
        <v>1014</v>
      </c>
    </row>
    <row r="16" spans="1:30" ht="80.25" customHeight="1" x14ac:dyDescent="0.25">
      <c r="A16" s="763"/>
      <c r="B16" s="751"/>
      <c r="C16" s="751"/>
      <c r="D16" s="131">
        <v>13</v>
      </c>
      <c r="E16" s="131" t="s">
        <v>287</v>
      </c>
      <c r="F16" s="131" t="s">
        <v>288</v>
      </c>
      <c r="G16" s="131" t="s">
        <v>73</v>
      </c>
      <c r="H16" s="131" t="s">
        <v>74</v>
      </c>
      <c r="I16" s="132" t="s">
        <v>286</v>
      </c>
      <c r="J16" s="130" t="s">
        <v>228</v>
      </c>
      <c r="K16" s="131" t="s">
        <v>229</v>
      </c>
      <c r="L16" s="195" t="s">
        <v>230</v>
      </c>
      <c r="M16" s="132" t="s">
        <v>231</v>
      </c>
      <c r="N16" s="155">
        <v>70</v>
      </c>
      <c r="O16" s="157">
        <v>70</v>
      </c>
      <c r="P16" s="141">
        <f t="shared" si="0"/>
        <v>1</v>
      </c>
      <c r="Q16" s="179">
        <v>7000000</v>
      </c>
      <c r="R16" s="180">
        <v>5950000</v>
      </c>
      <c r="S16" s="141">
        <f t="shared" si="1"/>
        <v>0.85</v>
      </c>
      <c r="T16" s="155">
        <v>70</v>
      </c>
      <c r="U16" s="180">
        <v>5950000</v>
      </c>
      <c r="V16" s="143"/>
      <c r="W16" s="145"/>
      <c r="X16" s="143"/>
      <c r="Y16" s="145"/>
      <c r="Z16" s="143"/>
      <c r="AA16" s="146"/>
      <c r="AB16" s="132" t="s">
        <v>1049</v>
      </c>
    </row>
    <row r="17" spans="1:28" ht="60" customHeight="1" x14ac:dyDescent="0.25">
      <c r="A17" s="763"/>
      <c r="B17" s="751"/>
      <c r="C17" s="751"/>
      <c r="D17" s="131">
        <v>14</v>
      </c>
      <c r="E17" s="131" t="s">
        <v>75</v>
      </c>
      <c r="F17" s="131" t="s">
        <v>76</v>
      </c>
      <c r="G17" s="131" t="s">
        <v>77</v>
      </c>
      <c r="H17" s="131" t="s">
        <v>78</v>
      </c>
      <c r="I17" s="132" t="s">
        <v>68</v>
      </c>
      <c r="J17" s="130" t="s">
        <v>211</v>
      </c>
      <c r="K17" s="131" t="s">
        <v>218</v>
      </c>
      <c r="L17" s="195">
        <v>32</v>
      </c>
      <c r="M17" s="132" t="s">
        <v>232</v>
      </c>
      <c r="N17" s="155">
        <v>30</v>
      </c>
      <c r="O17" s="156">
        <v>15</v>
      </c>
      <c r="P17" s="141">
        <f t="shared" si="0"/>
        <v>0.5</v>
      </c>
      <c r="Q17" s="179">
        <v>140000000</v>
      </c>
      <c r="R17" s="175">
        <v>66320000</v>
      </c>
      <c r="S17" s="141">
        <f t="shared" si="1"/>
        <v>0.4737142857142857</v>
      </c>
      <c r="T17" s="155">
        <v>30</v>
      </c>
      <c r="U17" s="175">
        <v>66320000</v>
      </c>
      <c r="V17" s="143"/>
      <c r="W17" s="145"/>
      <c r="X17" s="143"/>
      <c r="Y17" s="145"/>
      <c r="Z17" s="143"/>
      <c r="AA17" s="146"/>
      <c r="AB17" s="176" t="s">
        <v>1050</v>
      </c>
    </row>
    <row r="18" spans="1:28" ht="60" customHeight="1" x14ac:dyDescent="0.25">
      <c r="A18" s="763"/>
      <c r="B18" s="751"/>
      <c r="C18" s="751" t="s">
        <v>79</v>
      </c>
      <c r="D18" s="131">
        <v>15</v>
      </c>
      <c r="E18" s="129" t="s">
        <v>80</v>
      </c>
      <c r="F18" s="131" t="s">
        <v>81</v>
      </c>
      <c r="G18" s="131" t="s">
        <v>82</v>
      </c>
      <c r="H18" s="131" t="s">
        <v>83</v>
      </c>
      <c r="I18" s="132" t="s">
        <v>84</v>
      </c>
      <c r="J18" s="763" t="s">
        <v>233</v>
      </c>
      <c r="K18" s="751" t="s">
        <v>234</v>
      </c>
      <c r="L18" s="876">
        <v>197</v>
      </c>
      <c r="M18" s="809" t="s">
        <v>217</v>
      </c>
      <c r="N18" s="832">
        <v>1</v>
      </c>
      <c r="O18" s="797">
        <v>0.2</v>
      </c>
      <c r="P18" s="734">
        <f t="shared" si="0"/>
        <v>0.2</v>
      </c>
      <c r="Q18" s="837">
        <v>69300000</v>
      </c>
      <c r="R18" s="839">
        <v>59520000</v>
      </c>
      <c r="S18" s="835">
        <f t="shared" si="1"/>
        <v>0.8588744588744589</v>
      </c>
      <c r="T18" s="832">
        <v>1</v>
      </c>
      <c r="U18" s="839">
        <v>59520000</v>
      </c>
      <c r="V18" s="143"/>
      <c r="W18" s="145"/>
      <c r="X18" s="143"/>
      <c r="Y18" s="145"/>
      <c r="Z18" s="143"/>
      <c r="AA18" s="147"/>
      <c r="AB18" s="883" t="s">
        <v>1027</v>
      </c>
    </row>
    <row r="19" spans="1:28" ht="94.5" customHeight="1" x14ac:dyDescent="0.25">
      <c r="A19" s="763"/>
      <c r="B19" s="751"/>
      <c r="C19" s="751"/>
      <c r="D19" s="131">
        <v>16</v>
      </c>
      <c r="E19" s="131" t="s">
        <v>85</v>
      </c>
      <c r="F19" s="131" t="s">
        <v>86</v>
      </c>
      <c r="G19" s="131" t="s">
        <v>291</v>
      </c>
      <c r="H19" s="131" t="s">
        <v>87</v>
      </c>
      <c r="I19" s="86" t="s">
        <v>88</v>
      </c>
      <c r="J19" s="763"/>
      <c r="K19" s="751"/>
      <c r="L19" s="876"/>
      <c r="M19" s="809"/>
      <c r="N19" s="833"/>
      <c r="O19" s="798"/>
      <c r="P19" s="735"/>
      <c r="Q19" s="842"/>
      <c r="R19" s="844"/>
      <c r="S19" s="847"/>
      <c r="T19" s="833"/>
      <c r="U19" s="844"/>
      <c r="V19" s="143"/>
      <c r="W19" s="145"/>
      <c r="X19" s="143"/>
      <c r="Y19" s="145"/>
      <c r="Z19" s="143"/>
      <c r="AA19" s="147"/>
      <c r="AB19" s="883"/>
    </row>
    <row r="20" spans="1:28" ht="80.25" customHeight="1" x14ac:dyDescent="0.25">
      <c r="A20" s="763"/>
      <c r="B20" s="751"/>
      <c r="C20" s="751"/>
      <c r="D20" s="131">
        <v>17</v>
      </c>
      <c r="E20" s="131" t="s">
        <v>89</v>
      </c>
      <c r="F20" s="131" t="s">
        <v>90</v>
      </c>
      <c r="G20" s="131" t="s">
        <v>91</v>
      </c>
      <c r="H20" s="131" t="s">
        <v>87</v>
      </c>
      <c r="I20" s="86" t="s">
        <v>92</v>
      </c>
      <c r="J20" s="763"/>
      <c r="K20" s="751"/>
      <c r="L20" s="876"/>
      <c r="M20" s="809"/>
      <c r="N20" s="846"/>
      <c r="O20" s="799"/>
      <c r="P20" s="736"/>
      <c r="Q20" s="838"/>
      <c r="R20" s="840"/>
      <c r="S20" s="836"/>
      <c r="T20" s="846"/>
      <c r="U20" s="840"/>
      <c r="V20" s="143"/>
      <c r="W20" s="145"/>
      <c r="X20" s="143"/>
      <c r="Y20" s="145"/>
      <c r="Z20" s="143"/>
      <c r="AA20" s="147"/>
      <c r="AB20" s="883"/>
    </row>
    <row r="21" spans="1:28" ht="86.25" customHeight="1" x14ac:dyDescent="0.25">
      <c r="A21" s="763"/>
      <c r="B21" s="751"/>
      <c r="C21" s="751"/>
      <c r="D21" s="131">
        <v>18</v>
      </c>
      <c r="E21" s="129" t="s">
        <v>93</v>
      </c>
      <c r="F21" s="131" t="s">
        <v>94</v>
      </c>
      <c r="G21" s="131" t="s">
        <v>95</v>
      </c>
      <c r="H21" s="131" t="s">
        <v>96</v>
      </c>
      <c r="I21" s="86" t="s">
        <v>97</v>
      </c>
      <c r="J21" s="130" t="s">
        <v>993</v>
      </c>
      <c r="K21" s="131" t="s">
        <v>218</v>
      </c>
      <c r="L21" s="194">
        <v>34</v>
      </c>
      <c r="M21" s="132" t="s">
        <v>992</v>
      </c>
      <c r="N21" s="155">
        <v>600</v>
      </c>
      <c r="O21" s="156">
        <v>139</v>
      </c>
      <c r="P21" s="141">
        <f t="shared" si="0"/>
        <v>0.23166666666666666</v>
      </c>
      <c r="Q21" s="179">
        <v>28000000</v>
      </c>
      <c r="R21" s="175">
        <v>26620000</v>
      </c>
      <c r="S21" s="141">
        <f t="shared" si="1"/>
        <v>0.95071428571428573</v>
      </c>
      <c r="T21" s="155">
        <v>600</v>
      </c>
      <c r="U21" s="175">
        <v>26620000</v>
      </c>
      <c r="V21" s="143"/>
      <c r="W21" s="145"/>
      <c r="X21" s="143"/>
      <c r="Y21" s="145"/>
      <c r="Z21" s="143"/>
      <c r="AA21" s="146"/>
      <c r="AB21" s="132" t="s">
        <v>1051</v>
      </c>
    </row>
    <row r="22" spans="1:28" ht="60" customHeight="1" x14ac:dyDescent="0.25">
      <c r="A22" s="763"/>
      <c r="B22" s="751"/>
      <c r="C22" s="751"/>
      <c r="D22" s="131">
        <v>19</v>
      </c>
      <c r="E22" s="131" t="s">
        <v>98</v>
      </c>
      <c r="F22" s="131" t="s">
        <v>99</v>
      </c>
      <c r="G22" s="131" t="s">
        <v>100</v>
      </c>
      <c r="H22" s="131" t="s">
        <v>101</v>
      </c>
      <c r="I22" s="86" t="s">
        <v>102</v>
      </c>
      <c r="J22" s="130" t="s">
        <v>233</v>
      </c>
      <c r="K22" s="131" t="s">
        <v>234</v>
      </c>
      <c r="L22" s="196">
        <v>192</v>
      </c>
      <c r="M22" s="134" t="s">
        <v>235</v>
      </c>
      <c r="N22" s="158">
        <v>1</v>
      </c>
      <c r="O22" s="159">
        <v>0.25</v>
      </c>
      <c r="P22" s="141">
        <f t="shared" si="0"/>
        <v>0.25</v>
      </c>
      <c r="Q22" s="167">
        <v>80000000</v>
      </c>
      <c r="R22" s="167">
        <v>20280000</v>
      </c>
      <c r="S22" s="141">
        <f t="shared" si="1"/>
        <v>0.2535</v>
      </c>
      <c r="T22" s="158">
        <v>1</v>
      </c>
      <c r="U22" s="167">
        <v>20280000</v>
      </c>
      <c r="V22" s="143"/>
      <c r="W22" s="145"/>
      <c r="X22" s="143"/>
      <c r="Y22" s="145"/>
      <c r="Z22" s="143"/>
      <c r="AA22" s="146"/>
      <c r="AB22" s="132" t="s">
        <v>1052</v>
      </c>
    </row>
    <row r="23" spans="1:28" ht="60" customHeight="1" thickBot="1" x14ac:dyDescent="0.3">
      <c r="A23" s="763"/>
      <c r="B23" s="751"/>
      <c r="C23" s="751"/>
      <c r="D23" s="131">
        <v>20</v>
      </c>
      <c r="E23" s="131" t="s">
        <v>103</v>
      </c>
      <c r="F23" s="131" t="s">
        <v>104</v>
      </c>
      <c r="G23" s="131" t="s">
        <v>105</v>
      </c>
      <c r="H23" s="131" t="s">
        <v>106</v>
      </c>
      <c r="I23" s="132" t="s">
        <v>107</v>
      </c>
      <c r="J23" s="130" t="s">
        <v>96</v>
      </c>
      <c r="K23" s="131" t="s">
        <v>96</v>
      </c>
      <c r="L23" s="198" t="s">
        <v>96</v>
      </c>
      <c r="M23" s="132" t="s">
        <v>96</v>
      </c>
      <c r="N23" s="142">
        <v>1</v>
      </c>
      <c r="O23" s="143">
        <v>0</v>
      </c>
      <c r="P23" s="141">
        <f t="shared" si="0"/>
        <v>0</v>
      </c>
      <c r="Q23" s="143" t="s">
        <v>1079</v>
      </c>
      <c r="R23" s="145" t="s">
        <v>1079</v>
      </c>
      <c r="S23" s="141" t="e">
        <f t="shared" si="1"/>
        <v>#VALUE!</v>
      </c>
      <c r="T23" s="142">
        <v>1</v>
      </c>
      <c r="U23" s="145" t="s">
        <v>1079</v>
      </c>
      <c r="V23" s="143"/>
      <c r="W23" s="145"/>
      <c r="X23" s="143"/>
      <c r="Y23" s="145"/>
      <c r="Z23" s="143"/>
      <c r="AA23" s="146"/>
      <c r="AB23" s="132" t="s">
        <v>1028</v>
      </c>
    </row>
    <row r="24" spans="1:28" ht="60" customHeight="1" x14ac:dyDescent="0.25">
      <c r="A24" s="763"/>
      <c r="B24" s="764" t="s">
        <v>108</v>
      </c>
      <c r="C24" s="751" t="s">
        <v>109</v>
      </c>
      <c r="D24" s="131">
        <v>21</v>
      </c>
      <c r="E24" s="131" t="s">
        <v>110</v>
      </c>
      <c r="F24" s="131" t="s">
        <v>111</v>
      </c>
      <c r="G24" s="131" t="s">
        <v>112</v>
      </c>
      <c r="H24" s="131" t="s">
        <v>113</v>
      </c>
      <c r="I24" s="132" t="s">
        <v>114</v>
      </c>
      <c r="J24" s="130" t="s">
        <v>236</v>
      </c>
      <c r="K24" s="131" t="s">
        <v>237</v>
      </c>
      <c r="L24" s="197">
        <v>68</v>
      </c>
      <c r="M24" s="160" t="s">
        <v>244</v>
      </c>
      <c r="N24" s="160">
        <v>4500</v>
      </c>
      <c r="O24" s="160">
        <v>3707</v>
      </c>
      <c r="P24" s="141">
        <f t="shared" si="0"/>
        <v>0.82377777777777783</v>
      </c>
      <c r="Q24" s="168">
        <v>7200000</v>
      </c>
      <c r="R24" s="168"/>
      <c r="S24" s="141">
        <f t="shared" si="1"/>
        <v>0</v>
      </c>
      <c r="T24" s="160">
        <v>4500</v>
      </c>
      <c r="U24" s="168"/>
      <c r="V24" s="143"/>
      <c r="W24" s="145"/>
      <c r="X24" s="143"/>
      <c r="Y24" s="145"/>
      <c r="Z24" s="143"/>
      <c r="AA24" s="146"/>
      <c r="AB24" s="199" t="s">
        <v>1090</v>
      </c>
    </row>
    <row r="25" spans="1:28" ht="60" customHeight="1" x14ac:dyDescent="0.25">
      <c r="A25" s="763"/>
      <c r="B25" s="764"/>
      <c r="C25" s="751"/>
      <c r="D25" s="131">
        <v>22</v>
      </c>
      <c r="E25" s="131" t="s">
        <v>115</v>
      </c>
      <c r="F25" s="131" t="s">
        <v>116</v>
      </c>
      <c r="G25" s="131" t="s">
        <v>117</v>
      </c>
      <c r="H25" s="131" t="s">
        <v>118</v>
      </c>
      <c r="I25" s="132" t="s">
        <v>119</v>
      </c>
      <c r="J25" s="137" t="s">
        <v>236</v>
      </c>
      <c r="K25" s="133" t="s">
        <v>239</v>
      </c>
      <c r="L25" s="193">
        <v>85</v>
      </c>
      <c r="M25" s="132" t="s">
        <v>240</v>
      </c>
      <c r="N25" s="161">
        <v>26</v>
      </c>
      <c r="O25" s="161">
        <v>54</v>
      </c>
      <c r="P25" s="141">
        <f t="shared" si="0"/>
        <v>2.0769230769230771</v>
      </c>
      <c r="Q25" s="181">
        <v>16050000</v>
      </c>
      <c r="R25" s="169"/>
      <c r="S25" s="141">
        <f t="shared" si="1"/>
        <v>0</v>
      </c>
      <c r="T25" s="161">
        <v>26</v>
      </c>
      <c r="U25" s="169"/>
      <c r="V25" s="143"/>
      <c r="W25" s="145"/>
      <c r="X25" s="143"/>
      <c r="Y25" s="145"/>
      <c r="Z25" s="143"/>
      <c r="AA25" s="146"/>
      <c r="AB25" s="192" t="s">
        <v>1091</v>
      </c>
    </row>
    <row r="26" spans="1:28" ht="120" customHeight="1" thickBot="1" x14ac:dyDescent="0.3">
      <c r="A26" s="763"/>
      <c r="B26" s="764"/>
      <c r="C26" s="751"/>
      <c r="D26" s="131">
        <v>23</v>
      </c>
      <c r="E26" s="131" t="s">
        <v>120</v>
      </c>
      <c r="F26" s="131" t="s">
        <v>121</v>
      </c>
      <c r="G26" s="131" t="s">
        <v>122</v>
      </c>
      <c r="H26" s="131" t="s">
        <v>118</v>
      </c>
      <c r="I26" s="132" t="s">
        <v>123</v>
      </c>
      <c r="J26" s="130" t="s">
        <v>96</v>
      </c>
      <c r="K26" s="131" t="s">
        <v>96</v>
      </c>
      <c r="L26" s="197" t="s">
        <v>96</v>
      </c>
      <c r="M26" s="132" t="s">
        <v>241</v>
      </c>
      <c r="N26" s="182">
        <v>1</v>
      </c>
      <c r="O26" s="182">
        <v>0</v>
      </c>
      <c r="P26" s="141">
        <f t="shared" si="0"/>
        <v>0</v>
      </c>
      <c r="Q26" s="143" t="s">
        <v>1079</v>
      </c>
      <c r="R26" s="145" t="s">
        <v>1079</v>
      </c>
      <c r="S26" s="141" t="e">
        <f t="shared" si="1"/>
        <v>#VALUE!</v>
      </c>
      <c r="T26" s="182">
        <v>1</v>
      </c>
      <c r="U26" s="145" t="s">
        <v>1079</v>
      </c>
      <c r="V26" s="143"/>
      <c r="W26" s="145"/>
      <c r="X26" s="143"/>
      <c r="Y26" s="145"/>
      <c r="Z26" s="143"/>
      <c r="AA26" s="146"/>
      <c r="AB26" s="192" t="s">
        <v>1088</v>
      </c>
    </row>
    <row r="27" spans="1:28" ht="127.5" customHeight="1" x14ac:dyDescent="0.25">
      <c r="A27" s="763"/>
      <c r="B27" s="764"/>
      <c r="C27" s="751" t="s">
        <v>124</v>
      </c>
      <c r="D27" s="131">
        <v>24</v>
      </c>
      <c r="E27" s="131" t="s">
        <v>125</v>
      </c>
      <c r="F27" s="131" t="s">
        <v>126</v>
      </c>
      <c r="G27" s="131" t="s">
        <v>127</v>
      </c>
      <c r="H27" s="131" t="s">
        <v>128</v>
      </c>
      <c r="I27" s="132" t="s">
        <v>129</v>
      </c>
      <c r="J27" s="130" t="s">
        <v>242</v>
      </c>
      <c r="K27" s="131" t="s">
        <v>243</v>
      </c>
      <c r="L27" s="193">
        <v>68</v>
      </c>
      <c r="M27" s="132" t="s">
        <v>244</v>
      </c>
      <c r="N27" s="160">
        <v>4500</v>
      </c>
      <c r="O27" s="160">
        <v>3707</v>
      </c>
      <c r="P27" s="141">
        <f t="shared" si="0"/>
        <v>0.82377777777777783</v>
      </c>
      <c r="Q27" s="168">
        <v>7200000</v>
      </c>
      <c r="R27" s="168"/>
      <c r="S27" s="141">
        <f t="shared" si="1"/>
        <v>0</v>
      </c>
      <c r="T27" s="160">
        <v>4500</v>
      </c>
      <c r="U27" s="168"/>
      <c r="V27" s="143"/>
      <c r="W27" s="145"/>
      <c r="X27" s="143"/>
      <c r="Y27" s="145"/>
      <c r="Z27" s="143"/>
      <c r="AA27" s="146"/>
      <c r="AB27" s="855" t="s">
        <v>1089</v>
      </c>
    </row>
    <row r="28" spans="1:28" ht="139.5" customHeight="1" x14ac:dyDescent="0.25">
      <c r="A28" s="763"/>
      <c r="B28" s="764"/>
      <c r="C28" s="751"/>
      <c r="D28" s="131">
        <v>25</v>
      </c>
      <c r="E28" s="131" t="s">
        <v>130</v>
      </c>
      <c r="F28" s="131" t="s">
        <v>131</v>
      </c>
      <c r="G28" s="131" t="s">
        <v>132</v>
      </c>
      <c r="H28" s="131" t="s">
        <v>133</v>
      </c>
      <c r="I28" s="132" t="s">
        <v>134</v>
      </c>
      <c r="J28" s="130" t="s">
        <v>245</v>
      </c>
      <c r="K28" s="131" t="s">
        <v>246</v>
      </c>
      <c r="L28" s="193">
        <v>107</v>
      </c>
      <c r="M28" s="132" t="s">
        <v>247</v>
      </c>
      <c r="N28" s="158">
        <v>1</v>
      </c>
      <c r="O28" s="158">
        <v>0.13</v>
      </c>
      <c r="P28" s="141">
        <f t="shared" si="0"/>
        <v>0.13</v>
      </c>
      <c r="Q28" s="170">
        <v>45000000</v>
      </c>
      <c r="R28" s="169">
        <v>5800000</v>
      </c>
      <c r="S28" s="141">
        <f t="shared" si="1"/>
        <v>0.12888888888888889</v>
      </c>
      <c r="T28" s="158">
        <v>1</v>
      </c>
      <c r="U28" s="169">
        <v>5800000</v>
      </c>
      <c r="V28" s="143"/>
      <c r="W28" s="145"/>
      <c r="X28" s="143"/>
      <c r="Y28" s="145"/>
      <c r="Z28" s="143"/>
      <c r="AA28" s="146"/>
      <c r="AB28" s="857"/>
    </row>
    <row r="29" spans="1:28" ht="120" customHeight="1" x14ac:dyDescent="0.25">
      <c r="A29" s="763"/>
      <c r="B29" s="764"/>
      <c r="C29" s="751" t="s">
        <v>135</v>
      </c>
      <c r="D29" s="131">
        <v>26</v>
      </c>
      <c r="E29" s="131" t="s">
        <v>136</v>
      </c>
      <c r="F29" s="131" t="s">
        <v>137</v>
      </c>
      <c r="G29" s="131" t="s">
        <v>138</v>
      </c>
      <c r="H29" s="131" t="s">
        <v>139</v>
      </c>
      <c r="I29" s="132" t="s">
        <v>140</v>
      </c>
      <c r="J29" s="130" t="s">
        <v>96</v>
      </c>
      <c r="K29" s="131" t="s">
        <v>96</v>
      </c>
      <c r="L29" s="193" t="s">
        <v>96</v>
      </c>
      <c r="M29" s="132" t="s">
        <v>241</v>
      </c>
      <c r="N29" s="142">
        <v>1</v>
      </c>
      <c r="O29" s="143">
        <v>0</v>
      </c>
      <c r="P29" s="141">
        <f t="shared" si="0"/>
        <v>0</v>
      </c>
      <c r="Q29" s="143">
        <v>1</v>
      </c>
      <c r="R29" s="145" t="e">
        <f>U29+W29+Y29+AA29</f>
        <v>#VALUE!</v>
      </c>
      <c r="S29" s="141" t="e">
        <f t="shared" si="1"/>
        <v>#VALUE!</v>
      </c>
      <c r="T29" s="142">
        <v>1</v>
      </c>
      <c r="U29" s="145" t="e">
        <f>X29+Z29+AB29+AD29</f>
        <v>#VALUE!</v>
      </c>
      <c r="V29" s="143"/>
      <c r="W29" s="145"/>
      <c r="X29" s="143"/>
      <c r="Y29" s="145"/>
      <c r="Z29" s="143"/>
      <c r="AA29" s="146"/>
      <c r="AB29" s="132" t="s">
        <v>1053</v>
      </c>
    </row>
    <row r="30" spans="1:28" ht="324.75" customHeight="1" x14ac:dyDescent="0.25">
      <c r="A30" s="763"/>
      <c r="B30" s="764"/>
      <c r="C30" s="751"/>
      <c r="D30" s="131">
        <v>27</v>
      </c>
      <c r="E30" s="131" t="s">
        <v>141</v>
      </c>
      <c r="F30" s="131" t="s">
        <v>142</v>
      </c>
      <c r="G30" s="131" t="s">
        <v>143</v>
      </c>
      <c r="H30" s="131" t="s">
        <v>144</v>
      </c>
      <c r="I30" s="132" t="s">
        <v>145</v>
      </c>
      <c r="J30" s="130" t="s">
        <v>215</v>
      </c>
      <c r="K30" s="131" t="s">
        <v>216</v>
      </c>
      <c r="L30" s="193">
        <v>197</v>
      </c>
      <c r="M30" s="153" t="s">
        <v>217</v>
      </c>
      <c r="N30" s="155">
        <v>1</v>
      </c>
      <c r="O30" s="183">
        <v>0.2</v>
      </c>
      <c r="P30" s="144">
        <f t="shared" si="0"/>
        <v>0.2</v>
      </c>
      <c r="Q30" s="171">
        <v>69300000</v>
      </c>
      <c r="R30" s="145">
        <v>59520000</v>
      </c>
      <c r="S30" s="144">
        <f t="shared" si="1"/>
        <v>0.8588744588744589</v>
      </c>
      <c r="T30" s="155">
        <v>1</v>
      </c>
      <c r="U30" s="145">
        <v>59520000</v>
      </c>
      <c r="V30" s="143"/>
      <c r="W30" s="145"/>
      <c r="X30" s="143"/>
      <c r="Y30" s="145"/>
      <c r="Z30" s="143"/>
      <c r="AA30" s="146"/>
      <c r="AB30" s="192" t="s">
        <v>1092</v>
      </c>
    </row>
    <row r="31" spans="1:28" ht="217.5" customHeight="1" x14ac:dyDescent="0.25">
      <c r="A31" s="763"/>
      <c r="B31" s="764" t="s">
        <v>146</v>
      </c>
      <c r="C31" s="751" t="s">
        <v>147</v>
      </c>
      <c r="D31" s="131">
        <v>28</v>
      </c>
      <c r="E31" s="131" t="s">
        <v>148</v>
      </c>
      <c r="F31" s="131" t="s">
        <v>149</v>
      </c>
      <c r="G31" s="131" t="s">
        <v>150</v>
      </c>
      <c r="H31" s="131" t="s">
        <v>151</v>
      </c>
      <c r="I31" s="132" t="s">
        <v>152</v>
      </c>
      <c r="J31" s="130" t="s">
        <v>254</v>
      </c>
      <c r="K31" s="131" t="s">
        <v>249</v>
      </c>
      <c r="L31" s="193">
        <v>154</v>
      </c>
      <c r="M31" s="153" t="s">
        <v>258</v>
      </c>
      <c r="N31" s="155">
        <v>5</v>
      </c>
      <c r="O31" s="183">
        <v>1</v>
      </c>
      <c r="P31" s="144">
        <f t="shared" si="0"/>
        <v>0.2</v>
      </c>
      <c r="Q31" s="171">
        <v>86385271</v>
      </c>
      <c r="R31" s="145">
        <v>34860000</v>
      </c>
      <c r="S31" s="144">
        <f t="shared" si="1"/>
        <v>0.40354101569004741</v>
      </c>
      <c r="T31" s="155">
        <v>5</v>
      </c>
      <c r="U31" s="191" t="s">
        <v>1083</v>
      </c>
      <c r="V31" s="143"/>
      <c r="W31" s="145"/>
      <c r="X31" s="143"/>
      <c r="Y31" s="145"/>
      <c r="Z31" s="143"/>
      <c r="AA31" s="146"/>
      <c r="AB31" s="132" t="s">
        <v>1082</v>
      </c>
    </row>
    <row r="32" spans="1:28" ht="60" customHeight="1" x14ac:dyDescent="0.25">
      <c r="A32" s="763"/>
      <c r="B32" s="764"/>
      <c r="C32" s="751"/>
      <c r="D32" s="751">
        <v>29</v>
      </c>
      <c r="E32" s="751" t="s">
        <v>153</v>
      </c>
      <c r="F32" s="751" t="s">
        <v>154</v>
      </c>
      <c r="G32" s="751" t="s">
        <v>155</v>
      </c>
      <c r="H32" s="751" t="s">
        <v>151</v>
      </c>
      <c r="I32" s="765" t="s">
        <v>152</v>
      </c>
      <c r="J32" s="130" t="s">
        <v>251</v>
      </c>
      <c r="K32" s="131" t="s">
        <v>252</v>
      </c>
      <c r="L32" s="193">
        <v>129</v>
      </c>
      <c r="M32" s="153" t="s">
        <v>253</v>
      </c>
      <c r="N32" s="155">
        <v>6</v>
      </c>
      <c r="O32" s="183">
        <v>5</v>
      </c>
      <c r="P32" s="144">
        <f t="shared" si="0"/>
        <v>0.83333333333333337</v>
      </c>
      <c r="Q32" s="171">
        <v>53000000</v>
      </c>
      <c r="R32" s="166">
        <v>31680000</v>
      </c>
      <c r="S32" s="144">
        <f t="shared" si="1"/>
        <v>0.59773584905660382</v>
      </c>
      <c r="T32" s="155">
        <v>6</v>
      </c>
      <c r="U32" s="166">
        <v>31680000</v>
      </c>
      <c r="V32" s="885"/>
      <c r="W32" s="886"/>
      <c r="X32" s="885"/>
      <c r="Y32" s="886"/>
      <c r="Z32" s="885"/>
      <c r="AA32" s="887"/>
      <c r="AB32" s="149" t="s">
        <v>1055</v>
      </c>
    </row>
    <row r="33" spans="1:28" ht="60" customHeight="1" x14ac:dyDescent="0.25">
      <c r="A33" s="763"/>
      <c r="B33" s="764"/>
      <c r="C33" s="751"/>
      <c r="D33" s="751"/>
      <c r="E33" s="751"/>
      <c r="F33" s="751"/>
      <c r="G33" s="751"/>
      <c r="H33" s="751"/>
      <c r="I33" s="765"/>
      <c r="J33" s="130" t="s">
        <v>254</v>
      </c>
      <c r="K33" s="131" t="s">
        <v>255</v>
      </c>
      <c r="L33" s="193">
        <v>134</v>
      </c>
      <c r="M33" s="153" t="s">
        <v>256</v>
      </c>
      <c r="N33" s="143">
        <v>4800</v>
      </c>
      <c r="O33" s="143">
        <v>1043</v>
      </c>
      <c r="P33" s="144">
        <f t="shared" si="0"/>
        <v>0.21729166666666666</v>
      </c>
      <c r="Q33" s="171">
        <v>68860000</v>
      </c>
      <c r="R33" s="145">
        <v>29200000</v>
      </c>
      <c r="S33" s="141">
        <f t="shared" si="1"/>
        <v>0.4240487946558234</v>
      </c>
      <c r="T33" s="143">
        <v>4800</v>
      </c>
      <c r="U33" s="145">
        <v>29200000</v>
      </c>
      <c r="V33" s="885"/>
      <c r="W33" s="886"/>
      <c r="X33" s="885"/>
      <c r="Y33" s="886"/>
      <c r="Z33" s="885"/>
      <c r="AA33" s="887"/>
      <c r="AB33" s="150" t="s">
        <v>1056</v>
      </c>
    </row>
    <row r="34" spans="1:28" ht="60" customHeight="1" x14ac:dyDescent="0.25">
      <c r="A34" s="763"/>
      <c r="B34" s="764"/>
      <c r="C34" s="751"/>
      <c r="D34" s="751"/>
      <c r="E34" s="751"/>
      <c r="F34" s="751"/>
      <c r="G34" s="751"/>
      <c r="H34" s="751"/>
      <c r="I34" s="765"/>
      <c r="J34" s="130" t="s">
        <v>254</v>
      </c>
      <c r="K34" s="131" t="s">
        <v>255</v>
      </c>
      <c r="L34" s="193">
        <v>133</v>
      </c>
      <c r="M34" s="153" t="s">
        <v>257</v>
      </c>
      <c r="N34" s="143">
        <v>12</v>
      </c>
      <c r="O34" s="143">
        <v>12</v>
      </c>
      <c r="P34" s="144">
        <f t="shared" si="0"/>
        <v>1</v>
      </c>
      <c r="Q34" s="171">
        <v>24140000</v>
      </c>
      <c r="R34" s="184">
        <v>20000000</v>
      </c>
      <c r="S34" s="141">
        <f t="shared" si="1"/>
        <v>0.82850041425020715</v>
      </c>
      <c r="T34" s="143">
        <v>12</v>
      </c>
      <c r="U34" s="184">
        <v>20000000</v>
      </c>
      <c r="V34" s="885"/>
      <c r="W34" s="886"/>
      <c r="X34" s="885"/>
      <c r="Y34" s="886"/>
      <c r="Z34" s="885"/>
      <c r="AA34" s="887"/>
      <c r="AB34" s="150" t="s">
        <v>1057</v>
      </c>
    </row>
    <row r="35" spans="1:28" ht="60" customHeight="1" x14ac:dyDescent="0.25">
      <c r="A35" s="763"/>
      <c r="B35" s="764"/>
      <c r="C35" s="751"/>
      <c r="D35" s="751"/>
      <c r="E35" s="751"/>
      <c r="F35" s="751"/>
      <c r="G35" s="751"/>
      <c r="H35" s="751"/>
      <c r="I35" s="765"/>
      <c r="J35" s="130" t="s">
        <v>254</v>
      </c>
      <c r="K35" s="131" t="s">
        <v>249</v>
      </c>
      <c r="L35" s="193">
        <v>154</v>
      </c>
      <c r="M35" s="132" t="s">
        <v>258</v>
      </c>
      <c r="N35" s="155">
        <v>5</v>
      </c>
      <c r="O35" s="183">
        <v>1</v>
      </c>
      <c r="P35" s="144">
        <f t="shared" si="0"/>
        <v>0.2</v>
      </c>
      <c r="Q35" s="171">
        <v>86385271</v>
      </c>
      <c r="R35" s="145">
        <v>34860000</v>
      </c>
      <c r="S35" s="144">
        <f t="shared" si="1"/>
        <v>0.40354101569004741</v>
      </c>
      <c r="T35" s="155">
        <v>5</v>
      </c>
      <c r="U35" s="145">
        <v>34860000</v>
      </c>
      <c r="V35" s="885"/>
      <c r="W35" s="886"/>
      <c r="X35" s="885"/>
      <c r="Y35" s="886"/>
      <c r="Z35" s="885"/>
      <c r="AA35" s="887"/>
      <c r="AB35" s="151" t="s">
        <v>1054</v>
      </c>
    </row>
    <row r="36" spans="1:28" ht="60" customHeight="1" x14ac:dyDescent="0.25">
      <c r="A36" s="763"/>
      <c r="B36" s="764"/>
      <c r="C36" s="751" t="s">
        <v>156</v>
      </c>
      <c r="D36" s="751">
        <v>30</v>
      </c>
      <c r="E36" s="751" t="s">
        <v>157</v>
      </c>
      <c r="F36" s="751" t="s">
        <v>158</v>
      </c>
      <c r="G36" s="751" t="s">
        <v>159</v>
      </c>
      <c r="H36" s="751" t="s">
        <v>151</v>
      </c>
      <c r="I36" s="765" t="s">
        <v>272</v>
      </c>
      <c r="J36" s="763" t="s">
        <v>254</v>
      </c>
      <c r="K36" s="751" t="s">
        <v>259</v>
      </c>
      <c r="L36" s="873">
        <v>143</v>
      </c>
      <c r="M36" s="765" t="s">
        <v>260</v>
      </c>
      <c r="N36" s="851">
        <v>1</v>
      </c>
      <c r="O36" s="865">
        <v>1</v>
      </c>
      <c r="P36" s="734">
        <f t="shared" si="0"/>
        <v>1</v>
      </c>
      <c r="Q36" s="853">
        <v>35000000</v>
      </c>
      <c r="R36" s="849">
        <v>25509300</v>
      </c>
      <c r="S36" s="835">
        <f t="shared" si="1"/>
        <v>0.72883714285714285</v>
      </c>
      <c r="T36" s="851">
        <v>1</v>
      </c>
      <c r="U36" s="849">
        <v>25509300</v>
      </c>
      <c r="V36" s="885"/>
      <c r="W36" s="886"/>
      <c r="X36" s="885"/>
      <c r="Y36" s="886"/>
      <c r="Z36" s="885"/>
      <c r="AA36" s="887"/>
      <c r="AB36" s="855" t="s">
        <v>1058</v>
      </c>
    </row>
    <row r="37" spans="1:28" ht="60" customHeight="1" x14ac:dyDescent="0.25">
      <c r="A37" s="763"/>
      <c r="B37" s="764"/>
      <c r="C37" s="751"/>
      <c r="D37" s="751"/>
      <c r="E37" s="751"/>
      <c r="F37" s="751"/>
      <c r="G37" s="751"/>
      <c r="H37" s="751"/>
      <c r="I37" s="765"/>
      <c r="J37" s="763"/>
      <c r="K37" s="751"/>
      <c r="L37" s="873"/>
      <c r="M37" s="765"/>
      <c r="N37" s="852"/>
      <c r="O37" s="866"/>
      <c r="P37" s="736"/>
      <c r="Q37" s="854"/>
      <c r="R37" s="850"/>
      <c r="S37" s="836"/>
      <c r="T37" s="852"/>
      <c r="U37" s="850"/>
      <c r="V37" s="885"/>
      <c r="W37" s="886"/>
      <c r="X37" s="885"/>
      <c r="Y37" s="886"/>
      <c r="Z37" s="885"/>
      <c r="AA37" s="887"/>
      <c r="AB37" s="856"/>
    </row>
    <row r="38" spans="1:28" ht="60" customHeight="1" x14ac:dyDescent="0.25">
      <c r="A38" s="763"/>
      <c r="B38" s="764"/>
      <c r="C38" s="751"/>
      <c r="D38" s="751"/>
      <c r="E38" s="751"/>
      <c r="F38" s="751"/>
      <c r="G38" s="751"/>
      <c r="H38" s="751"/>
      <c r="I38" s="132" t="s">
        <v>273</v>
      </c>
      <c r="J38" s="130" t="s">
        <v>251</v>
      </c>
      <c r="K38" s="131" t="s">
        <v>252</v>
      </c>
      <c r="L38" s="193">
        <v>128</v>
      </c>
      <c r="M38" s="132" t="s">
        <v>261</v>
      </c>
      <c r="N38" s="142">
        <v>1</v>
      </c>
      <c r="O38" s="143">
        <v>0.25</v>
      </c>
      <c r="P38" s="141">
        <f t="shared" si="0"/>
        <v>0.25</v>
      </c>
      <c r="Q38" s="143">
        <v>37000000</v>
      </c>
      <c r="R38" s="185">
        <v>25980000</v>
      </c>
      <c r="S38" s="141">
        <f t="shared" si="1"/>
        <v>0.70216216216216221</v>
      </c>
      <c r="T38" s="142">
        <v>1</v>
      </c>
      <c r="U38" s="185">
        <v>25980000</v>
      </c>
      <c r="V38" s="885"/>
      <c r="W38" s="886"/>
      <c r="X38" s="885"/>
      <c r="Y38" s="886"/>
      <c r="Z38" s="885"/>
      <c r="AA38" s="887"/>
      <c r="AB38" s="856"/>
    </row>
    <row r="39" spans="1:28" ht="126" customHeight="1" x14ac:dyDescent="0.25">
      <c r="A39" s="763"/>
      <c r="B39" s="764"/>
      <c r="C39" s="751"/>
      <c r="D39" s="751"/>
      <c r="E39" s="751"/>
      <c r="F39" s="751"/>
      <c r="G39" s="751"/>
      <c r="H39" s="751"/>
      <c r="I39" s="132" t="s">
        <v>274</v>
      </c>
      <c r="J39" s="130" t="s">
        <v>254</v>
      </c>
      <c r="K39" s="131" t="s">
        <v>262</v>
      </c>
      <c r="L39" s="200">
        <v>134</v>
      </c>
      <c r="M39" s="134" t="s">
        <v>256</v>
      </c>
      <c r="N39" s="142">
        <v>4800</v>
      </c>
      <c r="O39" s="143">
        <v>1043</v>
      </c>
      <c r="P39" s="141">
        <f t="shared" si="0"/>
        <v>0.21729166666666666</v>
      </c>
      <c r="Q39" s="143">
        <v>68860000</v>
      </c>
      <c r="R39" s="145">
        <v>29200000</v>
      </c>
      <c r="S39" s="141">
        <f t="shared" si="1"/>
        <v>0.4240487946558234</v>
      </c>
      <c r="T39" s="142">
        <v>4800</v>
      </c>
      <c r="U39" s="145">
        <v>29200000</v>
      </c>
      <c r="V39" s="885"/>
      <c r="W39" s="886"/>
      <c r="X39" s="885"/>
      <c r="Y39" s="886"/>
      <c r="Z39" s="885"/>
      <c r="AA39" s="887"/>
      <c r="AB39" s="150" t="s">
        <v>1056</v>
      </c>
    </row>
    <row r="40" spans="1:28" ht="60" customHeight="1" x14ac:dyDescent="0.25">
      <c r="A40" s="763"/>
      <c r="B40" s="764"/>
      <c r="C40" s="751"/>
      <c r="D40" s="751"/>
      <c r="E40" s="751"/>
      <c r="F40" s="751"/>
      <c r="G40" s="751"/>
      <c r="H40" s="751"/>
      <c r="I40" s="132" t="s">
        <v>275</v>
      </c>
      <c r="J40" s="130" t="s">
        <v>254</v>
      </c>
      <c r="K40" s="131" t="s">
        <v>262</v>
      </c>
      <c r="L40" s="193">
        <v>137</v>
      </c>
      <c r="M40" s="132" t="s">
        <v>263</v>
      </c>
      <c r="N40" s="142">
        <v>12</v>
      </c>
      <c r="O40" s="143">
        <v>2</v>
      </c>
      <c r="P40" s="141">
        <f t="shared" si="0"/>
        <v>0.16666666666666666</v>
      </c>
      <c r="Q40" s="143">
        <v>53000000</v>
      </c>
      <c r="R40" s="186">
        <v>26400000</v>
      </c>
      <c r="S40" s="141">
        <f t="shared" si="1"/>
        <v>0.49811320754716981</v>
      </c>
      <c r="T40" s="142">
        <v>12</v>
      </c>
      <c r="U40" s="186">
        <v>26400000</v>
      </c>
      <c r="V40" s="885"/>
      <c r="W40" s="886"/>
      <c r="X40" s="885"/>
      <c r="Y40" s="886"/>
      <c r="Z40" s="885"/>
      <c r="AA40" s="887"/>
      <c r="AB40" s="856" t="s">
        <v>1059</v>
      </c>
    </row>
    <row r="41" spans="1:28" ht="60" customHeight="1" x14ac:dyDescent="0.25">
      <c r="A41" s="763"/>
      <c r="B41" s="764"/>
      <c r="C41" s="751"/>
      <c r="D41" s="751"/>
      <c r="E41" s="751"/>
      <c r="F41" s="751"/>
      <c r="G41" s="751"/>
      <c r="H41" s="751"/>
      <c r="I41" s="132" t="s">
        <v>276</v>
      </c>
      <c r="J41" s="130" t="s">
        <v>254</v>
      </c>
      <c r="K41" s="131" t="s">
        <v>259</v>
      </c>
      <c r="L41" s="193">
        <v>142</v>
      </c>
      <c r="M41" s="132" t="s">
        <v>264</v>
      </c>
      <c r="N41" s="142">
        <v>12</v>
      </c>
      <c r="O41" s="143">
        <v>4</v>
      </c>
      <c r="P41" s="141">
        <f t="shared" si="0"/>
        <v>0.33333333333333331</v>
      </c>
      <c r="Q41" s="143">
        <v>107000000</v>
      </c>
      <c r="R41" s="186">
        <v>65460000</v>
      </c>
      <c r="S41" s="141">
        <f t="shared" si="1"/>
        <v>0.61177570093457945</v>
      </c>
      <c r="T41" s="142">
        <v>12</v>
      </c>
      <c r="U41" s="186">
        <v>65460000</v>
      </c>
      <c r="V41" s="885"/>
      <c r="W41" s="886"/>
      <c r="X41" s="885"/>
      <c r="Y41" s="886"/>
      <c r="Z41" s="885"/>
      <c r="AA41" s="887"/>
      <c r="AB41" s="857"/>
    </row>
    <row r="42" spans="1:28" ht="121.5" customHeight="1" x14ac:dyDescent="0.25">
      <c r="A42" s="763"/>
      <c r="B42" s="764"/>
      <c r="C42" s="751"/>
      <c r="D42" s="131">
        <v>31</v>
      </c>
      <c r="E42" s="131" t="s">
        <v>160</v>
      </c>
      <c r="F42" s="131" t="s">
        <v>161</v>
      </c>
      <c r="G42" s="131" t="s">
        <v>162</v>
      </c>
      <c r="H42" s="131" t="s">
        <v>118</v>
      </c>
      <c r="I42" s="132" t="s">
        <v>163</v>
      </c>
      <c r="J42" s="130" t="s">
        <v>254</v>
      </c>
      <c r="K42" s="131" t="s">
        <v>255</v>
      </c>
      <c r="L42" s="200">
        <v>133</v>
      </c>
      <c r="M42" s="134" t="s">
        <v>257</v>
      </c>
      <c r="N42" s="142">
        <v>12</v>
      </c>
      <c r="O42" s="143">
        <v>12</v>
      </c>
      <c r="P42" s="141">
        <f t="shared" si="0"/>
        <v>1</v>
      </c>
      <c r="Q42" s="143">
        <v>24140000</v>
      </c>
      <c r="R42" s="186">
        <v>20000000</v>
      </c>
      <c r="S42" s="141">
        <f t="shared" si="1"/>
        <v>0.82850041425020715</v>
      </c>
      <c r="T42" s="142">
        <v>12</v>
      </c>
      <c r="U42" s="186">
        <v>20000000</v>
      </c>
      <c r="V42" s="143"/>
      <c r="W42" s="145"/>
      <c r="X42" s="143"/>
      <c r="Y42" s="145"/>
      <c r="Z42" s="143"/>
      <c r="AA42" s="146"/>
      <c r="AB42" s="132" t="s">
        <v>1057</v>
      </c>
    </row>
    <row r="43" spans="1:28" ht="69" customHeight="1" x14ac:dyDescent="0.25">
      <c r="A43" s="763"/>
      <c r="B43" s="764"/>
      <c r="C43" s="751" t="s">
        <v>164</v>
      </c>
      <c r="D43" s="131">
        <v>32</v>
      </c>
      <c r="E43" s="131" t="s">
        <v>165</v>
      </c>
      <c r="F43" s="131" t="s">
        <v>166</v>
      </c>
      <c r="G43" s="131" t="s">
        <v>167</v>
      </c>
      <c r="H43" s="131" t="s">
        <v>168</v>
      </c>
      <c r="I43" s="132" t="s">
        <v>169</v>
      </c>
      <c r="J43" s="130" t="s">
        <v>233</v>
      </c>
      <c r="K43" s="131" t="s">
        <v>995</v>
      </c>
      <c r="L43" s="193">
        <v>196</v>
      </c>
      <c r="M43" s="132" t="s">
        <v>994</v>
      </c>
      <c r="N43" s="158">
        <v>1</v>
      </c>
      <c r="O43" s="159">
        <v>0.4</v>
      </c>
      <c r="P43" s="141">
        <f t="shared" si="0"/>
        <v>0.4</v>
      </c>
      <c r="Q43" s="143">
        <v>56400000</v>
      </c>
      <c r="R43" s="145">
        <v>56400000</v>
      </c>
      <c r="S43" s="141">
        <f t="shared" si="1"/>
        <v>1</v>
      </c>
      <c r="T43" s="158">
        <v>1</v>
      </c>
      <c r="U43" s="145">
        <v>56400000</v>
      </c>
      <c r="V43" s="143"/>
      <c r="W43" s="145"/>
      <c r="X43" s="143"/>
      <c r="Y43" s="145"/>
      <c r="Z43" s="143"/>
      <c r="AA43" s="146"/>
      <c r="AB43" s="132" t="s">
        <v>1060</v>
      </c>
    </row>
    <row r="44" spans="1:28" ht="60" customHeight="1" x14ac:dyDescent="0.25">
      <c r="A44" s="763"/>
      <c r="B44" s="764"/>
      <c r="C44" s="751"/>
      <c r="D44" s="131">
        <v>33</v>
      </c>
      <c r="E44" s="131" t="s">
        <v>170</v>
      </c>
      <c r="F44" s="131" t="s">
        <v>171</v>
      </c>
      <c r="G44" s="131" t="s">
        <v>172</v>
      </c>
      <c r="H44" s="131" t="s">
        <v>173</v>
      </c>
      <c r="I44" s="132" t="s">
        <v>174</v>
      </c>
      <c r="J44" s="130" t="s">
        <v>265</v>
      </c>
      <c r="K44" s="131" t="s">
        <v>266</v>
      </c>
      <c r="L44" s="200">
        <v>185</v>
      </c>
      <c r="M44" s="134" t="s">
        <v>267</v>
      </c>
      <c r="N44" s="155">
        <v>1</v>
      </c>
      <c r="O44" s="159">
        <v>0.2</v>
      </c>
      <c r="P44" s="141">
        <f t="shared" si="0"/>
        <v>0.2</v>
      </c>
      <c r="Q44" s="167">
        <v>40000000</v>
      </c>
      <c r="R44" s="167">
        <v>15000000</v>
      </c>
      <c r="S44" s="141">
        <f t="shared" si="1"/>
        <v>0.375</v>
      </c>
      <c r="T44" s="155">
        <v>1</v>
      </c>
      <c r="U44" s="167">
        <v>15000000</v>
      </c>
      <c r="V44" s="143"/>
      <c r="W44" s="145"/>
      <c r="X44" s="143"/>
      <c r="Y44" s="145"/>
      <c r="Z44" s="143"/>
      <c r="AA44" s="146"/>
      <c r="AB44" s="132" t="s">
        <v>1061</v>
      </c>
    </row>
    <row r="45" spans="1:28" ht="60" customHeight="1" x14ac:dyDescent="0.25">
      <c r="A45" s="763"/>
      <c r="B45" s="764"/>
      <c r="C45" s="751"/>
      <c r="D45" s="131">
        <v>34</v>
      </c>
      <c r="E45" s="131" t="s">
        <v>175</v>
      </c>
      <c r="F45" s="131" t="s">
        <v>176</v>
      </c>
      <c r="G45" s="131" t="s">
        <v>177</v>
      </c>
      <c r="H45" s="131" t="s">
        <v>178</v>
      </c>
      <c r="I45" s="132" t="s">
        <v>179</v>
      </c>
      <c r="J45" s="130" t="s">
        <v>254</v>
      </c>
      <c r="K45" s="131" t="s">
        <v>262</v>
      </c>
      <c r="L45" s="193">
        <v>137</v>
      </c>
      <c r="M45" s="132" t="s">
        <v>263</v>
      </c>
      <c r="N45" s="142">
        <v>12</v>
      </c>
      <c r="O45" s="143">
        <v>2</v>
      </c>
      <c r="P45" s="141">
        <f t="shared" si="0"/>
        <v>0.16666666666666666</v>
      </c>
      <c r="Q45" s="143">
        <v>53000000</v>
      </c>
      <c r="R45" s="186">
        <v>26400000</v>
      </c>
      <c r="S45" s="141">
        <f t="shared" si="1"/>
        <v>0.49811320754716981</v>
      </c>
      <c r="T45" s="142">
        <v>12</v>
      </c>
      <c r="U45" s="186">
        <v>26400000</v>
      </c>
      <c r="V45" s="143"/>
      <c r="W45" s="145"/>
      <c r="X45" s="143"/>
      <c r="Y45" s="145"/>
      <c r="Z45" s="143"/>
      <c r="AA45" s="146"/>
      <c r="AB45" s="855" t="s">
        <v>1059</v>
      </c>
    </row>
    <row r="46" spans="1:28" ht="60" customHeight="1" x14ac:dyDescent="0.25">
      <c r="A46" s="763"/>
      <c r="B46" s="764"/>
      <c r="C46" s="751"/>
      <c r="D46" s="131">
        <v>35</v>
      </c>
      <c r="E46" s="131" t="s">
        <v>180</v>
      </c>
      <c r="F46" s="131" t="s">
        <v>181</v>
      </c>
      <c r="G46" s="131" t="s">
        <v>182</v>
      </c>
      <c r="H46" s="131" t="s">
        <v>183</v>
      </c>
      <c r="I46" s="132" t="s">
        <v>184</v>
      </c>
      <c r="J46" s="130" t="s">
        <v>254</v>
      </c>
      <c r="K46" s="131" t="s">
        <v>268</v>
      </c>
      <c r="L46" s="193">
        <v>139</v>
      </c>
      <c r="M46" s="132" t="s">
        <v>269</v>
      </c>
      <c r="N46" s="142">
        <v>1</v>
      </c>
      <c r="O46" s="143">
        <v>0.4</v>
      </c>
      <c r="P46" s="141">
        <f t="shared" si="0"/>
        <v>0.4</v>
      </c>
      <c r="Q46" s="171">
        <v>112000000</v>
      </c>
      <c r="R46" s="145">
        <v>66720000</v>
      </c>
      <c r="S46" s="141">
        <f t="shared" si="1"/>
        <v>0.59571428571428575</v>
      </c>
      <c r="T46" s="142">
        <v>1</v>
      </c>
      <c r="U46" s="145">
        <v>66720000</v>
      </c>
      <c r="V46" s="143"/>
      <c r="W46" s="145"/>
      <c r="X46" s="143"/>
      <c r="Y46" s="145"/>
      <c r="Z46" s="143"/>
      <c r="AA46" s="146"/>
      <c r="AB46" s="857"/>
    </row>
    <row r="47" spans="1:28" ht="60" customHeight="1" x14ac:dyDescent="0.25">
      <c r="A47" s="763"/>
      <c r="B47" s="764"/>
      <c r="C47" s="751"/>
      <c r="D47" s="131">
        <v>36</v>
      </c>
      <c r="E47" s="131" t="s">
        <v>185</v>
      </c>
      <c r="F47" s="131" t="s">
        <v>186</v>
      </c>
      <c r="G47" s="131" t="s">
        <v>187</v>
      </c>
      <c r="H47" s="131" t="s">
        <v>188</v>
      </c>
      <c r="I47" s="132" t="s">
        <v>189</v>
      </c>
      <c r="J47" s="130" t="s">
        <v>254</v>
      </c>
      <c r="K47" s="131" t="s">
        <v>270</v>
      </c>
      <c r="L47" s="193">
        <v>162</v>
      </c>
      <c r="M47" s="132" t="s">
        <v>271</v>
      </c>
      <c r="N47" s="142">
        <v>83</v>
      </c>
      <c r="O47" s="143">
        <v>83</v>
      </c>
      <c r="P47" s="141">
        <f t="shared" si="0"/>
        <v>1</v>
      </c>
      <c r="Q47" s="171">
        <v>323286843</v>
      </c>
      <c r="R47" s="145">
        <v>157800000</v>
      </c>
      <c r="S47" s="141">
        <f t="shared" si="1"/>
        <v>0.48811141998748153</v>
      </c>
      <c r="T47" s="142">
        <v>83</v>
      </c>
      <c r="U47" s="145">
        <v>157800000</v>
      </c>
      <c r="V47" s="143"/>
      <c r="W47" s="145"/>
      <c r="X47" s="143"/>
      <c r="Y47" s="145"/>
      <c r="Z47" s="143"/>
      <c r="AA47" s="146"/>
      <c r="AB47" s="132" t="s">
        <v>1062</v>
      </c>
    </row>
    <row r="48" spans="1:28" ht="60" customHeight="1" x14ac:dyDescent="0.25">
      <c r="A48" s="763"/>
      <c r="B48" s="764"/>
      <c r="C48" s="751" t="s">
        <v>190</v>
      </c>
      <c r="D48" s="131">
        <v>37</v>
      </c>
      <c r="E48" s="131" t="s">
        <v>191</v>
      </c>
      <c r="F48" s="131" t="s">
        <v>192</v>
      </c>
      <c r="G48" s="131" t="s">
        <v>193</v>
      </c>
      <c r="H48" s="131" t="s">
        <v>194</v>
      </c>
      <c r="I48" s="132" t="s">
        <v>179</v>
      </c>
      <c r="J48" s="740" t="s">
        <v>254</v>
      </c>
      <c r="K48" s="743" t="s">
        <v>255</v>
      </c>
      <c r="L48" s="867">
        <v>132</v>
      </c>
      <c r="M48" s="746" t="s">
        <v>996</v>
      </c>
      <c r="N48" s="863">
        <v>8</v>
      </c>
      <c r="O48" s="865">
        <v>8</v>
      </c>
      <c r="P48" s="734">
        <f t="shared" si="0"/>
        <v>1</v>
      </c>
      <c r="Q48" s="861">
        <v>37000000</v>
      </c>
      <c r="R48" s="849">
        <v>22240000</v>
      </c>
      <c r="S48" s="835">
        <f t="shared" si="1"/>
        <v>0.60108108108108105</v>
      </c>
      <c r="T48" s="863">
        <v>8</v>
      </c>
      <c r="U48" s="849">
        <v>22240000</v>
      </c>
      <c r="V48" s="143"/>
      <c r="W48" s="145"/>
      <c r="X48" s="143"/>
      <c r="Y48" s="145"/>
      <c r="Z48" s="143"/>
      <c r="AA48" s="146"/>
      <c r="AB48" s="855" t="s">
        <v>1057</v>
      </c>
    </row>
    <row r="49" spans="1:28" ht="60" customHeight="1" x14ac:dyDescent="0.25">
      <c r="A49" s="763"/>
      <c r="B49" s="764"/>
      <c r="C49" s="751"/>
      <c r="D49" s="131">
        <v>38</v>
      </c>
      <c r="E49" s="131" t="s">
        <v>195</v>
      </c>
      <c r="F49" s="131" t="s">
        <v>192</v>
      </c>
      <c r="G49" s="131" t="s">
        <v>193</v>
      </c>
      <c r="H49" s="131" t="s">
        <v>194</v>
      </c>
      <c r="I49" s="132" t="s">
        <v>179</v>
      </c>
      <c r="J49" s="742"/>
      <c r="K49" s="745"/>
      <c r="L49" s="868"/>
      <c r="M49" s="748"/>
      <c r="N49" s="864"/>
      <c r="O49" s="866"/>
      <c r="P49" s="736"/>
      <c r="Q49" s="862"/>
      <c r="R49" s="850"/>
      <c r="S49" s="836"/>
      <c r="T49" s="864"/>
      <c r="U49" s="850"/>
      <c r="V49" s="143"/>
      <c r="W49" s="145"/>
      <c r="X49" s="143"/>
      <c r="Y49" s="145"/>
      <c r="Z49" s="143"/>
      <c r="AA49" s="146"/>
      <c r="AB49" s="857"/>
    </row>
    <row r="50" spans="1:28" ht="60" customHeight="1" x14ac:dyDescent="0.25">
      <c r="A50" s="763"/>
      <c r="B50" s="764"/>
      <c r="C50" s="751"/>
      <c r="D50" s="131">
        <v>39</v>
      </c>
      <c r="E50" s="131" t="s">
        <v>196</v>
      </c>
      <c r="F50" s="131" t="s">
        <v>197</v>
      </c>
      <c r="G50" s="131" t="s">
        <v>198</v>
      </c>
      <c r="H50" s="131" t="s">
        <v>199</v>
      </c>
      <c r="I50" s="132" t="s">
        <v>179</v>
      </c>
      <c r="J50" s="740" t="s">
        <v>254</v>
      </c>
      <c r="K50" s="743" t="s">
        <v>249</v>
      </c>
      <c r="L50" s="869">
        <v>154</v>
      </c>
      <c r="M50" s="871" t="s">
        <v>258</v>
      </c>
      <c r="N50" s="832">
        <v>5</v>
      </c>
      <c r="O50" s="797">
        <v>1</v>
      </c>
      <c r="P50" s="734">
        <f>(O50/N50)*1</f>
        <v>0.2</v>
      </c>
      <c r="Q50" s="861">
        <v>86385271</v>
      </c>
      <c r="R50" s="839">
        <v>34860000</v>
      </c>
      <c r="S50" s="835">
        <f>(R50/Q50)*1</f>
        <v>0.40354101569004741</v>
      </c>
      <c r="T50" s="832">
        <v>5</v>
      </c>
      <c r="U50" s="839">
        <v>34860000</v>
      </c>
      <c r="V50" s="143"/>
      <c r="W50" s="145"/>
      <c r="X50" s="143"/>
      <c r="Y50" s="145"/>
      <c r="Z50" s="143"/>
      <c r="AA50" s="146"/>
      <c r="AB50" s="855" t="s">
        <v>1054</v>
      </c>
    </row>
    <row r="51" spans="1:28" ht="60" customHeight="1" x14ac:dyDescent="0.25">
      <c r="A51" s="763"/>
      <c r="B51" s="764"/>
      <c r="C51" s="751"/>
      <c r="D51" s="131">
        <v>40</v>
      </c>
      <c r="E51" s="131" t="s">
        <v>200</v>
      </c>
      <c r="F51" s="131" t="s">
        <v>201</v>
      </c>
      <c r="G51" s="131" t="s">
        <v>202</v>
      </c>
      <c r="H51" s="131" t="s">
        <v>203</v>
      </c>
      <c r="I51" s="132" t="s">
        <v>204</v>
      </c>
      <c r="J51" s="742"/>
      <c r="K51" s="745"/>
      <c r="L51" s="870"/>
      <c r="M51" s="872"/>
      <c r="N51" s="846"/>
      <c r="O51" s="799"/>
      <c r="P51" s="736"/>
      <c r="Q51" s="862"/>
      <c r="R51" s="840"/>
      <c r="S51" s="836"/>
      <c r="T51" s="846"/>
      <c r="U51" s="840"/>
      <c r="V51" s="143"/>
      <c r="W51" s="145"/>
      <c r="X51" s="143"/>
      <c r="Y51" s="145"/>
      <c r="Z51" s="143"/>
      <c r="AA51" s="146"/>
      <c r="AB51" s="857"/>
    </row>
    <row r="52" spans="1:28" ht="60" customHeight="1" x14ac:dyDescent="0.25">
      <c r="A52" s="763" t="s">
        <v>292</v>
      </c>
      <c r="B52" s="751" t="s">
        <v>293</v>
      </c>
      <c r="C52" s="751" t="s">
        <v>294</v>
      </c>
      <c r="D52" s="131">
        <v>41</v>
      </c>
      <c r="E52" s="131" t="s">
        <v>295</v>
      </c>
      <c r="F52" s="131" t="s">
        <v>296</v>
      </c>
      <c r="G52" s="131" t="s">
        <v>297</v>
      </c>
      <c r="H52" s="131" t="s">
        <v>298</v>
      </c>
      <c r="I52" s="132" t="s">
        <v>299</v>
      </c>
      <c r="J52" s="130" t="s">
        <v>382</v>
      </c>
      <c r="K52" s="131" t="s">
        <v>383</v>
      </c>
      <c r="L52" s="201">
        <v>250</v>
      </c>
      <c r="M52" s="132" t="s">
        <v>384</v>
      </c>
      <c r="N52" s="142">
        <v>3</v>
      </c>
      <c r="O52" s="143">
        <v>1</v>
      </c>
      <c r="P52" s="141">
        <f t="shared" si="0"/>
        <v>0.33333333333333331</v>
      </c>
      <c r="Q52" s="143">
        <v>358000000</v>
      </c>
      <c r="R52" s="145">
        <v>84490000</v>
      </c>
      <c r="S52" s="141">
        <f t="shared" si="1"/>
        <v>0.23600558659217877</v>
      </c>
      <c r="T52" s="142">
        <v>3</v>
      </c>
      <c r="U52" s="145">
        <v>84490000</v>
      </c>
      <c r="V52" s="143"/>
      <c r="W52" s="145"/>
      <c r="X52" s="143"/>
      <c r="Y52" s="145"/>
      <c r="Z52" s="143"/>
      <c r="AA52" s="146"/>
      <c r="AB52" s="132" t="s">
        <v>1063</v>
      </c>
    </row>
    <row r="53" spans="1:28" ht="60" customHeight="1" x14ac:dyDescent="0.25">
      <c r="A53" s="763"/>
      <c r="B53" s="751"/>
      <c r="C53" s="751"/>
      <c r="D53" s="131">
        <v>42</v>
      </c>
      <c r="E53" s="131" t="s">
        <v>300</v>
      </c>
      <c r="F53" s="131" t="s">
        <v>301</v>
      </c>
      <c r="G53" s="131" t="s">
        <v>302</v>
      </c>
      <c r="H53" s="131" t="s">
        <v>303</v>
      </c>
      <c r="I53" s="132" t="s">
        <v>304</v>
      </c>
      <c r="J53" s="763" t="s">
        <v>215</v>
      </c>
      <c r="K53" s="751" t="s">
        <v>216</v>
      </c>
      <c r="L53" s="873">
        <v>197</v>
      </c>
      <c r="M53" s="765" t="s">
        <v>217</v>
      </c>
      <c r="N53" s="832">
        <v>1</v>
      </c>
      <c r="O53" s="797">
        <v>0.2</v>
      </c>
      <c r="P53" s="734">
        <f t="shared" si="0"/>
        <v>0.2</v>
      </c>
      <c r="Q53" s="837">
        <v>69300000</v>
      </c>
      <c r="R53" s="839">
        <v>59520000</v>
      </c>
      <c r="S53" s="835">
        <f t="shared" si="1"/>
        <v>0.8588744588744589</v>
      </c>
      <c r="T53" s="832">
        <v>1</v>
      </c>
      <c r="U53" s="839">
        <v>59520000</v>
      </c>
      <c r="V53" s="143"/>
      <c r="W53" s="145"/>
      <c r="X53" s="143"/>
      <c r="Y53" s="145"/>
      <c r="Z53" s="143"/>
      <c r="AA53" s="146"/>
      <c r="AB53" s="855" t="s">
        <v>1084</v>
      </c>
    </row>
    <row r="54" spans="1:28" ht="60" customHeight="1" x14ac:dyDescent="0.25">
      <c r="A54" s="763"/>
      <c r="B54" s="751"/>
      <c r="C54" s="751"/>
      <c r="D54" s="131">
        <v>43</v>
      </c>
      <c r="E54" s="131" t="s">
        <v>305</v>
      </c>
      <c r="F54" s="131" t="s">
        <v>306</v>
      </c>
      <c r="G54" s="131" t="s">
        <v>307</v>
      </c>
      <c r="H54" s="131" t="s">
        <v>308</v>
      </c>
      <c r="I54" s="132" t="s">
        <v>309</v>
      </c>
      <c r="J54" s="763"/>
      <c r="K54" s="751"/>
      <c r="L54" s="873"/>
      <c r="M54" s="765"/>
      <c r="N54" s="833"/>
      <c r="O54" s="798"/>
      <c r="P54" s="735"/>
      <c r="Q54" s="842"/>
      <c r="R54" s="844"/>
      <c r="S54" s="847"/>
      <c r="T54" s="833"/>
      <c r="U54" s="844"/>
      <c r="V54" s="143"/>
      <c r="W54" s="145"/>
      <c r="X54" s="143"/>
      <c r="Y54" s="145"/>
      <c r="Z54" s="143"/>
      <c r="AA54" s="146"/>
      <c r="AB54" s="856"/>
    </row>
    <row r="55" spans="1:28" ht="60" customHeight="1" x14ac:dyDescent="0.25">
      <c r="A55" s="763"/>
      <c r="B55" s="751"/>
      <c r="C55" s="751"/>
      <c r="D55" s="131">
        <v>44</v>
      </c>
      <c r="E55" s="131" t="s">
        <v>310</v>
      </c>
      <c r="F55" s="131" t="s">
        <v>311</v>
      </c>
      <c r="G55" s="131" t="s">
        <v>312</v>
      </c>
      <c r="H55" s="131" t="s">
        <v>313</v>
      </c>
      <c r="I55" s="132" t="s">
        <v>314</v>
      </c>
      <c r="J55" s="763"/>
      <c r="K55" s="751"/>
      <c r="L55" s="873"/>
      <c r="M55" s="765"/>
      <c r="N55" s="846"/>
      <c r="O55" s="799"/>
      <c r="P55" s="736"/>
      <c r="Q55" s="838"/>
      <c r="R55" s="840"/>
      <c r="S55" s="836"/>
      <c r="T55" s="846"/>
      <c r="U55" s="840"/>
      <c r="V55" s="143"/>
      <c r="W55" s="145"/>
      <c r="X55" s="143"/>
      <c r="Y55" s="145"/>
      <c r="Z55" s="143"/>
      <c r="AA55" s="146"/>
      <c r="AB55" s="857"/>
    </row>
    <row r="56" spans="1:28" ht="97.5" customHeight="1" x14ac:dyDescent="0.25">
      <c r="A56" s="763"/>
      <c r="B56" s="751" t="s">
        <v>380</v>
      </c>
      <c r="C56" s="131" t="s">
        <v>315</v>
      </c>
      <c r="D56" s="131">
        <v>45</v>
      </c>
      <c r="E56" s="131" t="s">
        <v>316</v>
      </c>
      <c r="F56" s="131" t="s">
        <v>317</v>
      </c>
      <c r="G56" s="131" t="s">
        <v>318</v>
      </c>
      <c r="H56" s="131" t="s">
        <v>319</v>
      </c>
      <c r="I56" s="132" t="s">
        <v>320</v>
      </c>
      <c r="J56" s="137" t="s">
        <v>385</v>
      </c>
      <c r="K56" s="133" t="s">
        <v>386</v>
      </c>
      <c r="L56" s="193" t="s">
        <v>1080</v>
      </c>
      <c r="M56" s="132" t="s">
        <v>388</v>
      </c>
      <c r="N56" s="142">
        <v>12</v>
      </c>
      <c r="O56" s="143">
        <v>8</v>
      </c>
      <c r="P56" s="144">
        <f>(O56/N56)*1</f>
        <v>0.66666666666666663</v>
      </c>
      <c r="Q56" s="143">
        <v>760000000</v>
      </c>
      <c r="R56" s="145">
        <v>305000000</v>
      </c>
      <c r="S56" s="144">
        <f>(R56/Q56)*1</f>
        <v>0.40131578947368424</v>
      </c>
      <c r="T56" s="142">
        <v>12</v>
      </c>
      <c r="U56" s="145">
        <v>305000000</v>
      </c>
      <c r="V56" s="143"/>
      <c r="W56" s="145"/>
      <c r="X56" s="143"/>
      <c r="Y56" s="145"/>
      <c r="Z56" s="143"/>
      <c r="AA56" s="146"/>
      <c r="AB56" s="192" t="s">
        <v>1093</v>
      </c>
    </row>
    <row r="57" spans="1:28" ht="60" customHeight="1" x14ac:dyDescent="0.25">
      <c r="A57" s="763"/>
      <c r="B57" s="751"/>
      <c r="C57" s="751" t="s">
        <v>321</v>
      </c>
      <c r="D57" s="131">
        <v>46</v>
      </c>
      <c r="E57" s="131" t="s">
        <v>322</v>
      </c>
      <c r="F57" s="131" t="s">
        <v>323</v>
      </c>
      <c r="G57" s="131" t="s">
        <v>324</v>
      </c>
      <c r="H57" s="131" t="s">
        <v>325</v>
      </c>
      <c r="I57" s="86" t="s">
        <v>326</v>
      </c>
      <c r="J57" s="763" t="s">
        <v>215</v>
      </c>
      <c r="K57" s="751" t="s">
        <v>216</v>
      </c>
      <c r="L57" s="874">
        <v>197</v>
      </c>
      <c r="M57" s="765" t="s">
        <v>217</v>
      </c>
      <c r="N57" s="832">
        <v>1</v>
      </c>
      <c r="O57" s="797">
        <v>0.2</v>
      </c>
      <c r="P57" s="734">
        <f>(O57/N57)*1</f>
        <v>0.2</v>
      </c>
      <c r="Q57" s="837">
        <v>69300000</v>
      </c>
      <c r="R57" s="839">
        <v>59520000</v>
      </c>
      <c r="S57" s="835">
        <f>(R57/Q57)*1</f>
        <v>0.8588744588744589</v>
      </c>
      <c r="T57" s="832">
        <v>1</v>
      </c>
      <c r="U57" s="839">
        <v>59520000</v>
      </c>
      <c r="V57" s="143"/>
      <c r="W57" s="145"/>
      <c r="X57" s="143"/>
      <c r="Y57" s="145"/>
      <c r="Z57" s="143"/>
      <c r="AA57" s="146"/>
      <c r="AB57" s="855" t="s">
        <v>1085</v>
      </c>
    </row>
    <row r="58" spans="1:28" ht="60" customHeight="1" x14ac:dyDescent="0.25">
      <c r="A58" s="763"/>
      <c r="B58" s="751"/>
      <c r="C58" s="751"/>
      <c r="D58" s="131">
        <v>47</v>
      </c>
      <c r="E58" s="131" t="s">
        <v>327</v>
      </c>
      <c r="F58" s="131" t="s">
        <v>328</v>
      </c>
      <c r="G58" s="131" t="s">
        <v>329</v>
      </c>
      <c r="H58" s="131" t="s">
        <v>330</v>
      </c>
      <c r="I58" s="132" t="s">
        <v>331</v>
      </c>
      <c r="J58" s="763"/>
      <c r="K58" s="751"/>
      <c r="L58" s="874"/>
      <c r="M58" s="765"/>
      <c r="N58" s="833"/>
      <c r="O58" s="798"/>
      <c r="P58" s="735"/>
      <c r="Q58" s="842"/>
      <c r="R58" s="844"/>
      <c r="S58" s="847"/>
      <c r="T58" s="833"/>
      <c r="U58" s="844"/>
      <c r="V58" s="143"/>
      <c r="W58" s="145"/>
      <c r="X58" s="143"/>
      <c r="Y58" s="145"/>
      <c r="Z58" s="143"/>
      <c r="AA58" s="146"/>
      <c r="AB58" s="856"/>
    </row>
    <row r="59" spans="1:28" ht="60" customHeight="1" x14ac:dyDescent="0.25">
      <c r="A59" s="763"/>
      <c r="B59" s="751"/>
      <c r="C59" s="751"/>
      <c r="D59" s="131">
        <v>48</v>
      </c>
      <c r="E59" s="131" t="s">
        <v>332</v>
      </c>
      <c r="F59" s="131" t="s">
        <v>333</v>
      </c>
      <c r="G59" s="131" t="s">
        <v>334</v>
      </c>
      <c r="H59" s="131" t="s">
        <v>335</v>
      </c>
      <c r="I59" s="86" t="s">
        <v>336</v>
      </c>
      <c r="J59" s="763"/>
      <c r="K59" s="751"/>
      <c r="L59" s="874"/>
      <c r="M59" s="765"/>
      <c r="N59" s="833"/>
      <c r="O59" s="798"/>
      <c r="P59" s="735"/>
      <c r="Q59" s="842"/>
      <c r="R59" s="844"/>
      <c r="S59" s="847"/>
      <c r="T59" s="833"/>
      <c r="U59" s="844"/>
      <c r="V59" s="143"/>
      <c r="W59" s="145"/>
      <c r="X59" s="143"/>
      <c r="Y59" s="145"/>
      <c r="Z59" s="143"/>
      <c r="AA59" s="146"/>
      <c r="AB59" s="856"/>
    </row>
    <row r="60" spans="1:28" ht="60" customHeight="1" x14ac:dyDescent="0.25">
      <c r="A60" s="763"/>
      <c r="B60" s="751"/>
      <c r="C60" s="751" t="s">
        <v>337</v>
      </c>
      <c r="D60" s="131">
        <v>49</v>
      </c>
      <c r="E60" s="131" t="s">
        <v>338</v>
      </c>
      <c r="F60" s="131" t="s">
        <v>339</v>
      </c>
      <c r="G60" s="131" t="s">
        <v>340</v>
      </c>
      <c r="H60" s="131" t="s">
        <v>341</v>
      </c>
      <c r="I60" s="86" t="s">
        <v>342</v>
      </c>
      <c r="J60" s="763"/>
      <c r="K60" s="751"/>
      <c r="L60" s="874"/>
      <c r="M60" s="765"/>
      <c r="N60" s="846"/>
      <c r="O60" s="799"/>
      <c r="P60" s="736"/>
      <c r="Q60" s="838"/>
      <c r="R60" s="840"/>
      <c r="S60" s="836"/>
      <c r="T60" s="846"/>
      <c r="U60" s="840"/>
      <c r="V60" s="143"/>
      <c r="W60" s="145"/>
      <c r="X60" s="143"/>
      <c r="Y60" s="145"/>
      <c r="Z60" s="143"/>
      <c r="AA60" s="146"/>
      <c r="AB60" s="857"/>
    </row>
    <row r="61" spans="1:28" ht="114" customHeight="1" x14ac:dyDescent="0.25">
      <c r="A61" s="763"/>
      <c r="B61" s="751"/>
      <c r="C61" s="751"/>
      <c r="D61" s="131">
        <v>50</v>
      </c>
      <c r="E61" s="131" t="s">
        <v>343</v>
      </c>
      <c r="F61" s="131" t="s">
        <v>344</v>
      </c>
      <c r="G61" s="131" t="s">
        <v>345</v>
      </c>
      <c r="H61" s="131" t="s">
        <v>346</v>
      </c>
      <c r="I61" s="132" t="s">
        <v>347</v>
      </c>
      <c r="J61" s="130" t="s">
        <v>406</v>
      </c>
      <c r="K61" s="131" t="s">
        <v>998</v>
      </c>
      <c r="L61" s="202">
        <v>20</v>
      </c>
      <c r="M61" s="132" t="s">
        <v>997</v>
      </c>
      <c r="N61" s="155">
        <v>70</v>
      </c>
      <c r="O61" s="157">
        <v>70</v>
      </c>
      <c r="P61" s="141">
        <f t="shared" ref="P61:P96" si="2">(O61/N61)*1</f>
        <v>1</v>
      </c>
      <c r="Q61" s="179">
        <v>7000000</v>
      </c>
      <c r="R61" s="180">
        <v>5950000</v>
      </c>
      <c r="S61" s="141">
        <f t="shared" ref="S61:S96" si="3">(R61/Q61)*1</f>
        <v>0.85</v>
      </c>
      <c r="T61" s="155">
        <v>70</v>
      </c>
      <c r="U61" s="180">
        <v>5950000</v>
      </c>
      <c r="V61" s="143"/>
      <c r="W61" s="145"/>
      <c r="X61" s="143"/>
      <c r="Y61" s="145"/>
      <c r="Z61" s="143"/>
      <c r="AA61" s="146"/>
      <c r="AB61" s="203" t="s">
        <v>1018</v>
      </c>
    </row>
    <row r="62" spans="1:28" ht="60" customHeight="1" x14ac:dyDescent="0.25">
      <c r="A62" s="763"/>
      <c r="B62" s="751" t="s">
        <v>381</v>
      </c>
      <c r="C62" s="764" t="s">
        <v>348</v>
      </c>
      <c r="D62" s="131">
        <v>51</v>
      </c>
      <c r="E62" s="187" t="s">
        <v>349</v>
      </c>
      <c r="F62" s="131" t="s">
        <v>350</v>
      </c>
      <c r="G62" s="131" t="s">
        <v>351</v>
      </c>
      <c r="H62" s="131" t="s">
        <v>352</v>
      </c>
      <c r="I62" s="132" t="s">
        <v>1022</v>
      </c>
      <c r="J62" s="740" t="s">
        <v>233</v>
      </c>
      <c r="K62" s="743" t="s">
        <v>234</v>
      </c>
      <c r="L62" s="858">
        <v>197</v>
      </c>
      <c r="M62" s="746" t="s">
        <v>217</v>
      </c>
      <c r="N62" s="832">
        <v>1</v>
      </c>
      <c r="O62" s="797">
        <v>0.2</v>
      </c>
      <c r="P62" s="734">
        <f t="shared" si="2"/>
        <v>0.2</v>
      </c>
      <c r="Q62" s="837">
        <v>69300000</v>
      </c>
      <c r="R62" s="839">
        <v>59520000</v>
      </c>
      <c r="S62" s="835">
        <f t="shared" si="3"/>
        <v>0.8588744588744589</v>
      </c>
      <c r="T62" s="832">
        <v>1</v>
      </c>
      <c r="U62" s="839">
        <v>59520000</v>
      </c>
      <c r="V62" s="143"/>
      <c r="W62" s="145"/>
      <c r="X62" s="143"/>
      <c r="Y62" s="145"/>
      <c r="Z62" s="143"/>
      <c r="AA62" s="146"/>
      <c r="AB62" s="855" t="s">
        <v>1064</v>
      </c>
    </row>
    <row r="63" spans="1:28" ht="60" customHeight="1" x14ac:dyDescent="0.25">
      <c r="A63" s="763"/>
      <c r="B63" s="751"/>
      <c r="C63" s="764"/>
      <c r="D63" s="131">
        <v>52</v>
      </c>
      <c r="E63" s="187" t="s">
        <v>354</v>
      </c>
      <c r="F63" s="131" t="s">
        <v>355</v>
      </c>
      <c r="G63" s="131" t="s">
        <v>356</v>
      </c>
      <c r="H63" s="131" t="s">
        <v>357</v>
      </c>
      <c r="I63" s="132" t="s">
        <v>353</v>
      </c>
      <c r="J63" s="741"/>
      <c r="K63" s="744"/>
      <c r="L63" s="859"/>
      <c r="M63" s="747"/>
      <c r="N63" s="833"/>
      <c r="O63" s="798"/>
      <c r="P63" s="735"/>
      <c r="Q63" s="842"/>
      <c r="R63" s="844"/>
      <c r="S63" s="847"/>
      <c r="T63" s="833"/>
      <c r="U63" s="844"/>
      <c r="V63" s="143"/>
      <c r="W63" s="145"/>
      <c r="X63" s="143"/>
      <c r="Y63" s="145"/>
      <c r="Z63" s="143"/>
      <c r="AA63" s="146"/>
      <c r="AB63" s="857"/>
    </row>
    <row r="64" spans="1:28" ht="118.5" customHeight="1" x14ac:dyDescent="0.25">
      <c r="A64" s="763"/>
      <c r="B64" s="751"/>
      <c r="C64" s="764"/>
      <c r="D64" s="131">
        <v>53</v>
      </c>
      <c r="E64" s="187" t="s">
        <v>358</v>
      </c>
      <c r="F64" s="131" t="s">
        <v>359</v>
      </c>
      <c r="G64" s="131" t="s">
        <v>360</v>
      </c>
      <c r="H64" s="131" t="s">
        <v>361</v>
      </c>
      <c r="I64" s="132" t="s">
        <v>362</v>
      </c>
      <c r="J64" s="741"/>
      <c r="K64" s="744"/>
      <c r="L64" s="859"/>
      <c r="M64" s="747"/>
      <c r="N64" s="833"/>
      <c r="O64" s="798"/>
      <c r="P64" s="735"/>
      <c r="Q64" s="842"/>
      <c r="R64" s="844"/>
      <c r="S64" s="847"/>
      <c r="T64" s="833"/>
      <c r="U64" s="844"/>
      <c r="V64" s="143"/>
      <c r="W64" s="145"/>
      <c r="X64" s="143"/>
      <c r="Y64" s="145"/>
      <c r="Z64" s="143"/>
      <c r="AA64" s="146"/>
      <c r="AB64" s="855" t="s">
        <v>1029</v>
      </c>
    </row>
    <row r="65" spans="1:28" ht="60" customHeight="1" x14ac:dyDescent="0.25">
      <c r="A65" s="763"/>
      <c r="B65" s="751"/>
      <c r="C65" s="764"/>
      <c r="D65" s="131">
        <v>54</v>
      </c>
      <c r="E65" s="133" t="s">
        <v>363</v>
      </c>
      <c r="F65" s="131" t="s">
        <v>364</v>
      </c>
      <c r="G65" s="131" t="s">
        <v>365</v>
      </c>
      <c r="H65" s="131" t="s">
        <v>366</v>
      </c>
      <c r="I65" s="86" t="s">
        <v>367</v>
      </c>
      <c r="J65" s="741"/>
      <c r="K65" s="744"/>
      <c r="L65" s="859"/>
      <c r="M65" s="747"/>
      <c r="N65" s="833"/>
      <c r="O65" s="798"/>
      <c r="P65" s="735"/>
      <c r="Q65" s="842"/>
      <c r="R65" s="844"/>
      <c r="S65" s="847"/>
      <c r="T65" s="833"/>
      <c r="U65" s="844"/>
      <c r="V65" s="143"/>
      <c r="W65" s="145"/>
      <c r="X65" s="143"/>
      <c r="Y65" s="145"/>
      <c r="Z65" s="143"/>
      <c r="AA65" s="146"/>
      <c r="AB65" s="857"/>
    </row>
    <row r="66" spans="1:28" ht="60" customHeight="1" x14ac:dyDescent="0.25">
      <c r="A66" s="763"/>
      <c r="B66" s="751" t="s">
        <v>368</v>
      </c>
      <c r="C66" s="751" t="s">
        <v>369</v>
      </c>
      <c r="D66" s="131">
        <v>55</v>
      </c>
      <c r="E66" s="131" t="s">
        <v>370</v>
      </c>
      <c r="F66" s="131" t="s">
        <v>371</v>
      </c>
      <c r="G66" s="131" t="s">
        <v>372</v>
      </c>
      <c r="H66" s="131" t="s">
        <v>373</v>
      </c>
      <c r="I66" s="132" t="s">
        <v>374</v>
      </c>
      <c r="J66" s="741"/>
      <c r="K66" s="744"/>
      <c r="L66" s="859"/>
      <c r="M66" s="747"/>
      <c r="N66" s="833"/>
      <c r="O66" s="798"/>
      <c r="P66" s="735"/>
      <c r="Q66" s="842"/>
      <c r="R66" s="844"/>
      <c r="S66" s="847"/>
      <c r="T66" s="833"/>
      <c r="U66" s="844"/>
      <c r="V66" s="143"/>
      <c r="W66" s="145"/>
      <c r="X66" s="143"/>
      <c r="Y66" s="145"/>
      <c r="Z66" s="143"/>
      <c r="AA66" s="146"/>
      <c r="AB66" s="132" t="s">
        <v>1065</v>
      </c>
    </row>
    <row r="67" spans="1:28" ht="129.75" customHeight="1" x14ac:dyDescent="0.25">
      <c r="A67" s="763"/>
      <c r="B67" s="751"/>
      <c r="C67" s="751"/>
      <c r="D67" s="131">
        <v>56</v>
      </c>
      <c r="E67" s="131" t="s">
        <v>375</v>
      </c>
      <c r="F67" s="131" t="s">
        <v>376</v>
      </c>
      <c r="G67" s="131" t="s">
        <v>377</v>
      </c>
      <c r="H67" s="131" t="s">
        <v>378</v>
      </c>
      <c r="I67" s="132" t="s">
        <v>379</v>
      </c>
      <c r="J67" s="742"/>
      <c r="K67" s="745"/>
      <c r="L67" s="860"/>
      <c r="M67" s="748"/>
      <c r="N67" s="846"/>
      <c r="O67" s="799"/>
      <c r="P67" s="736"/>
      <c r="Q67" s="838"/>
      <c r="R67" s="840"/>
      <c r="S67" s="836"/>
      <c r="T67" s="846"/>
      <c r="U67" s="840"/>
      <c r="V67" s="143"/>
      <c r="W67" s="145"/>
      <c r="X67" s="143"/>
      <c r="Y67" s="145"/>
      <c r="Z67" s="143"/>
      <c r="AA67" s="146"/>
      <c r="AB67" s="148" t="s">
        <v>1066</v>
      </c>
    </row>
    <row r="68" spans="1:28" ht="169.5" customHeight="1" x14ac:dyDescent="0.25">
      <c r="A68" s="772" t="s">
        <v>393</v>
      </c>
      <c r="B68" s="751" t="s">
        <v>394</v>
      </c>
      <c r="C68" s="751" t="s">
        <v>1086</v>
      </c>
      <c r="D68" s="131">
        <v>57</v>
      </c>
      <c r="E68" s="131" t="s">
        <v>396</v>
      </c>
      <c r="F68" s="131" t="s">
        <v>397</v>
      </c>
      <c r="G68" s="131" t="s">
        <v>398</v>
      </c>
      <c r="H68" s="131" t="s">
        <v>399</v>
      </c>
      <c r="I68" s="132" t="s">
        <v>400</v>
      </c>
      <c r="J68" s="130" t="s">
        <v>1000</v>
      </c>
      <c r="K68" s="131" t="s">
        <v>1001</v>
      </c>
      <c r="L68" s="204">
        <v>116</v>
      </c>
      <c r="M68" s="172" t="s">
        <v>999</v>
      </c>
      <c r="N68" s="162">
        <v>10</v>
      </c>
      <c r="O68" s="188">
        <v>0</v>
      </c>
      <c r="P68" s="144">
        <f t="shared" si="2"/>
        <v>0</v>
      </c>
      <c r="Q68" s="184">
        <v>25980000</v>
      </c>
      <c r="R68" s="184">
        <v>8660000</v>
      </c>
      <c r="S68" s="144">
        <f t="shared" si="3"/>
        <v>0.33333333333333331</v>
      </c>
      <c r="T68" s="162">
        <v>10</v>
      </c>
      <c r="U68" s="184">
        <v>8660000</v>
      </c>
      <c r="V68" s="143"/>
      <c r="W68" s="145"/>
      <c r="X68" s="143"/>
      <c r="Y68" s="145"/>
      <c r="Z68" s="143"/>
      <c r="AA68" s="146"/>
      <c r="AB68" s="192" t="s">
        <v>1087</v>
      </c>
    </row>
    <row r="69" spans="1:28" ht="92.25" customHeight="1" x14ac:dyDescent="0.25">
      <c r="A69" s="772"/>
      <c r="B69" s="751"/>
      <c r="C69" s="751"/>
      <c r="D69" s="131">
        <v>58</v>
      </c>
      <c r="E69" s="131" t="s">
        <v>401</v>
      </c>
      <c r="F69" s="131" t="s">
        <v>402</v>
      </c>
      <c r="G69" s="131" t="s">
        <v>403</v>
      </c>
      <c r="H69" s="131" t="s">
        <v>404</v>
      </c>
      <c r="I69" s="132" t="s">
        <v>405</v>
      </c>
      <c r="J69" s="137" t="s">
        <v>406</v>
      </c>
      <c r="K69" s="133" t="s">
        <v>407</v>
      </c>
      <c r="L69" s="201">
        <v>207</v>
      </c>
      <c r="M69" s="64" t="s">
        <v>408</v>
      </c>
      <c r="N69" s="164">
        <v>1</v>
      </c>
      <c r="O69" s="165">
        <v>0.2</v>
      </c>
      <c r="P69" s="141">
        <f t="shared" si="2"/>
        <v>0.2</v>
      </c>
      <c r="Q69" s="100">
        <v>347228160</v>
      </c>
      <c r="R69" s="173">
        <v>81500000</v>
      </c>
      <c r="S69" s="141">
        <f t="shared" si="3"/>
        <v>0.23471598616886372</v>
      </c>
      <c r="T69" s="164">
        <v>1</v>
      </c>
      <c r="U69" s="173">
        <v>81500000</v>
      </c>
      <c r="V69" s="143"/>
      <c r="W69" s="145"/>
      <c r="X69" s="143"/>
      <c r="Y69" s="145"/>
      <c r="Z69" s="143"/>
      <c r="AA69" s="146"/>
      <c r="AB69" s="132" t="s">
        <v>1068</v>
      </c>
    </row>
    <row r="70" spans="1:28" ht="105" customHeight="1" x14ac:dyDescent="0.25">
      <c r="A70" s="772"/>
      <c r="B70" s="751"/>
      <c r="C70" s="751"/>
      <c r="D70" s="131">
        <v>59</v>
      </c>
      <c r="E70" s="131" t="s">
        <v>409</v>
      </c>
      <c r="F70" s="131" t="s">
        <v>410</v>
      </c>
      <c r="G70" s="131" t="s">
        <v>411</v>
      </c>
      <c r="H70" s="131" t="s">
        <v>412</v>
      </c>
      <c r="I70" s="132" t="s">
        <v>413</v>
      </c>
      <c r="J70" s="130" t="s">
        <v>1002</v>
      </c>
      <c r="K70" s="131" t="s">
        <v>990</v>
      </c>
      <c r="L70" s="133">
        <v>22</v>
      </c>
      <c r="M70" s="134" t="s">
        <v>991</v>
      </c>
      <c r="N70" s="155">
        <v>2</v>
      </c>
      <c r="O70" s="163">
        <v>0.5</v>
      </c>
      <c r="P70" s="141">
        <f t="shared" si="2"/>
        <v>0.25</v>
      </c>
      <c r="Q70" s="179">
        <v>28000000</v>
      </c>
      <c r="R70" s="180">
        <v>23020000</v>
      </c>
      <c r="S70" s="141">
        <f t="shared" si="3"/>
        <v>0.82214285714285718</v>
      </c>
      <c r="T70" s="155">
        <v>2</v>
      </c>
      <c r="U70" s="180">
        <v>23020000</v>
      </c>
      <c r="V70" s="143"/>
      <c r="W70" s="145"/>
      <c r="X70" s="143"/>
      <c r="Y70" s="145"/>
      <c r="Z70" s="143"/>
      <c r="AA70" s="146"/>
      <c r="AB70" s="132" t="s">
        <v>1069</v>
      </c>
    </row>
    <row r="71" spans="1:28" ht="60" customHeight="1" x14ac:dyDescent="0.25">
      <c r="A71" s="772"/>
      <c r="B71" s="751"/>
      <c r="C71" s="751"/>
      <c r="D71" s="131">
        <v>60</v>
      </c>
      <c r="E71" s="135" t="s">
        <v>414</v>
      </c>
      <c r="F71" s="135" t="s">
        <v>415</v>
      </c>
      <c r="G71" s="135" t="s">
        <v>416</v>
      </c>
      <c r="H71" s="135" t="s">
        <v>417</v>
      </c>
      <c r="I71" s="139" t="s">
        <v>413</v>
      </c>
      <c r="J71" s="130" t="s">
        <v>1000</v>
      </c>
      <c r="K71" s="131" t="s">
        <v>1001</v>
      </c>
      <c r="L71" s="133">
        <v>116</v>
      </c>
      <c r="M71" s="134" t="s">
        <v>1003</v>
      </c>
      <c r="N71" s="162">
        <v>10</v>
      </c>
      <c r="O71" s="188">
        <v>0</v>
      </c>
      <c r="P71" s="144">
        <f t="shared" si="2"/>
        <v>0</v>
      </c>
      <c r="Q71" s="184">
        <v>25980000</v>
      </c>
      <c r="R71" s="184">
        <v>8660000</v>
      </c>
      <c r="S71" s="144">
        <f t="shared" si="3"/>
        <v>0.33333333333333331</v>
      </c>
      <c r="T71" s="162">
        <v>10</v>
      </c>
      <c r="U71" s="184">
        <v>8660000</v>
      </c>
      <c r="V71" s="143"/>
      <c r="W71" s="145"/>
      <c r="X71" s="143"/>
      <c r="Y71" s="145"/>
      <c r="Z71" s="143"/>
      <c r="AA71" s="146"/>
      <c r="AB71" s="132" t="s">
        <v>1067</v>
      </c>
    </row>
    <row r="72" spans="1:28" ht="84.75" customHeight="1" x14ac:dyDescent="0.25">
      <c r="A72" s="772"/>
      <c r="B72" s="751"/>
      <c r="C72" s="751" t="s">
        <v>418</v>
      </c>
      <c r="D72" s="131">
        <v>61</v>
      </c>
      <c r="E72" s="131" t="s">
        <v>419</v>
      </c>
      <c r="F72" s="131" t="s">
        <v>420</v>
      </c>
      <c r="G72" s="131" t="s">
        <v>421</v>
      </c>
      <c r="H72" s="131" t="s">
        <v>422</v>
      </c>
      <c r="I72" s="132" t="s">
        <v>423</v>
      </c>
      <c r="J72" s="130" t="s">
        <v>254</v>
      </c>
      <c r="K72" s="131" t="s">
        <v>255</v>
      </c>
      <c r="L72" s="133">
        <v>132</v>
      </c>
      <c r="M72" s="134" t="s">
        <v>996</v>
      </c>
      <c r="N72" s="142">
        <v>8</v>
      </c>
      <c r="O72" s="143">
        <v>8</v>
      </c>
      <c r="P72" s="141">
        <f t="shared" si="2"/>
        <v>1</v>
      </c>
      <c r="Q72" s="143">
        <v>37000000</v>
      </c>
      <c r="R72" s="186">
        <v>22240000</v>
      </c>
      <c r="S72" s="141">
        <f t="shared" si="3"/>
        <v>0.60108108108108105</v>
      </c>
      <c r="T72" s="142">
        <v>8</v>
      </c>
      <c r="U72" s="186">
        <v>22240000</v>
      </c>
      <c r="V72" s="143"/>
      <c r="W72" s="145"/>
      <c r="X72" s="143"/>
      <c r="Y72" s="145"/>
      <c r="Z72" s="143"/>
      <c r="AA72" s="146"/>
      <c r="AB72" s="132" t="s">
        <v>1070</v>
      </c>
    </row>
    <row r="73" spans="1:28" ht="60" customHeight="1" x14ac:dyDescent="0.25">
      <c r="A73" s="772"/>
      <c r="B73" s="751"/>
      <c r="C73" s="751"/>
      <c r="D73" s="131">
        <v>62</v>
      </c>
      <c r="E73" s="131" t="s">
        <v>426</v>
      </c>
      <c r="F73" s="131" t="s">
        <v>427</v>
      </c>
      <c r="G73" s="131" t="s">
        <v>428</v>
      </c>
      <c r="H73" s="131" t="s">
        <v>429</v>
      </c>
      <c r="I73" s="132" t="s">
        <v>430</v>
      </c>
      <c r="J73" s="130" t="s">
        <v>233</v>
      </c>
      <c r="K73" s="131" t="s">
        <v>234</v>
      </c>
      <c r="L73" s="133">
        <v>197</v>
      </c>
      <c r="M73" s="134" t="s">
        <v>217</v>
      </c>
      <c r="N73" s="155">
        <v>1</v>
      </c>
      <c r="O73" s="183">
        <v>0.2</v>
      </c>
      <c r="P73" s="144">
        <f t="shared" si="2"/>
        <v>0.2</v>
      </c>
      <c r="Q73" s="143">
        <v>69300000</v>
      </c>
      <c r="R73" s="145">
        <v>59520000</v>
      </c>
      <c r="S73" s="144">
        <f t="shared" si="3"/>
        <v>0.8588744588744589</v>
      </c>
      <c r="T73" s="155">
        <v>1</v>
      </c>
      <c r="U73" s="145">
        <v>59520000</v>
      </c>
      <c r="V73" s="143"/>
      <c r="W73" s="145"/>
      <c r="X73" s="143"/>
      <c r="Y73" s="145"/>
      <c r="Z73" s="143"/>
      <c r="AA73" s="146"/>
      <c r="AB73" s="132" t="s">
        <v>1030</v>
      </c>
    </row>
    <row r="74" spans="1:28" ht="60" customHeight="1" x14ac:dyDescent="0.25">
      <c r="A74" s="772"/>
      <c r="B74" s="751"/>
      <c r="C74" s="751"/>
      <c r="D74" s="131">
        <v>63</v>
      </c>
      <c r="E74" s="131" t="s">
        <v>431</v>
      </c>
      <c r="F74" s="131" t="s">
        <v>432</v>
      </c>
      <c r="G74" s="131" t="s">
        <v>433</v>
      </c>
      <c r="H74" s="131" t="s">
        <v>434</v>
      </c>
      <c r="I74" s="132" t="s">
        <v>435</v>
      </c>
      <c r="J74" s="130" t="s">
        <v>96</v>
      </c>
      <c r="K74" s="131" t="s">
        <v>96</v>
      </c>
      <c r="L74" s="131" t="s">
        <v>96</v>
      </c>
      <c r="M74" s="132" t="s">
        <v>96</v>
      </c>
      <c r="N74" s="142">
        <v>1</v>
      </c>
      <c r="O74" s="143">
        <v>0</v>
      </c>
      <c r="P74" s="141">
        <f t="shared" si="2"/>
        <v>0</v>
      </c>
      <c r="Q74" s="143">
        <v>1</v>
      </c>
      <c r="R74" s="145" t="e">
        <f>U74+W74+Y74+AA74</f>
        <v>#VALUE!</v>
      </c>
      <c r="S74" s="141" t="e">
        <f t="shared" si="3"/>
        <v>#VALUE!</v>
      </c>
      <c r="T74" s="142">
        <v>1</v>
      </c>
      <c r="U74" s="145" t="e">
        <f>X74+Z74+AB74+AD74</f>
        <v>#VALUE!</v>
      </c>
      <c r="V74" s="143"/>
      <c r="W74" s="145"/>
      <c r="X74" s="143"/>
      <c r="Y74" s="145"/>
      <c r="Z74" s="143"/>
      <c r="AA74" s="146"/>
      <c r="AB74" s="132" t="s">
        <v>1071</v>
      </c>
    </row>
    <row r="75" spans="1:28" ht="133.5" customHeight="1" x14ac:dyDescent="0.25">
      <c r="A75" s="772"/>
      <c r="B75" s="751"/>
      <c r="C75" s="751"/>
      <c r="D75" s="131">
        <v>64</v>
      </c>
      <c r="E75" s="135" t="s">
        <v>436</v>
      </c>
      <c r="F75" s="135" t="s">
        <v>437</v>
      </c>
      <c r="G75" s="135" t="s">
        <v>438</v>
      </c>
      <c r="H75" s="135" t="s">
        <v>439</v>
      </c>
      <c r="I75" s="139" t="s">
        <v>440</v>
      </c>
      <c r="J75" s="137" t="s">
        <v>389</v>
      </c>
      <c r="K75" s="133" t="s">
        <v>390</v>
      </c>
      <c r="L75" s="131" t="s">
        <v>441</v>
      </c>
      <c r="M75" s="152" t="s">
        <v>442</v>
      </c>
      <c r="N75" s="142">
        <v>12</v>
      </c>
      <c r="O75" s="143">
        <v>3</v>
      </c>
      <c r="P75" s="141">
        <f t="shared" si="2"/>
        <v>0.25</v>
      </c>
      <c r="Q75" s="143">
        <v>23800000</v>
      </c>
      <c r="R75" s="145">
        <v>750000</v>
      </c>
      <c r="S75" s="141">
        <f t="shared" si="3"/>
        <v>3.1512605042016806E-2</v>
      </c>
      <c r="T75" s="142">
        <v>12</v>
      </c>
      <c r="U75" s="145">
        <v>750000</v>
      </c>
      <c r="V75" s="143"/>
      <c r="W75" s="145"/>
      <c r="X75" s="143"/>
      <c r="Y75" s="145"/>
      <c r="Z75" s="143"/>
      <c r="AA75" s="146"/>
      <c r="AB75" s="132" t="s">
        <v>1072</v>
      </c>
    </row>
    <row r="76" spans="1:28" ht="106.5" customHeight="1" x14ac:dyDescent="0.25">
      <c r="A76" s="772"/>
      <c r="B76" s="751"/>
      <c r="C76" s="751"/>
      <c r="D76" s="131">
        <v>65</v>
      </c>
      <c r="E76" s="129" t="s">
        <v>443</v>
      </c>
      <c r="F76" s="131" t="s">
        <v>444</v>
      </c>
      <c r="G76" s="131" t="s">
        <v>445</v>
      </c>
      <c r="H76" s="131" t="s">
        <v>446</v>
      </c>
      <c r="I76" s="132" t="s">
        <v>447</v>
      </c>
      <c r="J76" s="138" t="s">
        <v>233</v>
      </c>
      <c r="K76" s="135" t="s">
        <v>234</v>
      </c>
      <c r="L76" s="133">
        <v>197</v>
      </c>
      <c r="M76" s="134" t="s">
        <v>217</v>
      </c>
      <c r="N76" s="155">
        <v>1</v>
      </c>
      <c r="O76" s="183">
        <v>0.2</v>
      </c>
      <c r="P76" s="144">
        <f t="shared" si="2"/>
        <v>0.2</v>
      </c>
      <c r="Q76" s="143">
        <v>69300000</v>
      </c>
      <c r="R76" s="145">
        <v>59520000</v>
      </c>
      <c r="S76" s="144">
        <f t="shared" si="3"/>
        <v>0.8588744588744589</v>
      </c>
      <c r="T76" s="155">
        <v>1</v>
      </c>
      <c r="U76" s="145">
        <v>59520000</v>
      </c>
      <c r="V76" s="143"/>
      <c r="W76" s="145"/>
      <c r="X76" s="143"/>
      <c r="Y76" s="145"/>
      <c r="Z76" s="143"/>
      <c r="AA76" s="146"/>
      <c r="AB76" s="132" t="s">
        <v>1023</v>
      </c>
    </row>
    <row r="77" spans="1:28" ht="116.25" customHeight="1" x14ac:dyDescent="0.25">
      <c r="A77" s="772"/>
      <c r="B77" s="751" t="s">
        <v>448</v>
      </c>
      <c r="C77" s="751" t="s">
        <v>449</v>
      </c>
      <c r="D77" s="131">
        <v>66</v>
      </c>
      <c r="E77" s="131" t="s">
        <v>450</v>
      </c>
      <c r="F77" s="131" t="s">
        <v>451</v>
      </c>
      <c r="G77" s="131" t="s">
        <v>452</v>
      </c>
      <c r="H77" s="131" t="s">
        <v>453</v>
      </c>
      <c r="I77" s="132" t="s">
        <v>454</v>
      </c>
      <c r="J77" s="130" t="s">
        <v>254</v>
      </c>
      <c r="K77" s="131" t="s">
        <v>255</v>
      </c>
      <c r="L77" s="42">
        <v>132</v>
      </c>
      <c r="M77" s="134" t="s">
        <v>996</v>
      </c>
      <c r="N77" s="142">
        <v>8</v>
      </c>
      <c r="O77" s="143">
        <v>8</v>
      </c>
      <c r="P77" s="141">
        <f t="shared" si="2"/>
        <v>1</v>
      </c>
      <c r="Q77" s="143">
        <v>37000000</v>
      </c>
      <c r="R77" s="186">
        <v>22240000</v>
      </c>
      <c r="S77" s="141">
        <f t="shared" si="3"/>
        <v>0.60108108108108105</v>
      </c>
      <c r="T77" s="142">
        <v>8</v>
      </c>
      <c r="U77" s="186">
        <v>22240000</v>
      </c>
      <c r="V77" s="143"/>
      <c r="W77" s="145"/>
      <c r="X77" s="143"/>
      <c r="Y77" s="145"/>
      <c r="Z77" s="143"/>
      <c r="AA77" s="146"/>
      <c r="AB77" s="192" t="s">
        <v>1094</v>
      </c>
    </row>
    <row r="78" spans="1:28" ht="60" customHeight="1" x14ac:dyDescent="0.25">
      <c r="A78" s="772"/>
      <c r="B78" s="751"/>
      <c r="C78" s="751"/>
      <c r="D78" s="131">
        <v>67</v>
      </c>
      <c r="E78" s="131" t="s">
        <v>456</v>
      </c>
      <c r="F78" s="131" t="s">
        <v>457</v>
      </c>
      <c r="G78" s="131" t="s">
        <v>458</v>
      </c>
      <c r="H78" s="131" t="s">
        <v>459</v>
      </c>
      <c r="I78" s="132" t="s">
        <v>460</v>
      </c>
      <c r="J78" s="763" t="s">
        <v>233</v>
      </c>
      <c r="K78" s="751" t="s">
        <v>234</v>
      </c>
      <c r="L78" s="764">
        <v>197</v>
      </c>
      <c r="M78" s="134" t="s">
        <v>217</v>
      </c>
      <c r="N78" s="832">
        <v>1</v>
      </c>
      <c r="O78" s="797">
        <v>0.2</v>
      </c>
      <c r="P78" s="734">
        <f t="shared" si="2"/>
        <v>0.2</v>
      </c>
      <c r="Q78" s="837">
        <v>69300000</v>
      </c>
      <c r="R78" s="839">
        <v>59520000</v>
      </c>
      <c r="S78" s="835">
        <f t="shared" si="3"/>
        <v>0.8588744588744589</v>
      </c>
      <c r="T78" s="832">
        <v>1</v>
      </c>
      <c r="U78" s="839">
        <v>59520000</v>
      </c>
      <c r="V78" s="143"/>
      <c r="W78" s="145"/>
      <c r="X78" s="143"/>
      <c r="Y78" s="145"/>
      <c r="Z78" s="143"/>
      <c r="AA78" s="146"/>
      <c r="AB78" s="855" t="s">
        <v>1073</v>
      </c>
    </row>
    <row r="79" spans="1:28" ht="78.75" customHeight="1" x14ac:dyDescent="0.25">
      <c r="A79" s="772"/>
      <c r="B79" s="751"/>
      <c r="C79" s="751"/>
      <c r="D79" s="131">
        <v>68</v>
      </c>
      <c r="E79" s="131" t="s">
        <v>461</v>
      </c>
      <c r="F79" s="131" t="s">
        <v>462</v>
      </c>
      <c r="G79" s="131" t="s">
        <v>463</v>
      </c>
      <c r="H79" s="131" t="s">
        <v>464</v>
      </c>
      <c r="I79" s="132" t="s">
        <v>465</v>
      </c>
      <c r="J79" s="763"/>
      <c r="K79" s="751"/>
      <c r="L79" s="764"/>
      <c r="M79" s="134" t="s">
        <v>217</v>
      </c>
      <c r="N79" s="833"/>
      <c r="O79" s="798"/>
      <c r="P79" s="735"/>
      <c r="Q79" s="842"/>
      <c r="R79" s="844"/>
      <c r="S79" s="847"/>
      <c r="T79" s="833"/>
      <c r="U79" s="844"/>
      <c r="V79" s="143"/>
      <c r="W79" s="145"/>
      <c r="X79" s="143"/>
      <c r="Y79" s="145"/>
      <c r="Z79" s="143"/>
      <c r="AA79" s="146"/>
      <c r="AB79" s="856"/>
    </row>
    <row r="80" spans="1:28" ht="60" customHeight="1" x14ac:dyDescent="0.25">
      <c r="A80" s="772"/>
      <c r="B80" s="751"/>
      <c r="C80" s="751" t="s">
        <v>466</v>
      </c>
      <c r="D80" s="131">
        <v>69</v>
      </c>
      <c r="E80" s="129" t="s">
        <v>467</v>
      </c>
      <c r="F80" s="131" t="s">
        <v>468</v>
      </c>
      <c r="G80" s="131" t="s">
        <v>469</v>
      </c>
      <c r="H80" s="131" t="s">
        <v>470</v>
      </c>
      <c r="I80" s="132" t="s">
        <v>471</v>
      </c>
      <c r="J80" s="763"/>
      <c r="K80" s="751"/>
      <c r="L80" s="764"/>
      <c r="M80" s="134" t="s">
        <v>217</v>
      </c>
      <c r="N80" s="833"/>
      <c r="O80" s="798"/>
      <c r="P80" s="735"/>
      <c r="Q80" s="842"/>
      <c r="R80" s="844"/>
      <c r="S80" s="847"/>
      <c r="T80" s="833"/>
      <c r="U80" s="844"/>
      <c r="V80" s="143"/>
      <c r="W80" s="145"/>
      <c r="X80" s="143"/>
      <c r="Y80" s="145"/>
      <c r="Z80" s="143"/>
      <c r="AA80" s="146"/>
      <c r="AB80" s="856"/>
    </row>
    <row r="81" spans="1:28" ht="60" customHeight="1" x14ac:dyDescent="0.25">
      <c r="A81" s="772"/>
      <c r="B81" s="751"/>
      <c r="C81" s="751"/>
      <c r="D81" s="131">
        <v>70</v>
      </c>
      <c r="E81" s="131" t="s">
        <v>472</v>
      </c>
      <c r="F81" s="131" t="s">
        <v>473</v>
      </c>
      <c r="G81" s="131" t="s">
        <v>474</v>
      </c>
      <c r="H81" s="131" t="s">
        <v>475</v>
      </c>
      <c r="I81" s="132" t="s">
        <v>476</v>
      </c>
      <c r="J81" s="763"/>
      <c r="K81" s="751"/>
      <c r="L81" s="764"/>
      <c r="M81" s="134" t="s">
        <v>217</v>
      </c>
      <c r="N81" s="846"/>
      <c r="O81" s="799"/>
      <c r="P81" s="736"/>
      <c r="Q81" s="838"/>
      <c r="R81" s="840"/>
      <c r="S81" s="836"/>
      <c r="T81" s="846"/>
      <c r="U81" s="840"/>
      <c r="V81" s="143"/>
      <c r="W81" s="145"/>
      <c r="X81" s="143"/>
      <c r="Y81" s="145"/>
      <c r="Z81" s="143"/>
      <c r="AA81" s="146"/>
      <c r="AB81" s="857"/>
    </row>
    <row r="82" spans="1:28" ht="90" customHeight="1" x14ac:dyDescent="0.25">
      <c r="A82" s="772"/>
      <c r="B82" s="751"/>
      <c r="C82" s="751"/>
      <c r="D82" s="131">
        <v>71</v>
      </c>
      <c r="E82" s="131" t="s">
        <v>477</v>
      </c>
      <c r="F82" s="131" t="s">
        <v>478</v>
      </c>
      <c r="G82" s="131" t="s">
        <v>479</v>
      </c>
      <c r="H82" s="131" t="s">
        <v>480</v>
      </c>
      <c r="I82" s="132" t="s">
        <v>481</v>
      </c>
      <c r="J82" s="130" t="s">
        <v>389</v>
      </c>
      <c r="K82" s="131" t="s">
        <v>603</v>
      </c>
      <c r="L82" s="135">
        <v>226</v>
      </c>
      <c r="M82" s="134" t="s">
        <v>1004</v>
      </c>
      <c r="N82" s="142">
        <v>12</v>
      </c>
      <c r="O82" s="143">
        <v>8</v>
      </c>
      <c r="P82" s="141">
        <f t="shared" si="2"/>
        <v>0.66666666666666663</v>
      </c>
      <c r="Q82" s="143">
        <v>210000000</v>
      </c>
      <c r="R82" s="174">
        <f>10000000+6800000+3580000+10900000+10900000+10150000+5000000+2700000+8145000</f>
        <v>68175000</v>
      </c>
      <c r="S82" s="141">
        <f t="shared" si="3"/>
        <v>0.32464285714285712</v>
      </c>
      <c r="T82" s="142">
        <v>12</v>
      </c>
      <c r="U82" s="174">
        <f>10000000+6800000+3580000+10900000+10900000+10150000+5000000+2700000+8145000</f>
        <v>68175000</v>
      </c>
      <c r="V82" s="143"/>
      <c r="W82" s="145"/>
      <c r="X82" s="143"/>
      <c r="Y82" s="145"/>
      <c r="Z82" s="143"/>
      <c r="AA82" s="146"/>
      <c r="AB82" s="132" t="s">
        <v>1015</v>
      </c>
    </row>
    <row r="83" spans="1:28" ht="60" customHeight="1" x14ac:dyDescent="0.25">
      <c r="A83" s="772"/>
      <c r="B83" s="751"/>
      <c r="C83" s="751"/>
      <c r="D83" s="131">
        <v>72</v>
      </c>
      <c r="E83" s="129" t="s">
        <v>483</v>
      </c>
      <c r="F83" s="131" t="s">
        <v>484</v>
      </c>
      <c r="G83" s="131" t="s">
        <v>485</v>
      </c>
      <c r="H83" s="131" t="s">
        <v>486</v>
      </c>
      <c r="I83" s="132" t="s">
        <v>1019</v>
      </c>
      <c r="J83" s="130" t="s">
        <v>233</v>
      </c>
      <c r="K83" s="131" t="s">
        <v>234</v>
      </c>
      <c r="L83" s="133">
        <v>197</v>
      </c>
      <c r="M83" s="172" t="s">
        <v>217</v>
      </c>
      <c r="N83" s="155">
        <v>1</v>
      </c>
      <c r="O83" s="183">
        <v>0.2</v>
      </c>
      <c r="P83" s="144">
        <f t="shared" si="2"/>
        <v>0.2</v>
      </c>
      <c r="Q83" s="143">
        <v>69300000</v>
      </c>
      <c r="R83" s="145">
        <v>59520000</v>
      </c>
      <c r="S83" s="144">
        <f t="shared" si="3"/>
        <v>0.8588744588744589</v>
      </c>
      <c r="T83" s="155">
        <v>1</v>
      </c>
      <c r="U83" s="145">
        <v>59520000</v>
      </c>
      <c r="V83" s="143"/>
      <c r="W83" s="145"/>
      <c r="X83" s="143"/>
      <c r="Y83" s="145"/>
      <c r="Z83" s="143"/>
      <c r="AA83" s="146"/>
      <c r="AB83" s="132" t="s">
        <v>1031</v>
      </c>
    </row>
    <row r="84" spans="1:28" ht="60" customHeight="1" x14ac:dyDescent="0.25">
      <c r="A84" s="772"/>
      <c r="B84" s="751"/>
      <c r="C84" s="751"/>
      <c r="D84" s="131">
        <v>73</v>
      </c>
      <c r="E84" s="131" t="s">
        <v>488</v>
      </c>
      <c r="F84" s="131" t="s">
        <v>489</v>
      </c>
      <c r="G84" s="131" t="s">
        <v>490</v>
      </c>
      <c r="H84" s="131" t="s">
        <v>491</v>
      </c>
      <c r="I84" s="132" t="s">
        <v>492</v>
      </c>
      <c r="J84" s="130" t="s">
        <v>236</v>
      </c>
      <c r="K84" s="131" t="s">
        <v>493</v>
      </c>
      <c r="L84" s="135">
        <v>84</v>
      </c>
      <c r="M84" s="153" t="s">
        <v>1005</v>
      </c>
      <c r="N84" s="161">
        <v>26</v>
      </c>
      <c r="O84" s="161">
        <v>28</v>
      </c>
      <c r="P84" s="144">
        <f t="shared" si="2"/>
        <v>1.0769230769230769</v>
      </c>
      <c r="Q84" s="143" t="s">
        <v>1079</v>
      </c>
      <c r="R84" s="145" t="s">
        <v>1079</v>
      </c>
      <c r="S84" s="144" t="e">
        <f t="shared" si="3"/>
        <v>#VALUE!</v>
      </c>
      <c r="T84" s="161">
        <v>26</v>
      </c>
      <c r="U84" s="145" t="s">
        <v>1079</v>
      </c>
      <c r="V84" s="143"/>
      <c r="W84" s="145"/>
      <c r="X84" s="143"/>
      <c r="Y84" s="145"/>
      <c r="Z84" s="143"/>
      <c r="AA84" s="146"/>
      <c r="AB84" s="192" t="s">
        <v>1095</v>
      </c>
    </row>
    <row r="85" spans="1:28" ht="60" customHeight="1" x14ac:dyDescent="0.25">
      <c r="A85" s="772" t="s">
        <v>495</v>
      </c>
      <c r="B85" s="764" t="s">
        <v>496</v>
      </c>
      <c r="C85" s="751" t="s">
        <v>497</v>
      </c>
      <c r="D85" s="131">
        <v>74</v>
      </c>
      <c r="E85" s="131" t="s">
        <v>498</v>
      </c>
      <c r="F85" s="131" t="s">
        <v>499</v>
      </c>
      <c r="G85" s="131" t="s">
        <v>500</v>
      </c>
      <c r="H85" s="131" t="s">
        <v>501</v>
      </c>
      <c r="I85" s="132" t="s">
        <v>502</v>
      </c>
      <c r="J85" s="130" t="s">
        <v>382</v>
      </c>
      <c r="K85" s="131" t="s">
        <v>383</v>
      </c>
      <c r="L85" s="135">
        <v>250</v>
      </c>
      <c r="M85" s="153" t="s">
        <v>384</v>
      </c>
      <c r="N85" s="142">
        <v>3</v>
      </c>
      <c r="O85" s="143">
        <v>1</v>
      </c>
      <c r="P85" s="141">
        <f t="shared" si="2"/>
        <v>0.33333333333333331</v>
      </c>
      <c r="Q85" s="143">
        <v>358000000</v>
      </c>
      <c r="R85" s="145">
        <v>84490000</v>
      </c>
      <c r="S85" s="141">
        <f t="shared" si="3"/>
        <v>0.23600558659217877</v>
      </c>
      <c r="T85" s="142">
        <v>3</v>
      </c>
      <c r="U85" s="145">
        <v>84490000</v>
      </c>
      <c r="V85" s="143"/>
      <c r="W85" s="145"/>
      <c r="X85" s="143"/>
      <c r="Y85" s="145"/>
      <c r="Z85" s="143"/>
      <c r="AA85" s="146"/>
      <c r="AB85" s="132" t="s">
        <v>1074</v>
      </c>
    </row>
    <row r="86" spans="1:28" ht="60" customHeight="1" x14ac:dyDescent="0.25">
      <c r="A86" s="772"/>
      <c r="B86" s="764"/>
      <c r="C86" s="751"/>
      <c r="D86" s="131">
        <v>75</v>
      </c>
      <c r="E86" s="131" t="s">
        <v>503</v>
      </c>
      <c r="F86" s="131" t="s">
        <v>504</v>
      </c>
      <c r="G86" s="131" t="s">
        <v>505</v>
      </c>
      <c r="H86" s="131" t="s">
        <v>506</v>
      </c>
      <c r="I86" s="132" t="s">
        <v>507</v>
      </c>
      <c r="J86" s="130" t="s">
        <v>406</v>
      </c>
      <c r="K86" s="131" t="s">
        <v>407</v>
      </c>
      <c r="L86" s="135">
        <v>231</v>
      </c>
      <c r="M86" s="153" t="s">
        <v>391</v>
      </c>
      <c r="N86" s="155">
        <v>1</v>
      </c>
      <c r="O86" s="183">
        <v>0.15</v>
      </c>
      <c r="P86" s="144">
        <f t="shared" si="2"/>
        <v>0.15</v>
      </c>
      <c r="Q86" s="143">
        <v>7250000</v>
      </c>
      <c r="R86" s="145">
        <v>1500000</v>
      </c>
      <c r="S86" s="144">
        <f t="shared" si="3"/>
        <v>0.20689655172413793</v>
      </c>
      <c r="T86" s="155">
        <v>1</v>
      </c>
      <c r="U86" s="145">
        <v>1500000</v>
      </c>
      <c r="V86" s="143"/>
      <c r="W86" s="145"/>
      <c r="X86" s="143"/>
      <c r="Y86" s="145"/>
      <c r="Z86" s="143"/>
      <c r="AA86" s="146"/>
      <c r="AB86" s="132" t="s">
        <v>1025</v>
      </c>
    </row>
    <row r="87" spans="1:28" ht="60" customHeight="1" x14ac:dyDescent="0.25">
      <c r="A87" s="772"/>
      <c r="B87" s="764"/>
      <c r="C87" s="751"/>
      <c r="D87" s="131">
        <v>76</v>
      </c>
      <c r="E87" s="131" t="s">
        <v>508</v>
      </c>
      <c r="F87" s="131" t="s">
        <v>509</v>
      </c>
      <c r="G87" s="131" t="s">
        <v>510</v>
      </c>
      <c r="H87" s="131" t="s">
        <v>511</v>
      </c>
      <c r="I87" s="86" t="s">
        <v>512</v>
      </c>
      <c r="J87" s="130" t="s">
        <v>389</v>
      </c>
      <c r="K87" s="131" t="s">
        <v>390</v>
      </c>
      <c r="L87" s="135">
        <v>232</v>
      </c>
      <c r="M87" s="132" t="s">
        <v>1006</v>
      </c>
      <c r="N87" s="142">
        <v>12</v>
      </c>
      <c r="O87" s="143">
        <v>3</v>
      </c>
      <c r="P87" s="141">
        <f t="shared" si="2"/>
        <v>0.25</v>
      </c>
      <c r="Q87" s="143">
        <v>23800000</v>
      </c>
      <c r="R87" s="145">
        <v>750000</v>
      </c>
      <c r="S87" s="141">
        <f t="shared" si="3"/>
        <v>3.1512605042016806E-2</v>
      </c>
      <c r="T87" s="142">
        <v>12</v>
      </c>
      <c r="U87" s="145">
        <v>750000</v>
      </c>
      <c r="V87" s="143"/>
      <c r="W87" s="145"/>
      <c r="X87" s="143"/>
      <c r="Y87" s="145"/>
      <c r="Z87" s="143"/>
      <c r="AA87" s="146"/>
      <c r="AB87" s="192" t="s">
        <v>1096</v>
      </c>
    </row>
    <row r="88" spans="1:28" ht="60" customHeight="1" x14ac:dyDescent="0.25">
      <c r="A88" s="772"/>
      <c r="B88" s="764"/>
      <c r="C88" s="751"/>
      <c r="D88" s="131">
        <v>77</v>
      </c>
      <c r="E88" s="131" t="s">
        <v>513</v>
      </c>
      <c r="F88" s="131" t="s">
        <v>514</v>
      </c>
      <c r="G88" s="131" t="s">
        <v>515</v>
      </c>
      <c r="H88" s="131" t="s">
        <v>516</v>
      </c>
      <c r="I88" s="132" t="s">
        <v>517</v>
      </c>
      <c r="J88" s="130" t="s">
        <v>215</v>
      </c>
      <c r="K88" s="131" t="s">
        <v>216</v>
      </c>
      <c r="L88" s="135">
        <v>197</v>
      </c>
      <c r="M88" s="132" t="s">
        <v>217</v>
      </c>
      <c r="N88" s="832">
        <v>1</v>
      </c>
      <c r="O88" s="797">
        <v>0.2</v>
      </c>
      <c r="P88" s="734">
        <f t="shared" si="2"/>
        <v>0.2</v>
      </c>
      <c r="Q88" s="837">
        <v>69300000</v>
      </c>
      <c r="R88" s="839">
        <v>59520000</v>
      </c>
      <c r="S88" s="835">
        <f t="shared" si="3"/>
        <v>0.8588744588744589</v>
      </c>
      <c r="T88" s="832">
        <v>1</v>
      </c>
      <c r="U88" s="839">
        <v>59520000</v>
      </c>
      <c r="V88" s="143"/>
      <c r="W88" s="145"/>
      <c r="X88" s="143"/>
      <c r="Y88" s="145"/>
      <c r="Z88" s="143"/>
      <c r="AA88" s="146"/>
      <c r="AB88" s="192" t="s">
        <v>1097</v>
      </c>
    </row>
    <row r="89" spans="1:28" ht="60" customHeight="1" x14ac:dyDescent="0.25">
      <c r="A89" s="772"/>
      <c r="B89" s="764"/>
      <c r="C89" s="751"/>
      <c r="D89" s="131">
        <v>78</v>
      </c>
      <c r="E89" s="131" t="s">
        <v>518</v>
      </c>
      <c r="F89" s="131" t="s">
        <v>519</v>
      </c>
      <c r="G89" s="131" t="s">
        <v>520</v>
      </c>
      <c r="H89" s="131" t="s">
        <v>516</v>
      </c>
      <c r="I89" s="132" t="s">
        <v>521</v>
      </c>
      <c r="J89" s="130" t="s">
        <v>215</v>
      </c>
      <c r="K89" s="131" t="s">
        <v>216</v>
      </c>
      <c r="L89" s="135">
        <v>197</v>
      </c>
      <c r="M89" s="132" t="s">
        <v>217</v>
      </c>
      <c r="N89" s="846"/>
      <c r="O89" s="799"/>
      <c r="P89" s="736"/>
      <c r="Q89" s="838"/>
      <c r="R89" s="840"/>
      <c r="S89" s="836"/>
      <c r="T89" s="846"/>
      <c r="U89" s="840"/>
      <c r="V89" s="143"/>
      <c r="W89" s="145"/>
      <c r="X89" s="143"/>
      <c r="Y89" s="145"/>
      <c r="Z89" s="143"/>
      <c r="AA89" s="146"/>
      <c r="AB89" s="855" t="s">
        <v>1075</v>
      </c>
    </row>
    <row r="90" spans="1:28" ht="60" customHeight="1" x14ac:dyDescent="0.25">
      <c r="A90" s="772"/>
      <c r="B90" s="764"/>
      <c r="C90" s="751" t="s">
        <v>522</v>
      </c>
      <c r="D90" s="131">
        <v>79</v>
      </c>
      <c r="E90" s="131" t="s">
        <v>523</v>
      </c>
      <c r="F90" s="131" t="s">
        <v>524</v>
      </c>
      <c r="G90" s="131" t="s">
        <v>525</v>
      </c>
      <c r="H90" s="131" t="s">
        <v>59</v>
      </c>
      <c r="I90" s="132" t="s">
        <v>521</v>
      </c>
      <c r="J90" s="137" t="s">
        <v>233</v>
      </c>
      <c r="K90" s="133" t="s">
        <v>995</v>
      </c>
      <c r="L90" s="131">
        <v>196</v>
      </c>
      <c r="M90" s="134" t="s">
        <v>994</v>
      </c>
      <c r="N90" s="158">
        <v>1</v>
      </c>
      <c r="O90" s="159">
        <v>0.4</v>
      </c>
      <c r="P90" s="141">
        <f t="shared" si="2"/>
        <v>0.4</v>
      </c>
      <c r="Q90" s="143">
        <v>56400000</v>
      </c>
      <c r="R90" s="145">
        <v>56400000</v>
      </c>
      <c r="S90" s="141">
        <f t="shared" si="3"/>
        <v>1</v>
      </c>
      <c r="T90" s="158">
        <v>1</v>
      </c>
      <c r="U90" s="145">
        <v>56400000</v>
      </c>
      <c r="V90" s="143"/>
      <c r="W90" s="145"/>
      <c r="X90" s="143"/>
      <c r="Y90" s="145"/>
      <c r="Z90" s="143"/>
      <c r="AA90" s="146"/>
      <c r="AB90" s="857"/>
    </row>
    <row r="91" spans="1:28" ht="60" customHeight="1" x14ac:dyDescent="0.25">
      <c r="A91" s="772"/>
      <c r="B91" s="764"/>
      <c r="C91" s="751"/>
      <c r="D91" s="131">
        <v>80</v>
      </c>
      <c r="E91" s="131" t="s">
        <v>527</v>
      </c>
      <c r="F91" s="131" t="s">
        <v>528</v>
      </c>
      <c r="G91" s="131" t="s">
        <v>529</v>
      </c>
      <c r="H91" s="131" t="s">
        <v>530</v>
      </c>
      <c r="I91" s="86" t="s">
        <v>531</v>
      </c>
      <c r="J91" s="130" t="s">
        <v>532</v>
      </c>
      <c r="K91" s="131" t="s">
        <v>533</v>
      </c>
      <c r="L91" s="131" t="s">
        <v>534</v>
      </c>
      <c r="M91" s="132" t="s">
        <v>535</v>
      </c>
      <c r="N91" s="142">
        <v>1</v>
      </c>
      <c r="O91" s="143">
        <v>0.25</v>
      </c>
      <c r="P91" s="141">
        <f t="shared" si="2"/>
        <v>0.25</v>
      </c>
      <c r="Q91" s="143">
        <v>20950000</v>
      </c>
      <c r="R91" s="145">
        <v>5600000</v>
      </c>
      <c r="S91" s="141">
        <f t="shared" si="3"/>
        <v>0.26730310262529833</v>
      </c>
      <c r="T91" s="142">
        <v>1</v>
      </c>
      <c r="U91" s="145">
        <v>5600000</v>
      </c>
      <c r="V91" s="143"/>
      <c r="W91" s="145"/>
      <c r="X91" s="143"/>
      <c r="Y91" s="145"/>
      <c r="Z91" s="143"/>
      <c r="AA91" s="146"/>
      <c r="AB91" s="132" t="s">
        <v>1026</v>
      </c>
    </row>
    <row r="92" spans="1:28" ht="126.75" customHeight="1" x14ac:dyDescent="0.25">
      <c r="A92" s="772"/>
      <c r="B92" s="764"/>
      <c r="C92" s="751"/>
      <c r="D92" s="131">
        <v>81</v>
      </c>
      <c r="E92" s="131" t="s">
        <v>536</v>
      </c>
      <c r="F92" s="131" t="s">
        <v>537</v>
      </c>
      <c r="G92" s="131" t="s">
        <v>538</v>
      </c>
      <c r="H92" s="131" t="s">
        <v>539</v>
      </c>
      <c r="I92" s="132" t="s">
        <v>540</v>
      </c>
      <c r="J92" s="130" t="s">
        <v>265</v>
      </c>
      <c r="K92" s="131" t="s">
        <v>266</v>
      </c>
      <c r="L92" s="135">
        <v>186</v>
      </c>
      <c r="M92" s="132" t="s">
        <v>526</v>
      </c>
      <c r="N92" s="158">
        <v>1</v>
      </c>
      <c r="O92" s="159">
        <v>0.1</v>
      </c>
      <c r="P92" s="141">
        <f t="shared" si="2"/>
        <v>0.1</v>
      </c>
      <c r="Q92" s="167">
        <v>40000000</v>
      </c>
      <c r="R92" s="167">
        <v>7500000</v>
      </c>
      <c r="S92" s="141">
        <f t="shared" si="3"/>
        <v>0.1875</v>
      </c>
      <c r="T92" s="158">
        <v>1</v>
      </c>
      <c r="U92" s="167">
        <v>7500000</v>
      </c>
      <c r="V92" s="143"/>
      <c r="W92" s="145"/>
      <c r="X92" s="143"/>
      <c r="Y92" s="145"/>
      <c r="Z92" s="143"/>
      <c r="AA92" s="146"/>
      <c r="AB92" s="132" t="s">
        <v>1076</v>
      </c>
    </row>
    <row r="93" spans="1:28" ht="60" customHeight="1" x14ac:dyDescent="0.25">
      <c r="A93" s="772"/>
      <c r="B93" s="764"/>
      <c r="C93" s="751"/>
      <c r="D93" s="131">
        <v>82</v>
      </c>
      <c r="E93" s="131" t="s">
        <v>541</v>
      </c>
      <c r="F93" s="131" t="s">
        <v>542</v>
      </c>
      <c r="G93" s="131" t="s">
        <v>543</v>
      </c>
      <c r="H93" s="131" t="s">
        <v>59</v>
      </c>
      <c r="I93" s="766" t="s">
        <v>544</v>
      </c>
      <c r="J93" s="763" t="s">
        <v>215</v>
      </c>
      <c r="K93" s="751" t="s">
        <v>216</v>
      </c>
      <c r="L93" s="767">
        <v>197</v>
      </c>
      <c r="M93" s="765" t="s">
        <v>217</v>
      </c>
      <c r="N93" s="832">
        <v>1</v>
      </c>
      <c r="O93" s="797">
        <v>0.2</v>
      </c>
      <c r="P93" s="734">
        <f t="shared" si="2"/>
        <v>0.2</v>
      </c>
      <c r="Q93" s="837">
        <v>69300000</v>
      </c>
      <c r="R93" s="839">
        <v>59520000</v>
      </c>
      <c r="S93" s="835">
        <f t="shared" si="3"/>
        <v>0.8588744588744589</v>
      </c>
      <c r="T93" s="832">
        <v>1</v>
      </c>
      <c r="U93" s="839">
        <v>59520000</v>
      </c>
      <c r="V93" s="143"/>
      <c r="W93" s="145"/>
      <c r="X93" s="143"/>
      <c r="Y93" s="145"/>
      <c r="Z93" s="143"/>
      <c r="AA93" s="146"/>
      <c r="AB93" s="855" t="s">
        <v>1032</v>
      </c>
    </row>
    <row r="94" spans="1:28" ht="60" customHeight="1" x14ac:dyDescent="0.25">
      <c r="A94" s="772"/>
      <c r="B94" s="764"/>
      <c r="C94" s="751"/>
      <c r="D94" s="131">
        <v>83</v>
      </c>
      <c r="E94" s="131" t="s">
        <v>545</v>
      </c>
      <c r="F94" s="131" t="s">
        <v>546</v>
      </c>
      <c r="G94" s="131" t="s">
        <v>547</v>
      </c>
      <c r="H94" s="131" t="s">
        <v>548</v>
      </c>
      <c r="I94" s="766"/>
      <c r="J94" s="763"/>
      <c r="K94" s="751"/>
      <c r="L94" s="767"/>
      <c r="M94" s="765"/>
      <c r="N94" s="846"/>
      <c r="O94" s="799"/>
      <c r="P94" s="736"/>
      <c r="Q94" s="838"/>
      <c r="R94" s="840"/>
      <c r="S94" s="836"/>
      <c r="T94" s="846"/>
      <c r="U94" s="840"/>
      <c r="V94" s="143"/>
      <c r="W94" s="145"/>
      <c r="X94" s="143"/>
      <c r="Y94" s="145"/>
      <c r="Z94" s="143"/>
      <c r="AA94" s="146"/>
      <c r="AB94" s="857"/>
    </row>
    <row r="95" spans="1:28" ht="60" customHeight="1" x14ac:dyDescent="0.25">
      <c r="A95" s="772"/>
      <c r="B95" s="764"/>
      <c r="C95" s="751"/>
      <c r="D95" s="131">
        <v>84</v>
      </c>
      <c r="E95" s="131" t="s">
        <v>549</v>
      </c>
      <c r="F95" s="131" t="s">
        <v>550</v>
      </c>
      <c r="G95" s="131" t="s">
        <v>551</v>
      </c>
      <c r="H95" s="131" t="s">
        <v>59</v>
      </c>
      <c r="I95" s="153" t="s">
        <v>552</v>
      </c>
      <c r="J95" s="130" t="s">
        <v>233</v>
      </c>
      <c r="K95" s="131" t="s">
        <v>1008</v>
      </c>
      <c r="L95" s="135">
        <v>191</v>
      </c>
      <c r="M95" s="132" t="s">
        <v>1007</v>
      </c>
      <c r="N95" s="158">
        <v>1</v>
      </c>
      <c r="O95" s="159">
        <v>0.3</v>
      </c>
      <c r="P95" s="141">
        <f t="shared" si="2"/>
        <v>0.3</v>
      </c>
      <c r="Q95" s="167">
        <f xml:space="preserve"> 170000000 + 1015000000</f>
        <v>1185000000</v>
      </c>
      <c r="R95" s="175">
        <v>179880000</v>
      </c>
      <c r="S95" s="141">
        <f t="shared" si="3"/>
        <v>0.15179746835443039</v>
      </c>
      <c r="T95" s="158">
        <v>1</v>
      </c>
      <c r="U95" s="175">
        <v>179880000</v>
      </c>
      <c r="V95" s="143"/>
      <c r="W95" s="145"/>
      <c r="X95" s="143"/>
      <c r="Y95" s="145"/>
      <c r="Z95" s="143"/>
      <c r="AA95" s="146"/>
      <c r="AB95" s="132" t="s">
        <v>1016</v>
      </c>
    </row>
    <row r="96" spans="1:28" ht="60" customHeight="1" x14ac:dyDescent="0.25">
      <c r="A96" s="772"/>
      <c r="B96" s="764"/>
      <c r="C96" s="751"/>
      <c r="D96" s="131">
        <v>85</v>
      </c>
      <c r="E96" s="131" t="s">
        <v>553</v>
      </c>
      <c r="F96" s="131" t="s">
        <v>554</v>
      </c>
      <c r="G96" s="131" t="s">
        <v>555</v>
      </c>
      <c r="H96" s="131" t="s">
        <v>556</v>
      </c>
      <c r="I96" s="153" t="s">
        <v>557</v>
      </c>
      <c r="J96" s="763" t="s">
        <v>215</v>
      </c>
      <c r="K96" s="751" t="s">
        <v>216</v>
      </c>
      <c r="L96" s="767">
        <v>197</v>
      </c>
      <c r="M96" s="765" t="s">
        <v>217</v>
      </c>
      <c r="N96" s="832">
        <v>1</v>
      </c>
      <c r="O96" s="797">
        <v>0.2</v>
      </c>
      <c r="P96" s="734">
        <f t="shared" si="2"/>
        <v>0.2</v>
      </c>
      <c r="Q96" s="837">
        <v>69300000</v>
      </c>
      <c r="R96" s="839">
        <v>59520000</v>
      </c>
      <c r="S96" s="835">
        <f t="shared" si="3"/>
        <v>0.8588744588744589</v>
      </c>
      <c r="T96" s="832">
        <v>1</v>
      </c>
      <c r="U96" s="839">
        <v>59520000</v>
      </c>
      <c r="V96" s="143"/>
      <c r="W96" s="145"/>
      <c r="X96" s="143"/>
      <c r="Y96" s="145"/>
      <c r="Z96" s="143"/>
      <c r="AA96" s="146"/>
      <c r="AB96" s="132" t="s">
        <v>1033</v>
      </c>
    </row>
    <row r="97" spans="1:28" ht="60" customHeight="1" x14ac:dyDescent="0.25">
      <c r="A97" s="772"/>
      <c r="B97" s="764" t="s">
        <v>558</v>
      </c>
      <c r="C97" s="751" t="s">
        <v>559</v>
      </c>
      <c r="D97" s="131">
        <v>86</v>
      </c>
      <c r="E97" s="131" t="s">
        <v>560</v>
      </c>
      <c r="F97" s="131" t="s">
        <v>561</v>
      </c>
      <c r="G97" s="131" t="s">
        <v>562</v>
      </c>
      <c r="H97" s="131" t="s">
        <v>563</v>
      </c>
      <c r="I97" s="154" t="s">
        <v>564</v>
      </c>
      <c r="J97" s="763"/>
      <c r="K97" s="751"/>
      <c r="L97" s="767"/>
      <c r="M97" s="765"/>
      <c r="N97" s="833"/>
      <c r="O97" s="798"/>
      <c r="P97" s="735"/>
      <c r="Q97" s="842"/>
      <c r="R97" s="844"/>
      <c r="S97" s="847"/>
      <c r="T97" s="833"/>
      <c r="U97" s="844"/>
      <c r="V97" s="143"/>
      <c r="W97" s="145"/>
      <c r="X97" s="143"/>
      <c r="Y97" s="145"/>
      <c r="Z97" s="143"/>
      <c r="AA97" s="146"/>
      <c r="AB97" s="192" t="s">
        <v>1098</v>
      </c>
    </row>
    <row r="98" spans="1:28" ht="60" customHeight="1" x14ac:dyDescent="0.25">
      <c r="A98" s="772"/>
      <c r="B98" s="764"/>
      <c r="C98" s="751"/>
      <c r="D98" s="131">
        <v>87</v>
      </c>
      <c r="E98" s="131" t="s">
        <v>565</v>
      </c>
      <c r="F98" s="131" t="s">
        <v>566</v>
      </c>
      <c r="G98" s="131" t="s">
        <v>567</v>
      </c>
      <c r="H98" s="131" t="s">
        <v>568</v>
      </c>
      <c r="I98" s="153" t="s">
        <v>569</v>
      </c>
      <c r="J98" s="763"/>
      <c r="K98" s="751"/>
      <c r="L98" s="767"/>
      <c r="M98" s="765"/>
      <c r="N98" s="846"/>
      <c r="O98" s="799"/>
      <c r="P98" s="736"/>
      <c r="Q98" s="838"/>
      <c r="R98" s="840"/>
      <c r="S98" s="836"/>
      <c r="T98" s="846"/>
      <c r="U98" s="840"/>
      <c r="V98" s="143"/>
      <c r="W98" s="145"/>
      <c r="X98" s="143"/>
      <c r="Y98" s="145"/>
      <c r="Z98" s="143"/>
      <c r="AA98" s="146"/>
      <c r="AB98" s="192" t="s">
        <v>1099</v>
      </c>
    </row>
    <row r="99" spans="1:28" ht="60" customHeight="1" x14ac:dyDescent="0.25">
      <c r="A99" s="772"/>
      <c r="B99" s="764"/>
      <c r="C99" s="751"/>
      <c r="D99" s="131">
        <v>88</v>
      </c>
      <c r="E99" s="131" t="s">
        <v>570</v>
      </c>
      <c r="F99" s="131" t="s">
        <v>571</v>
      </c>
      <c r="G99" s="131" t="s">
        <v>572</v>
      </c>
      <c r="H99" s="131" t="s">
        <v>59</v>
      </c>
      <c r="I99" s="153" t="s">
        <v>573</v>
      </c>
      <c r="J99" s="778" t="s">
        <v>574</v>
      </c>
      <c r="K99" s="767"/>
      <c r="L99" s="767"/>
      <c r="M99" s="811"/>
      <c r="N99" s="142"/>
      <c r="O99" s="143">
        <f>T99+V99+X99+Z99</f>
        <v>0</v>
      </c>
      <c r="P99" s="144"/>
      <c r="Q99" s="143"/>
      <c r="R99" s="145" t="e">
        <f>U99+W99+Y99+AA99</f>
        <v>#VALUE!</v>
      </c>
      <c r="S99" s="144"/>
      <c r="T99" s="142"/>
      <c r="U99" s="145" t="e">
        <f>X99+Z99+AB99+AD99</f>
        <v>#VALUE!</v>
      </c>
      <c r="V99" s="143"/>
      <c r="W99" s="145"/>
      <c r="X99" s="143"/>
      <c r="Y99" s="145"/>
      <c r="Z99" s="143"/>
      <c r="AA99" s="146"/>
      <c r="AB99" s="132" t="s">
        <v>1034</v>
      </c>
    </row>
    <row r="100" spans="1:28" ht="60" customHeight="1" x14ac:dyDescent="0.25">
      <c r="A100" s="772"/>
      <c r="B100" s="764" t="s">
        <v>558</v>
      </c>
      <c r="C100" s="751" t="s">
        <v>559</v>
      </c>
      <c r="D100" s="131">
        <v>89</v>
      </c>
      <c r="E100" s="131" t="s">
        <v>575</v>
      </c>
      <c r="F100" s="131" t="s">
        <v>576</v>
      </c>
      <c r="G100" s="131" t="s">
        <v>577</v>
      </c>
      <c r="H100" s="131" t="s">
        <v>59</v>
      </c>
      <c r="I100" s="132" t="s">
        <v>578</v>
      </c>
      <c r="J100" s="763" t="s">
        <v>215</v>
      </c>
      <c r="K100" s="751" t="s">
        <v>216</v>
      </c>
      <c r="L100" s="767">
        <v>197</v>
      </c>
      <c r="M100" s="765" t="s">
        <v>217</v>
      </c>
      <c r="N100" s="832">
        <v>1</v>
      </c>
      <c r="O100" s="797">
        <v>0.2</v>
      </c>
      <c r="P100" s="734">
        <f>(O100/N100)*1</f>
        <v>0.2</v>
      </c>
      <c r="Q100" s="837">
        <v>69300000</v>
      </c>
      <c r="R100" s="839">
        <v>59520000</v>
      </c>
      <c r="S100" s="835">
        <f>(R100/Q100)*1</f>
        <v>0.8588744588744589</v>
      </c>
      <c r="T100" s="832">
        <v>1</v>
      </c>
      <c r="U100" s="839">
        <v>59520000</v>
      </c>
      <c r="V100" s="143"/>
      <c r="W100" s="145"/>
      <c r="X100" s="143"/>
      <c r="Y100" s="145"/>
      <c r="Z100" s="143"/>
      <c r="AA100" s="146"/>
      <c r="AB100" s="855" t="s">
        <v>1024</v>
      </c>
    </row>
    <row r="101" spans="1:28" ht="60" customHeight="1" x14ac:dyDescent="0.25">
      <c r="A101" s="772"/>
      <c r="B101" s="764"/>
      <c r="C101" s="751"/>
      <c r="D101" s="131">
        <v>90</v>
      </c>
      <c r="E101" s="131" t="s">
        <v>579</v>
      </c>
      <c r="F101" s="131" t="s">
        <v>580</v>
      </c>
      <c r="G101" s="131" t="s">
        <v>581</v>
      </c>
      <c r="H101" s="131" t="s">
        <v>563</v>
      </c>
      <c r="I101" s="132" t="s">
        <v>582</v>
      </c>
      <c r="J101" s="763"/>
      <c r="K101" s="751"/>
      <c r="L101" s="767"/>
      <c r="M101" s="765"/>
      <c r="N101" s="846"/>
      <c r="O101" s="799"/>
      <c r="P101" s="736"/>
      <c r="Q101" s="838"/>
      <c r="R101" s="840"/>
      <c r="S101" s="836"/>
      <c r="T101" s="846"/>
      <c r="U101" s="840"/>
      <c r="V101" s="143"/>
      <c r="W101" s="145"/>
      <c r="X101" s="143"/>
      <c r="Y101" s="145"/>
      <c r="Z101" s="143"/>
      <c r="AA101" s="146"/>
      <c r="AB101" s="856"/>
    </row>
    <row r="102" spans="1:28" ht="60" customHeight="1" x14ac:dyDescent="0.25">
      <c r="A102" s="772"/>
      <c r="B102" s="764"/>
      <c r="C102" s="751"/>
      <c r="D102" s="131">
        <v>91</v>
      </c>
      <c r="E102" s="131" t="s">
        <v>583</v>
      </c>
      <c r="F102" s="131" t="s">
        <v>584</v>
      </c>
      <c r="G102" s="131" t="s">
        <v>585</v>
      </c>
      <c r="H102" s="131" t="s">
        <v>586</v>
      </c>
      <c r="I102" s="132" t="s">
        <v>587</v>
      </c>
      <c r="J102" s="130" t="s">
        <v>588</v>
      </c>
      <c r="K102" s="131" t="s">
        <v>589</v>
      </c>
      <c r="L102" s="131" t="s">
        <v>590</v>
      </c>
      <c r="M102" s="132" t="s">
        <v>591</v>
      </c>
      <c r="N102" s="155">
        <v>1</v>
      </c>
      <c r="O102" s="183">
        <v>0.2</v>
      </c>
      <c r="P102" s="144">
        <f>(O102/N102)*1</f>
        <v>0.2</v>
      </c>
      <c r="Q102" s="143">
        <v>69300000</v>
      </c>
      <c r="R102" s="145">
        <v>59520000</v>
      </c>
      <c r="S102" s="144">
        <f>(R102/Q102)*1</f>
        <v>0.8588744588744589</v>
      </c>
      <c r="T102" s="155">
        <v>1</v>
      </c>
      <c r="U102" s="145">
        <v>59520000</v>
      </c>
      <c r="V102" s="143"/>
      <c r="W102" s="145"/>
      <c r="X102" s="143"/>
      <c r="Y102" s="145"/>
      <c r="Z102" s="143"/>
      <c r="AA102" s="146"/>
      <c r="AB102" s="857"/>
    </row>
    <row r="103" spans="1:28" ht="60" customHeight="1" x14ac:dyDescent="0.25">
      <c r="A103" s="772"/>
      <c r="B103" s="764"/>
      <c r="C103" s="751"/>
      <c r="D103" s="131">
        <v>92</v>
      </c>
      <c r="E103" s="131" t="s">
        <v>592</v>
      </c>
      <c r="F103" s="131" t="s">
        <v>593</v>
      </c>
      <c r="G103" s="131" t="s">
        <v>594</v>
      </c>
      <c r="H103" s="131" t="s">
        <v>595</v>
      </c>
      <c r="I103" s="132" t="s">
        <v>596</v>
      </c>
      <c r="J103" s="130" t="s">
        <v>389</v>
      </c>
      <c r="K103" s="131" t="s">
        <v>390</v>
      </c>
      <c r="L103" s="135">
        <v>231</v>
      </c>
      <c r="M103" s="132" t="s">
        <v>1009</v>
      </c>
      <c r="N103" s="155">
        <v>1</v>
      </c>
      <c r="O103" s="183">
        <v>0.15</v>
      </c>
      <c r="P103" s="144">
        <f>(O103/N103)*1</f>
        <v>0.15</v>
      </c>
      <c r="Q103" s="143">
        <v>7250000</v>
      </c>
      <c r="R103" s="145">
        <v>1500000</v>
      </c>
      <c r="S103" s="144">
        <f>(R103/Q103)*1</f>
        <v>0.20689655172413793</v>
      </c>
      <c r="T103" s="155">
        <v>1</v>
      </c>
      <c r="U103" s="145">
        <v>1500000</v>
      </c>
      <c r="V103" s="143"/>
      <c r="W103" s="145"/>
      <c r="X103" s="143"/>
      <c r="Y103" s="145"/>
      <c r="Z103" s="143"/>
      <c r="AA103" s="146"/>
      <c r="AB103" s="132" t="s">
        <v>1025</v>
      </c>
    </row>
    <row r="104" spans="1:28" ht="60" customHeight="1" x14ac:dyDescent="0.25">
      <c r="A104" s="772"/>
      <c r="B104" s="764"/>
      <c r="C104" s="751"/>
      <c r="D104" s="131">
        <v>93</v>
      </c>
      <c r="E104" s="131" t="s">
        <v>598</v>
      </c>
      <c r="F104" s="131" t="s">
        <v>599</v>
      </c>
      <c r="G104" s="131" t="s">
        <v>600</v>
      </c>
      <c r="H104" s="131" t="s">
        <v>601</v>
      </c>
      <c r="I104" s="132" t="s">
        <v>602</v>
      </c>
      <c r="J104" s="130" t="s">
        <v>389</v>
      </c>
      <c r="K104" s="131" t="s">
        <v>603</v>
      </c>
      <c r="L104" s="131">
        <v>226</v>
      </c>
      <c r="M104" s="132" t="s">
        <v>1010</v>
      </c>
      <c r="N104" s="142">
        <v>12</v>
      </c>
      <c r="O104" s="143">
        <v>8</v>
      </c>
      <c r="P104" s="141">
        <f>(O104/N104)*1</f>
        <v>0.66666666666666663</v>
      </c>
      <c r="Q104" s="143">
        <v>210000000</v>
      </c>
      <c r="R104" s="174">
        <f>10000000+6800000+3580000+10900000+10900000+10150000+5000000+2700000+8145000</f>
        <v>68175000</v>
      </c>
      <c r="S104" s="141">
        <f>(R104/Q104)*1</f>
        <v>0.32464285714285712</v>
      </c>
      <c r="T104" s="142">
        <v>12</v>
      </c>
      <c r="U104" s="174">
        <f>10000000+6800000+3580000+10900000+10900000+10150000+5000000+2700000+8145000</f>
        <v>68175000</v>
      </c>
      <c r="V104" s="143"/>
      <c r="W104" s="145"/>
      <c r="X104" s="143"/>
      <c r="Y104" s="145"/>
      <c r="Z104" s="143"/>
      <c r="AA104" s="146"/>
      <c r="AB104" s="132" t="s">
        <v>1017</v>
      </c>
    </row>
    <row r="105" spans="1:28" ht="258.75" customHeight="1" x14ac:dyDescent="0.25">
      <c r="A105" s="772"/>
      <c r="B105" s="764"/>
      <c r="C105" s="751"/>
      <c r="D105" s="131">
        <v>94</v>
      </c>
      <c r="E105" s="131" t="s">
        <v>605</v>
      </c>
      <c r="F105" s="131" t="s">
        <v>606</v>
      </c>
      <c r="G105" s="131" t="s">
        <v>607</v>
      </c>
      <c r="H105" s="131" t="s">
        <v>608</v>
      </c>
      <c r="I105" s="132" t="s">
        <v>609</v>
      </c>
      <c r="J105" s="130" t="s">
        <v>254</v>
      </c>
      <c r="K105" s="135" t="s">
        <v>262</v>
      </c>
      <c r="L105" s="131">
        <v>137</v>
      </c>
      <c r="M105" s="132" t="s">
        <v>263</v>
      </c>
      <c r="N105" s="142">
        <v>12</v>
      </c>
      <c r="O105" s="143">
        <v>2</v>
      </c>
      <c r="P105" s="141">
        <f>(O105/N105)*1</f>
        <v>0.16666666666666666</v>
      </c>
      <c r="Q105" s="143">
        <v>53000000</v>
      </c>
      <c r="R105" s="186">
        <v>26400000</v>
      </c>
      <c r="S105" s="141">
        <f>(R105/Q105)*1</f>
        <v>0.49811320754716981</v>
      </c>
      <c r="T105" s="142">
        <v>12</v>
      </c>
      <c r="U105" s="186">
        <v>26400000</v>
      </c>
      <c r="V105" s="143"/>
      <c r="W105" s="145"/>
      <c r="X105" s="143"/>
      <c r="Y105" s="145"/>
      <c r="Z105" s="143"/>
      <c r="AA105" s="146"/>
      <c r="AB105" s="132" t="s">
        <v>1077</v>
      </c>
    </row>
    <row r="106" spans="1:28" ht="60" customHeight="1" x14ac:dyDescent="0.25">
      <c r="A106" s="772"/>
      <c r="B106" s="764"/>
      <c r="C106" s="751"/>
      <c r="D106" s="131">
        <v>95</v>
      </c>
      <c r="E106" s="129" t="s">
        <v>610</v>
      </c>
      <c r="F106" s="131" t="s">
        <v>611</v>
      </c>
      <c r="G106" s="131" t="s">
        <v>612</v>
      </c>
      <c r="H106" s="131" t="s">
        <v>87</v>
      </c>
      <c r="I106" s="132" t="s">
        <v>613</v>
      </c>
      <c r="J106" s="763" t="s">
        <v>215</v>
      </c>
      <c r="K106" s="751" t="s">
        <v>216</v>
      </c>
      <c r="L106" s="767">
        <v>197</v>
      </c>
      <c r="M106" s="765" t="s">
        <v>217</v>
      </c>
      <c r="N106" s="832">
        <v>1</v>
      </c>
      <c r="O106" s="797">
        <v>0.2</v>
      </c>
      <c r="P106" s="734">
        <f>(O106/N106)*1</f>
        <v>0.2</v>
      </c>
      <c r="Q106" s="837">
        <v>69300000</v>
      </c>
      <c r="R106" s="839">
        <v>59520000</v>
      </c>
      <c r="S106" s="835">
        <f>(R106/Q106)*1</f>
        <v>0.8588744588744589</v>
      </c>
      <c r="T106" s="832">
        <v>1</v>
      </c>
      <c r="U106" s="839">
        <v>59520000</v>
      </c>
      <c r="V106" s="143"/>
      <c r="W106" s="145"/>
      <c r="X106" s="143"/>
      <c r="Y106" s="145"/>
      <c r="Z106" s="143"/>
      <c r="AA106" s="146"/>
      <c r="AB106" s="855" t="s">
        <v>1078</v>
      </c>
    </row>
    <row r="107" spans="1:28" ht="60" customHeight="1" x14ac:dyDescent="0.25">
      <c r="A107" s="772"/>
      <c r="B107" s="764"/>
      <c r="C107" s="751"/>
      <c r="D107" s="131">
        <v>96</v>
      </c>
      <c r="E107" s="129" t="s">
        <v>614</v>
      </c>
      <c r="F107" s="131" t="s">
        <v>615</v>
      </c>
      <c r="G107" s="131" t="s">
        <v>616</v>
      </c>
      <c r="H107" s="131" t="s">
        <v>59</v>
      </c>
      <c r="I107" s="132" t="s">
        <v>617</v>
      </c>
      <c r="J107" s="763"/>
      <c r="K107" s="751"/>
      <c r="L107" s="767"/>
      <c r="M107" s="765"/>
      <c r="N107" s="846"/>
      <c r="O107" s="799"/>
      <c r="P107" s="736"/>
      <c r="Q107" s="838"/>
      <c r="R107" s="840"/>
      <c r="S107" s="836"/>
      <c r="T107" s="846"/>
      <c r="U107" s="840"/>
      <c r="V107" s="143"/>
      <c r="W107" s="145"/>
      <c r="X107" s="143"/>
      <c r="Y107" s="145"/>
      <c r="Z107" s="143"/>
      <c r="AA107" s="146"/>
      <c r="AB107" s="856"/>
    </row>
    <row r="108" spans="1:28" ht="86.25" customHeight="1" x14ac:dyDescent="0.25">
      <c r="A108" s="772"/>
      <c r="B108" s="764"/>
      <c r="C108" s="131" t="s">
        <v>618</v>
      </c>
      <c r="D108" s="131">
        <v>97</v>
      </c>
      <c r="E108" s="131" t="s">
        <v>619</v>
      </c>
      <c r="F108" s="131" t="s">
        <v>620</v>
      </c>
      <c r="G108" s="131" t="s">
        <v>621</v>
      </c>
      <c r="H108" s="131" t="s">
        <v>59</v>
      </c>
      <c r="I108" s="132" t="s">
        <v>622</v>
      </c>
      <c r="J108" s="130" t="s">
        <v>389</v>
      </c>
      <c r="K108" s="131" t="s">
        <v>603</v>
      </c>
      <c r="L108" s="135">
        <v>226</v>
      </c>
      <c r="M108" s="132" t="s">
        <v>1011</v>
      </c>
      <c r="N108" s="142">
        <v>12</v>
      </c>
      <c r="O108" s="143">
        <v>8</v>
      </c>
      <c r="P108" s="141">
        <f>(O108/N108)*1</f>
        <v>0.66666666666666663</v>
      </c>
      <c r="Q108" s="143">
        <v>210000000</v>
      </c>
      <c r="R108" s="174">
        <f>10000000+6800000+3580000+10900000+10900000+10150000+5000000+2700000+8145000</f>
        <v>68175000</v>
      </c>
      <c r="S108" s="141">
        <f>(R108/Q108)*1</f>
        <v>0.32464285714285712</v>
      </c>
      <c r="T108" s="142">
        <v>12</v>
      </c>
      <c r="U108" s="174">
        <f>10000000+6800000+3580000+10900000+10900000+10150000+5000000+2700000+8145000</f>
        <v>68175000</v>
      </c>
      <c r="V108" s="143"/>
      <c r="W108" s="145"/>
      <c r="X108" s="143"/>
      <c r="Y108" s="145"/>
      <c r="Z108" s="143"/>
      <c r="AA108" s="146"/>
      <c r="AB108" s="857"/>
    </row>
    <row r="109" spans="1:28" ht="60" customHeight="1" x14ac:dyDescent="0.25">
      <c r="A109" s="772" t="s">
        <v>624</v>
      </c>
      <c r="B109" s="751" t="s">
        <v>625</v>
      </c>
      <c r="C109" s="751" t="s">
        <v>626</v>
      </c>
      <c r="D109" s="131">
        <v>98</v>
      </c>
      <c r="E109" s="131" t="s">
        <v>627</v>
      </c>
      <c r="F109" s="131" t="s">
        <v>628</v>
      </c>
      <c r="G109" s="131" t="s">
        <v>629</v>
      </c>
      <c r="H109" s="131" t="s">
        <v>630</v>
      </c>
      <c r="I109" s="132" t="s">
        <v>631</v>
      </c>
      <c r="J109" s="763" t="s">
        <v>233</v>
      </c>
      <c r="K109" s="751" t="s">
        <v>234</v>
      </c>
      <c r="L109" s="764">
        <v>197</v>
      </c>
      <c r="M109" s="809" t="s">
        <v>217</v>
      </c>
      <c r="N109" s="832">
        <v>1</v>
      </c>
      <c r="O109" s="797">
        <v>0.2</v>
      </c>
      <c r="P109" s="734">
        <f>(O109/N109)*1</f>
        <v>0.2</v>
      </c>
      <c r="Q109" s="837">
        <v>69300000</v>
      </c>
      <c r="R109" s="839">
        <v>59520000</v>
      </c>
      <c r="S109" s="835">
        <f>(R109/Q109)*1</f>
        <v>0.8588744588744589</v>
      </c>
      <c r="T109" s="832">
        <v>1</v>
      </c>
      <c r="U109" s="839">
        <v>59520000</v>
      </c>
      <c r="V109" s="143"/>
      <c r="W109" s="145"/>
      <c r="X109" s="143"/>
      <c r="Y109" s="145"/>
      <c r="Z109" s="143" t="s">
        <v>1035</v>
      </c>
      <c r="AA109" s="146"/>
      <c r="AB109" s="855" t="s">
        <v>1036</v>
      </c>
    </row>
    <row r="110" spans="1:28" ht="60" customHeight="1" x14ac:dyDescent="0.25">
      <c r="A110" s="772"/>
      <c r="B110" s="751"/>
      <c r="C110" s="751"/>
      <c r="D110" s="131">
        <v>99</v>
      </c>
      <c r="E110" s="131" t="s">
        <v>632</v>
      </c>
      <c r="F110" s="131" t="s">
        <v>633</v>
      </c>
      <c r="G110" s="131" t="s">
        <v>634</v>
      </c>
      <c r="H110" s="131" t="s">
        <v>635</v>
      </c>
      <c r="I110" s="132" t="s">
        <v>631</v>
      </c>
      <c r="J110" s="763"/>
      <c r="K110" s="751"/>
      <c r="L110" s="764"/>
      <c r="M110" s="809"/>
      <c r="N110" s="833"/>
      <c r="O110" s="798"/>
      <c r="P110" s="735"/>
      <c r="Q110" s="842"/>
      <c r="R110" s="844"/>
      <c r="S110" s="847"/>
      <c r="T110" s="833"/>
      <c r="U110" s="844"/>
      <c r="V110" s="143"/>
      <c r="W110" s="145"/>
      <c r="X110" s="143"/>
      <c r="Y110" s="145"/>
      <c r="Z110" s="143"/>
      <c r="AA110" s="146"/>
      <c r="AB110" s="856"/>
    </row>
    <row r="111" spans="1:28" ht="60" customHeight="1" x14ac:dyDescent="0.25">
      <c r="A111" s="772"/>
      <c r="B111" s="751"/>
      <c r="C111" s="764" t="s">
        <v>636</v>
      </c>
      <c r="D111" s="133">
        <v>100</v>
      </c>
      <c r="E111" s="131" t="s">
        <v>637</v>
      </c>
      <c r="F111" s="131" t="s">
        <v>638</v>
      </c>
      <c r="G111" s="131" t="s">
        <v>639</v>
      </c>
      <c r="H111" s="131" t="s">
        <v>640</v>
      </c>
      <c r="I111" s="132" t="s">
        <v>641</v>
      </c>
      <c r="J111" s="763"/>
      <c r="K111" s="751"/>
      <c r="L111" s="764"/>
      <c r="M111" s="809"/>
      <c r="N111" s="833"/>
      <c r="O111" s="798"/>
      <c r="P111" s="735"/>
      <c r="Q111" s="842"/>
      <c r="R111" s="844"/>
      <c r="S111" s="847"/>
      <c r="T111" s="833"/>
      <c r="U111" s="844"/>
      <c r="V111" s="143"/>
      <c r="W111" s="145"/>
      <c r="X111" s="143"/>
      <c r="Y111" s="145"/>
      <c r="Z111" s="143"/>
      <c r="AA111" s="146"/>
      <c r="AB111" s="856"/>
    </row>
    <row r="112" spans="1:28" ht="60" customHeight="1" x14ac:dyDescent="0.25">
      <c r="A112" s="772"/>
      <c r="B112" s="751"/>
      <c r="C112" s="764"/>
      <c r="D112" s="131">
        <v>101</v>
      </c>
      <c r="E112" s="133" t="s">
        <v>642</v>
      </c>
      <c r="F112" s="131" t="s">
        <v>643</v>
      </c>
      <c r="G112" s="131" t="s">
        <v>644</v>
      </c>
      <c r="H112" s="131" t="s">
        <v>645</v>
      </c>
      <c r="I112" s="132" t="s">
        <v>641</v>
      </c>
      <c r="J112" s="763"/>
      <c r="K112" s="751"/>
      <c r="L112" s="764"/>
      <c r="M112" s="809"/>
      <c r="N112" s="833"/>
      <c r="O112" s="798"/>
      <c r="P112" s="735"/>
      <c r="Q112" s="842"/>
      <c r="R112" s="844"/>
      <c r="S112" s="847"/>
      <c r="T112" s="833"/>
      <c r="U112" s="844"/>
      <c r="V112" s="143"/>
      <c r="W112" s="145"/>
      <c r="X112" s="143"/>
      <c r="Y112" s="145"/>
      <c r="Z112" s="143"/>
      <c r="AA112" s="146"/>
      <c r="AB112" s="856"/>
    </row>
    <row r="113" spans="1:28" ht="60" customHeight="1" x14ac:dyDescent="0.25">
      <c r="A113" s="772"/>
      <c r="B113" s="751"/>
      <c r="C113" s="764"/>
      <c r="D113" s="131">
        <v>102</v>
      </c>
      <c r="E113" s="131" t="s">
        <v>646</v>
      </c>
      <c r="F113" s="131" t="s">
        <v>647</v>
      </c>
      <c r="G113" s="131" t="s">
        <v>648</v>
      </c>
      <c r="H113" s="131" t="s">
        <v>649</v>
      </c>
      <c r="I113" s="132" t="s">
        <v>650</v>
      </c>
      <c r="J113" s="763"/>
      <c r="K113" s="751"/>
      <c r="L113" s="764"/>
      <c r="M113" s="809"/>
      <c r="N113" s="833"/>
      <c r="O113" s="798"/>
      <c r="P113" s="735"/>
      <c r="Q113" s="842"/>
      <c r="R113" s="844"/>
      <c r="S113" s="847"/>
      <c r="T113" s="833"/>
      <c r="U113" s="844"/>
      <c r="V113" s="143"/>
      <c r="W113" s="145"/>
      <c r="X113" s="143"/>
      <c r="Y113" s="145"/>
      <c r="Z113" s="143"/>
      <c r="AA113" s="146"/>
      <c r="AB113" s="856"/>
    </row>
    <row r="114" spans="1:28" ht="60" customHeight="1" x14ac:dyDescent="0.25">
      <c r="A114" s="772"/>
      <c r="B114" s="751"/>
      <c r="C114" s="764"/>
      <c r="D114" s="131">
        <v>103</v>
      </c>
      <c r="E114" s="131" t="s">
        <v>651</v>
      </c>
      <c r="F114" s="131" t="s">
        <v>652</v>
      </c>
      <c r="G114" s="131" t="s">
        <v>653</v>
      </c>
      <c r="H114" s="131" t="s">
        <v>654</v>
      </c>
      <c r="I114" s="132" t="s">
        <v>655</v>
      </c>
      <c r="J114" s="763"/>
      <c r="K114" s="751"/>
      <c r="L114" s="764"/>
      <c r="M114" s="809"/>
      <c r="N114" s="833"/>
      <c r="O114" s="798"/>
      <c r="P114" s="735"/>
      <c r="Q114" s="842"/>
      <c r="R114" s="844"/>
      <c r="S114" s="847"/>
      <c r="T114" s="833"/>
      <c r="U114" s="844"/>
      <c r="V114" s="143"/>
      <c r="W114" s="145"/>
      <c r="X114" s="143"/>
      <c r="Y114" s="145"/>
      <c r="Z114" s="143"/>
      <c r="AA114" s="146"/>
      <c r="AB114" s="857"/>
    </row>
    <row r="115" spans="1:28" ht="60" customHeight="1" x14ac:dyDescent="0.25">
      <c r="A115" s="772"/>
      <c r="B115" s="751"/>
      <c r="C115" s="764"/>
      <c r="D115" s="133">
        <v>104</v>
      </c>
      <c r="E115" s="131" t="s">
        <v>656</v>
      </c>
      <c r="F115" s="131" t="s">
        <v>657</v>
      </c>
      <c r="G115" s="131" t="s">
        <v>658</v>
      </c>
      <c r="H115" s="131" t="s">
        <v>659</v>
      </c>
      <c r="I115" s="132" t="s">
        <v>660</v>
      </c>
      <c r="J115" s="763"/>
      <c r="K115" s="751"/>
      <c r="L115" s="764"/>
      <c r="M115" s="809"/>
      <c r="N115" s="833"/>
      <c r="O115" s="798"/>
      <c r="P115" s="735"/>
      <c r="Q115" s="842"/>
      <c r="R115" s="844"/>
      <c r="S115" s="847"/>
      <c r="T115" s="833"/>
      <c r="U115" s="844"/>
      <c r="V115" s="143"/>
      <c r="W115" s="145"/>
      <c r="X115" s="143"/>
      <c r="Y115" s="145"/>
      <c r="Z115" s="143"/>
      <c r="AA115" s="146"/>
      <c r="AB115" s="132" t="s">
        <v>1037</v>
      </c>
    </row>
    <row r="116" spans="1:28" ht="60" customHeight="1" x14ac:dyDescent="0.25">
      <c r="A116" s="772"/>
      <c r="B116" s="751"/>
      <c r="C116" s="764"/>
      <c r="D116" s="131">
        <v>105</v>
      </c>
      <c r="E116" s="131" t="s">
        <v>661</v>
      </c>
      <c r="F116" s="131" t="s">
        <v>662</v>
      </c>
      <c r="G116" s="131" t="s">
        <v>663</v>
      </c>
      <c r="H116" s="131" t="s">
        <v>664</v>
      </c>
      <c r="I116" s="132" t="s">
        <v>665</v>
      </c>
      <c r="J116" s="763"/>
      <c r="K116" s="751"/>
      <c r="L116" s="764"/>
      <c r="M116" s="809"/>
      <c r="N116" s="833"/>
      <c r="O116" s="798"/>
      <c r="P116" s="735"/>
      <c r="Q116" s="842"/>
      <c r="R116" s="844"/>
      <c r="S116" s="847"/>
      <c r="T116" s="833"/>
      <c r="U116" s="844"/>
      <c r="V116" s="143"/>
      <c r="W116" s="145"/>
      <c r="X116" s="143"/>
      <c r="Y116" s="145"/>
      <c r="Z116" s="143"/>
      <c r="AA116" s="146"/>
      <c r="AB116" s="148" t="s">
        <v>1038</v>
      </c>
    </row>
    <row r="117" spans="1:28" ht="60" customHeight="1" x14ac:dyDescent="0.25">
      <c r="A117" s="772"/>
      <c r="B117" s="751"/>
      <c r="C117" s="764"/>
      <c r="D117" s="131">
        <v>106</v>
      </c>
      <c r="E117" s="129" t="s">
        <v>666</v>
      </c>
      <c r="F117" s="131" t="s">
        <v>667</v>
      </c>
      <c r="G117" s="131" t="s">
        <v>668</v>
      </c>
      <c r="H117" s="131" t="s">
        <v>669</v>
      </c>
      <c r="I117" s="132" t="s">
        <v>1020</v>
      </c>
      <c r="J117" s="763"/>
      <c r="K117" s="751"/>
      <c r="L117" s="764"/>
      <c r="M117" s="809"/>
      <c r="N117" s="833"/>
      <c r="O117" s="798"/>
      <c r="P117" s="735"/>
      <c r="Q117" s="842"/>
      <c r="R117" s="844"/>
      <c r="S117" s="847"/>
      <c r="T117" s="833"/>
      <c r="U117" s="844"/>
      <c r="V117" s="143"/>
      <c r="W117" s="145"/>
      <c r="X117" s="143"/>
      <c r="Y117" s="145"/>
      <c r="Z117" s="143"/>
      <c r="AA117" s="146"/>
      <c r="AB117" s="148" t="s">
        <v>1039</v>
      </c>
    </row>
    <row r="118" spans="1:28" ht="60" customHeight="1" x14ac:dyDescent="0.25">
      <c r="A118" s="772"/>
      <c r="B118" s="751"/>
      <c r="C118" s="764"/>
      <c r="D118" s="131">
        <v>107</v>
      </c>
      <c r="E118" s="131" t="s">
        <v>671</v>
      </c>
      <c r="F118" s="131" t="s">
        <v>672</v>
      </c>
      <c r="G118" s="131" t="s">
        <v>673</v>
      </c>
      <c r="H118" s="131" t="s">
        <v>59</v>
      </c>
      <c r="I118" s="132" t="s">
        <v>674</v>
      </c>
      <c r="J118" s="763"/>
      <c r="K118" s="751"/>
      <c r="L118" s="764"/>
      <c r="M118" s="809"/>
      <c r="N118" s="833"/>
      <c r="O118" s="798"/>
      <c r="P118" s="735"/>
      <c r="Q118" s="842"/>
      <c r="R118" s="844"/>
      <c r="S118" s="847"/>
      <c r="T118" s="833"/>
      <c r="U118" s="844"/>
      <c r="V118" s="143"/>
      <c r="W118" s="145"/>
      <c r="X118" s="143"/>
      <c r="Y118" s="145"/>
      <c r="Z118" s="143"/>
      <c r="AA118" s="146"/>
      <c r="AB118" s="148" t="s">
        <v>1040</v>
      </c>
    </row>
    <row r="119" spans="1:28" ht="60" customHeight="1" x14ac:dyDescent="0.25">
      <c r="A119" s="772"/>
      <c r="B119" s="764" t="s">
        <v>675</v>
      </c>
      <c r="C119" s="751" t="s">
        <v>676</v>
      </c>
      <c r="D119" s="133">
        <v>108</v>
      </c>
      <c r="E119" s="129" t="s">
        <v>677</v>
      </c>
      <c r="F119" s="131" t="s">
        <v>678</v>
      </c>
      <c r="G119" s="131" t="s">
        <v>679</v>
      </c>
      <c r="H119" s="131" t="s">
        <v>680</v>
      </c>
      <c r="I119" s="132" t="s">
        <v>1021</v>
      </c>
      <c r="J119" s="763"/>
      <c r="K119" s="751"/>
      <c r="L119" s="764"/>
      <c r="M119" s="809"/>
      <c r="N119" s="833"/>
      <c r="O119" s="798"/>
      <c r="P119" s="735"/>
      <c r="Q119" s="842"/>
      <c r="R119" s="844"/>
      <c r="S119" s="847"/>
      <c r="T119" s="833"/>
      <c r="U119" s="844"/>
      <c r="V119" s="143"/>
      <c r="W119" s="145"/>
      <c r="X119" s="143"/>
      <c r="Y119" s="145"/>
      <c r="Z119" s="143"/>
      <c r="AA119" s="146"/>
      <c r="AB119" s="148" t="s">
        <v>1041</v>
      </c>
    </row>
    <row r="120" spans="1:28" ht="60" customHeight="1" thickBot="1" x14ac:dyDescent="0.3">
      <c r="A120" s="875"/>
      <c r="B120" s="776"/>
      <c r="C120" s="775"/>
      <c r="D120" s="140">
        <v>109</v>
      </c>
      <c r="E120" s="189" t="s">
        <v>681</v>
      </c>
      <c r="F120" s="140" t="s">
        <v>682</v>
      </c>
      <c r="G120" s="140" t="s">
        <v>683</v>
      </c>
      <c r="H120" s="140" t="s">
        <v>684</v>
      </c>
      <c r="I120" s="190" t="s">
        <v>685</v>
      </c>
      <c r="J120" s="770"/>
      <c r="K120" s="775"/>
      <c r="L120" s="776"/>
      <c r="M120" s="810"/>
      <c r="N120" s="834"/>
      <c r="O120" s="841"/>
      <c r="P120" s="831"/>
      <c r="Q120" s="843"/>
      <c r="R120" s="845"/>
      <c r="S120" s="848"/>
      <c r="T120" s="834"/>
      <c r="U120" s="845"/>
      <c r="V120" s="97"/>
      <c r="W120" s="98"/>
      <c r="X120" s="97"/>
      <c r="Y120" s="98"/>
      <c r="Z120" s="97"/>
      <c r="AA120" s="99"/>
      <c r="AB120" s="148" t="s">
        <v>1042</v>
      </c>
    </row>
  </sheetData>
  <mergeCells count="272">
    <mergeCell ref="T2:U2"/>
    <mergeCell ref="AB27:AB28"/>
    <mergeCell ref="AB36:AB38"/>
    <mergeCell ref="AB40:AB41"/>
    <mergeCell ref="AB18:AB20"/>
    <mergeCell ref="AB109:AB114"/>
    <mergeCell ref="AB2:AB3"/>
    <mergeCell ref="V36:V41"/>
    <mergeCell ref="W36:W41"/>
    <mergeCell ref="X36:X41"/>
    <mergeCell ref="Y36:Y41"/>
    <mergeCell ref="Z36:Z41"/>
    <mergeCell ref="AA36:AA41"/>
    <mergeCell ref="V32:V35"/>
    <mergeCell ref="W32:W35"/>
    <mergeCell ref="X32:X35"/>
    <mergeCell ref="Y32:Y35"/>
    <mergeCell ref="Z32:Z35"/>
    <mergeCell ref="AA32:AA35"/>
    <mergeCell ref="V2:W2"/>
    <mergeCell ref="X2:Y2"/>
    <mergeCell ref="Z2:AA2"/>
    <mergeCell ref="AB53:AB55"/>
    <mergeCell ref="AB78:AB81"/>
    <mergeCell ref="N2:O2"/>
    <mergeCell ref="Q2:R2"/>
    <mergeCell ref="P2:P3"/>
    <mergeCell ref="S2:S3"/>
    <mergeCell ref="N18:N20"/>
    <mergeCell ref="O18:O20"/>
    <mergeCell ref="Q18:Q20"/>
    <mergeCell ref="R18:R20"/>
    <mergeCell ref="S18:S20"/>
    <mergeCell ref="P18:P20"/>
    <mergeCell ref="A1:I1"/>
    <mergeCell ref="A2:A3"/>
    <mergeCell ref="B2:B3"/>
    <mergeCell ref="C2:C3"/>
    <mergeCell ref="D2:D3"/>
    <mergeCell ref="E2:E3"/>
    <mergeCell ref="F2:F3"/>
    <mergeCell ref="G2:G3"/>
    <mergeCell ref="H2:H3"/>
    <mergeCell ref="I2:I3"/>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A68:A84"/>
    <mergeCell ref="B68:B76"/>
    <mergeCell ref="C68:C71"/>
    <mergeCell ref="C72:C76"/>
    <mergeCell ref="B77:B84"/>
    <mergeCell ref="C77:C79"/>
    <mergeCell ref="J78:J81"/>
    <mergeCell ref="A52:A67"/>
    <mergeCell ref="B52:B55"/>
    <mergeCell ref="C52:C55"/>
    <mergeCell ref="J53:J55"/>
    <mergeCell ref="B62:B65"/>
    <mergeCell ref="C62:C65"/>
    <mergeCell ref="B66:B67"/>
    <mergeCell ref="C66:C67"/>
    <mergeCell ref="J57:J60"/>
    <mergeCell ref="J62:J67"/>
    <mergeCell ref="A109:A120"/>
    <mergeCell ref="B109:B118"/>
    <mergeCell ref="C109:C110"/>
    <mergeCell ref="B97:B99"/>
    <mergeCell ref="C97:C99"/>
    <mergeCell ref="B100:B108"/>
    <mergeCell ref="C100:C107"/>
    <mergeCell ref="A85:A108"/>
    <mergeCell ref="B85:B96"/>
    <mergeCell ref="C85:C89"/>
    <mergeCell ref="K106:K107"/>
    <mergeCell ref="L106:L107"/>
    <mergeCell ref="M106:M107"/>
    <mergeCell ref="L93:L94"/>
    <mergeCell ref="M93:M94"/>
    <mergeCell ref="K78:K81"/>
    <mergeCell ref="L78:L81"/>
    <mergeCell ref="C80:C84"/>
    <mergeCell ref="C90:C96"/>
    <mergeCell ref="I93:I94"/>
    <mergeCell ref="J93:J94"/>
    <mergeCell ref="K93:K94"/>
    <mergeCell ref="J99:M99"/>
    <mergeCell ref="J100:J101"/>
    <mergeCell ref="K100:K101"/>
    <mergeCell ref="L100:L101"/>
    <mergeCell ref="M100:M101"/>
    <mergeCell ref="J96:J98"/>
    <mergeCell ref="K96:K98"/>
    <mergeCell ref="L96:L98"/>
    <mergeCell ref="M96:M98"/>
    <mergeCell ref="J106:J107"/>
    <mergeCell ref="M53:M55"/>
    <mergeCell ref="C57:C59"/>
    <mergeCell ref="M57:M60"/>
    <mergeCell ref="C60:C61"/>
    <mergeCell ref="K53:K55"/>
    <mergeCell ref="L53:L55"/>
    <mergeCell ref="K57:K60"/>
    <mergeCell ref="M36:M37"/>
    <mergeCell ref="C43:C47"/>
    <mergeCell ref="C48:C51"/>
    <mergeCell ref="J48:J49"/>
    <mergeCell ref="K36:K37"/>
    <mergeCell ref="L36:L37"/>
    <mergeCell ref="C36:C42"/>
    <mergeCell ref="L57:L60"/>
    <mergeCell ref="N36:N37"/>
    <mergeCell ref="O36:O37"/>
    <mergeCell ref="C111:C118"/>
    <mergeCell ref="B119:B120"/>
    <mergeCell ref="C119:C120"/>
    <mergeCell ref="B56:B61"/>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N100:N101"/>
    <mergeCell ref="O100:O101"/>
    <mergeCell ref="J109:J120"/>
    <mergeCell ref="K109:K120"/>
    <mergeCell ref="N53:N55"/>
    <mergeCell ref="O53:O55"/>
    <mergeCell ref="T53:T55"/>
    <mergeCell ref="AB45:AB46"/>
    <mergeCell ref="Q48:Q49"/>
    <mergeCell ref="R48:R49"/>
    <mergeCell ref="AB48:AB49"/>
    <mergeCell ref="Q50:Q51"/>
    <mergeCell ref="R50:R51"/>
    <mergeCell ref="AB50:AB51"/>
    <mergeCell ref="N48:N49"/>
    <mergeCell ref="O48:O49"/>
    <mergeCell ref="N50:N51"/>
    <mergeCell ref="O50:O51"/>
    <mergeCell ref="T48:T49"/>
    <mergeCell ref="T50:T51"/>
    <mergeCell ref="AB89:AB90"/>
    <mergeCell ref="Q78:Q81"/>
    <mergeCell ref="R78:R81"/>
    <mergeCell ref="AB57:AB60"/>
    <mergeCell ref="AB62:AB63"/>
    <mergeCell ref="AB64:AB65"/>
    <mergeCell ref="K62:K67"/>
    <mergeCell ref="L62:L67"/>
    <mergeCell ref="M62:M67"/>
    <mergeCell ref="Q62:Q67"/>
    <mergeCell ref="R62:R67"/>
    <mergeCell ref="S62:S67"/>
    <mergeCell ref="T57:T60"/>
    <mergeCell ref="T62:T67"/>
    <mergeCell ref="R57:R60"/>
    <mergeCell ref="S57:S60"/>
    <mergeCell ref="N57:N60"/>
    <mergeCell ref="O57:O60"/>
    <mergeCell ref="N62:N67"/>
    <mergeCell ref="O62:O67"/>
    <mergeCell ref="N78:N81"/>
    <mergeCell ref="T88:T89"/>
    <mergeCell ref="O78:O81"/>
    <mergeCell ref="AB100:AB102"/>
    <mergeCell ref="P93:P94"/>
    <mergeCell ref="P96:P98"/>
    <mergeCell ref="T93:T94"/>
    <mergeCell ref="T96:T98"/>
    <mergeCell ref="T100:T101"/>
    <mergeCell ref="AB93:AB94"/>
    <mergeCell ref="AB106:AB108"/>
    <mergeCell ref="N106:N107"/>
    <mergeCell ref="O106:O107"/>
    <mergeCell ref="R96:R98"/>
    <mergeCell ref="S96:S98"/>
    <mergeCell ref="N93:N94"/>
    <mergeCell ref="O93:O94"/>
    <mergeCell ref="T106:T107"/>
    <mergeCell ref="P36:P37"/>
    <mergeCell ref="P48:P49"/>
    <mergeCell ref="P50:P51"/>
    <mergeCell ref="P53:P55"/>
    <mergeCell ref="P57:P60"/>
    <mergeCell ref="P62:P67"/>
    <mergeCell ref="P78:P81"/>
    <mergeCell ref="P88:P89"/>
    <mergeCell ref="Q96:Q98"/>
    <mergeCell ref="Q36:Q37"/>
    <mergeCell ref="S36:S37"/>
    <mergeCell ref="S48:S49"/>
    <mergeCell ref="S50:S51"/>
    <mergeCell ref="Q53:Q55"/>
    <mergeCell ref="R53:R55"/>
    <mergeCell ref="S53:S55"/>
    <mergeCell ref="Q57:Q60"/>
    <mergeCell ref="Q100:Q101"/>
    <mergeCell ref="R100:R101"/>
    <mergeCell ref="R36:R37"/>
    <mergeCell ref="L109:L120"/>
    <mergeCell ref="M109:M120"/>
    <mergeCell ref="S109:S120"/>
    <mergeCell ref="U18:U20"/>
    <mergeCell ref="U36:U37"/>
    <mergeCell ref="U48:U49"/>
    <mergeCell ref="U50:U51"/>
    <mergeCell ref="U53:U55"/>
    <mergeCell ref="U57:U60"/>
    <mergeCell ref="U62:U67"/>
    <mergeCell ref="U78:U81"/>
    <mergeCell ref="U88:U89"/>
    <mergeCell ref="U93:U94"/>
    <mergeCell ref="U96:U98"/>
    <mergeCell ref="U100:U101"/>
    <mergeCell ref="U106:U107"/>
    <mergeCell ref="U109:U120"/>
    <mergeCell ref="T18:T20"/>
    <mergeCell ref="T36:T37"/>
    <mergeCell ref="S78:S81"/>
    <mergeCell ref="T78:T81"/>
    <mergeCell ref="Q106:Q107"/>
    <mergeCell ref="N88:N89"/>
    <mergeCell ref="O88:O89"/>
    <mergeCell ref="N109:N120"/>
    <mergeCell ref="T109:T120"/>
    <mergeCell ref="S100:S101"/>
    <mergeCell ref="Q88:Q89"/>
    <mergeCell ref="R88:R89"/>
    <mergeCell ref="S88:S89"/>
    <mergeCell ref="S93:S94"/>
    <mergeCell ref="O109:O120"/>
    <mergeCell ref="P100:P101"/>
    <mergeCell ref="P106:P107"/>
    <mergeCell ref="P109:P120"/>
    <mergeCell ref="Q109:Q120"/>
    <mergeCell ref="R109:R120"/>
    <mergeCell ref="S106:S107"/>
    <mergeCell ref="R106:R107"/>
    <mergeCell ref="Q93:Q94"/>
    <mergeCell ref="R93:R94"/>
    <mergeCell ref="N96:N98"/>
    <mergeCell ref="O96:O98"/>
  </mergeCells>
  <conditionalFormatting sqref="L44">
    <cfRule type="duplicateValues" dxfId="1056" priority="514"/>
  </conditionalFormatting>
  <conditionalFormatting sqref="L39">
    <cfRule type="duplicateValues" dxfId="1055" priority="513"/>
  </conditionalFormatting>
  <conditionalFormatting sqref="L18">
    <cfRule type="duplicateValues" dxfId="1054" priority="512"/>
  </conditionalFormatting>
  <conditionalFormatting sqref="L42">
    <cfRule type="duplicateValues" dxfId="1053" priority="511"/>
  </conditionalFormatting>
  <conditionalFormatting sqref="L50">
    <cfRule type="duplicateValues" dxfId="1052" priority="510"/>
  </conditionalFormatting>
  <conditionalFormatting sqref="P42:P120 P36 P4 P7:P32">
    <cfRule type="cellIs" dxfId="1051" priority="503" operator="lessThan">
      <formula>0.4</formula>
    </cfRule>
    <cfRule type="cellIs" dxfId="1050" priority="504" operator="between">
      <formula>0.4</formula>
      <formula>0.5999</formula>
    </cfRule>
    <cfRule type="cellIs" dxfId="1049" priority="505" operator="between">
      <formula>0.6</formula>
      <formula>0.6999</formula>
    </cfRule>
    <cfRule type="cellIs" dxfId="1048" priority="506" operator="between">
      <formula>0.7</formula>
      <formula>0.7999</formula>
    </cfRule>
    <cfRule type="cellIs" dxfId="1047" priority="507" operator="greaterThan">
      <formula>0.7999</formula>
    </cfRule>
  </conditionalFormatting>
  <conditionalFormatting sqref="P4:P10 P99 P12:P18 P21:P29 P56 P34 P52 P43:P44 P46:P48 P36 P38:P41">
    <cfRule type="cellIs" dxfId="1046" priority="498" operator="lessThan">
      <formula>0.4</formula>
    </cfRule>
    <cfRule type="cellIs" dxfId="1045" priority="499" operator="between">
      <formula>0.4</formula>
      <formula>0.5999</formula>
    </cfRule>
    <cfRule type="cellIs" dxfId="1044" priority="500" operator="between">
      <formula>0.6</formula>
      <formula>0.6999</formula>
    </cfRule>
    <cfRule type="cellIs" dxfId="1043" priority="501" operator="between">
      <formula>0.7</formula>
      <formula>0.7999</formula>
    </cfRule>
    <cfRule type="cellIs" dxfId="1042" priority="502" operator="greaterThan">
      <formula>0.7999</formula>
    </cfRule>
  </conditionalFormatting>
  <conditionalFormatting sqref="P61 P72 P91:P92 P68:P69 P82 P87 P95 P74:P75">
    <cfRule type="cellIs" dxfId="1041" priority="493" operator="lessThan">
      <formula>0.4</formula>
    </cfRule>
    <cfRule type="cellIs" dxfId="1040" priority="494" operator="between">
      <formula>0.4</formula>
      <formula>0.5999</formula>
    </cfRule>
    <cfRule type="cellIs" dxfId="1039" priority="495" operator="between">
      <formula>0.6</formula>
      <formula>0.6999</formula>
    </cfRule>
    <cfRule type="cellIs" dxfId="1038" priority="496" operator="between">
      <formula>0.7</formula>
      <formula>0.7999</formula>
    </cfRule>
    <cfRule type="cellIs" dxfId="1037" priority="497" operator="greaterThan">
      <formula>0.7999</formula>
    </cfRule>
  </conditionalFormatting>
  <conditionalFormatting sqref="P11">
    <cfRule type="cellIs" dxfId="1036" priority="488" operator="lessThan">
      <formula>0.4</formula>
    </cfRule>
    <cfRule type="cellIs" dxfId="1035" priority="489" operator="between">
      <formula>0.4</formula>
      <formula>0.5999</formula>
    </cfRule>
    <cfRule type="cellIs" dxfId="1034" priority="490" operator="between">
      <formula>0.6</formula>
      <formula>0.6999</formula>
    </cfRule>
    <cfRule type="cellIs" dxfId="1033" priority="491" operator="between">
      <formula>0.7</formula>
      <formula>0.7999</formula>
    </cfRule>
    <cfRule type="cellIs" dxfId="1032" priority="492" operator="greaterThan">
      <formula>0.7999</formula>
    </cfRule>
  </conditionalFormatting>
  <conditionalFormatting sqref="P71">
    <cfRule type="cellIs" dxfId="1031" priority="483" operator="lessThan">
      <formula>0.4</formula>
    </cfRule>
    <cfRule type="cellIs" dxfId="1030" priority="484" operator="between">
      <formula>0.4</formula>
      <formula>0.5999</formula>
    </cfRule>
    <cfRule type="cellIs" dxfId="1029" priority="485" operator="between">
      <formula>0.6</formula>
      <formula>0.6999</formula>
    </cfRule>
    <cfRule type="cellIs" dxfId="1028" priority="486" operator="between">
      <formula>0.7</formula>
      <formula>0.7999</formula>
    </cfRule>
    <cfRule type="cellIs" dxfId="1027" priority="487" operator="greaterThan">
      <formula>0.7999</formula>
    </cfRule>
  </conditionalFormatting>
  <conditionalFormatting sqref="P90">
    <cfRule type="cellIs" dxfId="1026" priority="478" operator="lessThan">
      <formula>0.4</formula>
    </cfRule>
    <cfRule type="cellIs" dxfId="1025" priority="479" operator="between">
      <formula>0.4</formula>
      <formula>0.5999</formula>
    </cfRule>
    <cfRule type="cellIs" dxfId="1024" priority="480" operator="between">
      <formula>0.6</formula>
      <formula>0.6999</formula>
    </cfRule>
    <cfRule type="cellIs" dxfId="1023" priority="481" operator="between">
      <formula>0.7</formula>
      <formula>0.7999</formula>
    </cfRule>
    <cfRule type="cellIs" dxfId="1022" priority="482" operator="greaterThan">
      <formula>0.7999</formula>
    </cfRule>
  </conditionalFormatting>
  <conditionalFormatting sqref="P30:P32">
    <cfRule type="cellIs" dxfId="1021" priority="473" operator="lessThan">
      <formula>0.4</formula>
    </cfRule>
    <cfRule type="cellIs" dxfId="1020" priority="474" operator="between">
      <formula>0.4</formula>
      <formula>0.5999</formula>
    </cfRule>
    <cfRule type="cellIs" dxfId="1019" priority="475" operator="between">
      <formula>0.6</formula>
      <formula>0.6999</formula>
    </cfRule>
    <cfRule type="cellIs" dxfId="1018" priority="476" operator="between">
      <formula>0.7</formula>
      <formula>0.7999</formula>
    </cfRule>
    <cfRule type="cellIs" dxfId="1017" priority="477" operator="greaterThan">
      <formula>0.7999</formula>
    </cfRule>
  </conditionalFormatting>
  <conditionalFormatting sqref="P53">
    <cfRule type="cellIs" dxfId="1016" priority="468" operator="lessThan">
      <formula>0.4</formula>
    </cfRule>
    <cfRule type="cellIs" dxfId="1015" priority="469" operator="between">
      <formula>0.4</formula>
      <formula>0.5999</formula>
    </cfRule>
    <cfRule type="cellIs" dxfId="1014" priority="470" operator="between">
      <formula>0.6</formula>
      <formula>0.6999</formula>
    </cfRule>
    <cfRule type="cellIs" dxfId="1013" priority="471" operator="between">
      <formula>0.7</formula>
      <formula>0.7999</formula>
    </cfRule>
    <cfRule type="cellIs" dxfId="1012" priority="472" operator="greaterThan">
      <formula>0.7999</formula>
    </cfRule>
  </conditionalFormatting>
  <conditionalFormatting sqref="P57">
    <cfRule type="cellIs" dxfId="1011" priority="463" operator="lessThan">
      <formula>0.4</formula>
    </cfRule>
    <cfRule type="cellIs" dxfId="1010" priority="464" operator="between">
      <formula>0.4</formula>
      <formula>0.5999</formula>
    </cfRule>
    <cfRule type="cellIs" dxfId="1009" priority="465" operator="between">
      <formula>0.6</formula>
      <formula>0.6999</formula>
    </cfRule>
    <cfRule type="cellIs" dxfId="1008" priority="466" operator="between">
      <formula>0.7</formula>
      <formula>0.7999</formula>
    </cfRule>
    <cfRule type="cellIs" dxfId="1007" priority="467" operator="greaterThan">
      <formula>0.7999</formula>
    </cfRule>
  </conditionalFormatting>
  <conditionalFormatting sqref="P62">
    <cfRule type="cellIs" dxfId="1006" priority="458" operator="lessThan">
      <formula>0.4</formula>
    </cfRule>
    <cfRule type="cellIs" dxfId="1005" priority="459" operator="between">
      <formula>0.4</formula>
      <formula>0.5999</formula>
    </cfRule>
    <cfRule type="cellIs" dxfId="1004" priority="460" operator="between">
      <formula>0.6</formula>
      <formula>0.6999</formula>
    </cfRule>
    <cfRule type="cellIs" dxfId="1003" priority="461" operator="between">
      <formula>0.7</formula>
      <formula>0.7999</formula>
    </cfRule>
    <cfRule type="cellIs" dxfId="1002" priority="462" operator="greaterThan">
      <formula>0.7999</formula>
    </cfRule>
  </conditionalFormatting>
  <conditionalFormatting sqref="P109">
    <cfRule type="cellIs" dxfId="1001" priority="453" operator="lessThan">
      <formula>0.4</formula>
    </cfRule>
    <cfRule type="cellIs" dxfId="1000" priority="454" operator="between">
      <formula>0.4</formula>
      <formula>0.5999</formula>
    </cfRule>
    <cfRule type="cellIs" dxfId="999" priority="455" operator="between">
      <formula>0.6</formula>
      <formula>0.6999</formula>
    </cfRule>
    <cfRule type="cellIs" dxfId="998" priority="456" operator="between">
      <formula>0.7</formula>
      <formula>0.7999</formula>
    </cfRule>
    <cfRule type="cellIs" dxfId="997" priority="457" operator="greaterThan">
      <formula>0.7999</formula>
    </cfRule>
  </conditionalFormatting>
  <conditionalFormatting sqref="P78">
    <cfRule type="cellIs" dxfId="996" priority="448" operator="lessThan">
      <formula>0.4</formula>
    </cfRule>
    <cfRule type="cellIs" dxfId="995" priority="449" operator="between">
      <formula>0.4</formula>
      <formula>0.5999</formula>
    </cfRule>
    <cfRule type="cellIs" dxfId="994" priority="450" operator="between">
      <formula>0.6</formula>
      <formula>0.6999</formula>
    </cfRule>
    <cfRule type="cellIs" dxfId="993" priority="451" operator="between">
      <formula>0.7</formula>
      <formula>0.7999</formula>
    </cfRule>
    <cfRule type="cellIs" dxfId="992" priority="452" operator="greaterThan">
      <formula>0.7999</formula>
    </cfRule>
  </conditionalFormatting>
  <conditionalFormatting sqref="P83:P84 P86">
    <cfRule type="cellIs" dxfId="991" priority="443" operator="lessThan">
      <formula>0.4</formula>
    </cfRule>
    <cfRule type="cellIs" dxfId="990" priority="444" operator="between">
      <formula>0.4</formula>
      <formula>0.5999</formula>
    </cfRule>
    <cfRule type="cellIs" dxfId="989" priority="445" operator="between">
      <formula>0.6</formula>
      <formula>0.6999</formula>
    </cfRule>
    <cfRule type="cellIs" dxfId="988" priority="446" operator="between">
      <formula>0.7</formula>
      <formula>0.7999</formula>
    </cfRule>
    <cfRule type="cellIs" dxfId="987" priority="447" operator="greaterThan">
      <formula>0.7999</formula>
    </cfRule>
  </conditionalFormatting>
  <conditionalFormatting sqref="P88">
    <cfRule type="cellIs" dxfId="986" priority="438" operator="lessThan">
      <formula>0.4</formula>
    </cfRule>
    <cfRule type="cellIs" dxfId="985" priority="439" operator="between">
      <formula>0.4</formula>
      <formula>0.5999</formula>
    </cfRule>
    <cfRule type="cellIs" dxfId="984" priority="440" operator="between">
      <formula>0.6</formula>
      <formula>0.6999</formula>
    </cfRule>
    <cfRule type="cellIs" dxfId="983" priority="441" operator="between">
      <formula>0.7</formula>
      <formula>0.7999</formula>
    </cfRule>
    <cfRule type="cellIs" dxfId="982" priority="442" operator="greaterThan">
      <formula>0.7999</formula>
    </cfRule>
  </conditionalFormatting>
  <conditionalFormatting sqref="P106">
    <cfRule type="cellIs" dxfId="981" priority="433" operator="lessThan">
      <formula>0.4</formula>
    </cfRule>
    <cfRule type="cellIs" dxfId="980" priority="434" operator="between">
      <formula>0.4</formula>
      <formula>0.5999</formula>
    </cfRule>
    <cfRule type="cellIs" dxfId="979" priority="435" operator="between">
      <formula>0.6</formula>
      <formula>0.6999</formula>
    </cfRule>
    <cfRule type="cellIs" dxfId="978" priority="436" operator="between">
      <formula>0.7</formula>
      <formula>0.7999</formula>
    </cfRule>
    <cfRule type="cellIs" dxfId="977" priority="437" operator="greaterThan">
      <formula>0.7999</formula>
    </cfRule>
  </conditionalFormatting>
  <conditionalFormatting sqref="P102">
    <cfRule type="cellIs" dxfId="976" priority="428" operator="lessThan">
      <formula>0.4</formula>
    </cfRule>
    <cfRule type="cellIs" dxfId="975" priority="429" operator="between">
      <formula>0.4</formula>
      <formula>0.5999</formula>
    </cfRule>
    <cfRule type="cellIs" dxfId="974" priority="430" operator="between">
      <formula>0.6</formula>
      <formula>0.6999</formula>
    </cfRule>
    <cfRule type="cellIs" dxfId="973" priority="431" operator="between">
      <formula>0.7</formula>
      <formula>0.7999</formula>
    </cfRule>
    <cfRule type="cellIs" dxfId="972" priority="432" operator="greaterThan">
      <formula>0.7999</formula>
    </cfRule>
  </conditionalFormatting>
  <conditionalFormatting sqref="P100">
    <cfRule type="cellIs" dxfId="971" priority="423" operator="lessThan">
      <formula>0.4</formula>
    </cfRule>
    <cfRule type="cellIs" dxfId="970" priority="424" operator="between">
      <formula>0.4</formula>
      <formula>0.5999</formula>
    </cfRule>
    <cfRule type="cellIs" dxfId="969" priority="425" operator="between">
      <formula>0.6</formula>
      <formula>0.6999</formula>
    </cfRule>
    <cfRule type="cellIs" dxfId="968" priority="426" operator="between">
      <formula>0.7</formula>
      <formula>0.7999</formula>
    </cfRule>
    <cfRule type="cellIs" dxfId="967" priority="427" operator="greaterThan">
      <formula>0.7999</formula>
    </cfRule>
  </conditionalFormatting>
  <conditionalFormatting sqref="P96">
    <cfRule type="cellIs" dxfId="966" priority="418" operator="lessThan">
      <formula>0.4</formula>
    </cfRule>
    <cfRule type="cellIs" dxfId="965" priority="419" operator="between">
      <formula>0.4</formula>
      <formula>0.5999</formula>
    </cfRule>
    <cfRule type="cellIs" dxfId="964" priority="420" operator="between">
      <formula>0.6</formula>
      <formula>0.6999</formula>
    </cfRule>
    <cfRule type="cellIs" dxfId="963" priority="421" operator="between">
      <formula>0.7</formula>
      <formula>0.7999</formula>
    </cfRule>
    <cfRule type="cellIs" dxfId="962" priority="422" operator="greaterThan">
      <formula>0.7999</formula>
    </cfRule>
  </conditionalFormatting>
  <conditionalFormatting sqref="P93">
    <cfRule type="cellIs" dxfId="961" priority="413" operator="lessThan">
      <formula>0.4</formula>
    </cfRule>
    <cfRule type="cellIs" dxfId="960" priority="414" operator="between">
      <formula>0.4</formula>
      <formula>0.5999</formula>
    </cfRule>
    <cfRule type="cellIs" dxfId="959" priority="415" operator="between">
      <formula>0.6</formula>
      <formula>0.6999</formula>
    </cfRule>
    <cfRule type="cellIs" dxfId="958" priority="416" operator="between">
      <formula>0.7</formula>
      <formula>0.7999</formula>
    </cfRule>
    <cfRule type="cellIs" dxfId="957" priority="417" operator="greaterThan">
      <formula>0.7999</formula>
    </cfRule>
  </conditionalFormatting>
  <conditionalFormatting sqref="P76">
    <cfRule type="cellIs" dxfId="956" priority="408" operator="lessThan">
      <formula>0.4</formula>
    </cfRule>
    <cfRule type="cellIs" dxfId="955" priority="409" operator="between">
      <formula>0.4</formula>
      <formula>0.5999</formula>
    </cfRule>
    <cfRule type="cellIs" dxfId="954" priority="410" operator="between">
      <formula>0.6</formula>
      <formula>0.6999</formula>
    </cfRule>
    <cfRule type="cellIs" dxfId="953" priority="411" operator="between">
      <formula>0.7</formula>
      <formula>0.7999</formula>
    </cfRule>
    <cfRule type="cellIs" dxfId="952" priority="412" operator="greaterThan">
      <formula>0.7999</formula>
    </cfRule>
  </conditionalFormatting>
  <conditionalFormatting sqref="P73">
    <cfRule type="cellIs" dxfId="951" priority="403" operator="lessThan">
      <formula>0.4</formula>
    </cfRule>
    <cfRule type="cellIs" dxfId="950" priority="404" operator="between">
      <formula>0.4</formula>
      <formula>0.5999</formula>
    </cfRule>
    <cfRule type="cellIs" dxfId="949" priority="405" operator="between">
      <formula>0.6</formula>
      <formula>0.6999</formula>
    </cfRule>
    <cfRule type="cellIs" dxfId="948" priority="406" operator="between">
      <formula>0.7</formula>
      <formula>0.7999</formula>
    </cfRule>
    <cfRule type="cellIs" dxfId="947" priority="407" operator="greaterThan">
      <formula>0.7999</formula>
    </cfRule>
  </conditionalFormatting>
  <conditionalFormatting sqref="P104">
    <cfRule type="cellIs" dxfId="946" priority="398" operator="lessThan">
      <formula>0.4</formula>
    </cfRule>
    <cfRule type="cellIs" dxfId="945" priority="399" operator="between">
      <formula>0.4</formula>
      <formula>0.5999</formula>
    </cfRule>
    <cfRule type="cellIs" dxfId="944" priority="400" operator="between">
      <formula>0.6</formula>
      <formula>0.6999</formula>
    </cfRule>
    <cfRule type="cellIs" dxfId="943" priority="401" operator="between">
      <formula>0.7</formula>
      <formula>0.7999</formula>
    </cfRule>
    <cfRule type="cellIs" dxfId="942" priority="402" operator="greaterThan">
      <formula>0.7999</formula>
    </cfRule>
  </conditionalFormatting>
  <conditionalFormatting sqref="P108">
    <cfRule type="cellIs" dxfId="941" priority="393" operator="lessThan">
      <formula>0.4</formula>
    </cfRule>
    <cfRule type="cellIs" dxfId="940" priority="394" operator="between">
      <formula>0.4</formula>
      <formula>0.5999</formula>
    </cfRule>
    <cfRule type="cellIs" dxfId="939" priority="395" operator="between">
      <formula>0.6</formula>
      <formula>0.6999</formula>
    </cfRule>
    <cfRule type="cellIs" dxfId="938" priority="396" operator="between">
      <formula>0.7</formula>
      <formula>0.7999</formula>
    </cfRule>
    <cfRule type="cellIs" dxfId="937" priority="397" operator="greaterThan">
      <formula>0.7999</formula>
    </cfRule>
  </conditionalFormatting>
  <conditionalFormatting sqref="P103">
    <cfRule type="cellIs" dxfId="936" priority="388" operator="lessThan">
      <formula>0.4</formula>
    </cfRule>
    <cfRule type="cellIs" dxfId="935" priority="389" operator="between">
      <formula>0.4</formula>
      <formula>0.5999</formula>
    </cfRule>
    <cfRule type="cellIs" dxfId="934" priority="390" operator="between">
      <formula>0.6</formula>
      <formula>0.6999</formula>
    </cfRule>
    <cfRule type="cellIs" dxfId="933" priority="391" operator="between">
      <formula>0.7</formula>
      <formula>0.7999</formula>
    </cfRule>
    <cfRule type="cellIs" dxfId="932" priority="392" operator="greaterThan">
      <formula>0.7999</formula>
    </cfRule>
  </conditionalFormatting>
  <conditionalFormatting sqref="P85">
    <cfRule type="cellIs" dxfId="931" priority="383" operator="lessThan">
      <formula>0.4</formula>
    </cfRule>
    <cfRule type="cellIs" dxfId="930" priority="384" operator="between">
      <formula>0.4</formula>
      <formula>0.5999</formula>
    </cfRule>
    <cfRule type="cellIs" dxfId="929" priority="385" operator="between">
      <formula>0.6</formula>
      <formula>0.6999</formula>
    </cfRule>
    <cfRule type="cellIs" dxfId="928" priority="386" operator="between">
      <formula>0.7</formula>
      <formula>0.7999</formula>
    </cfRule>
    <cfRule type="cellIs" dxfId="927" priority="387" operator="greaterThan">
      <formula>0.7999</formula>
    </cfRule>
  </conditionalFormatting>
  <conditionalFormatting sqref="P77">
    <cfRule type="cellIs" dxfId="926" priority="378" operator="lessThan">
      <formula>0.4</formula>
    </cfRule>
    <cfRule type="cellIs" dxfId="925" priority="379" operator="between">
      <formula>0.4</formula>
      <formula>0.5999</formula>
    </cfRule>
    <cfRule type="cellIs" dxfId="924" priority="380" operator="between">
      <formula>0.6</formula>
      <formula>0.6999</formula>
    </cfRule>
    <cfRule type="cellIs" dxfId="923" priority="381" operator="between">
      <formula>0.7</formula>
      <formula>0.7999</formula>
    </cfRule>
    <cfRule type="cellIs" dxfId="922" priority="382" operator="greaterThan">
      <formula>0.7999</formula>
    </cfRule>
  </conditionalFormatting>
  <conditionalFormatting sqref="P42">
    <cfRule type="cellIs" dxfId="921" priority="373" operator="lessThan">
      <formula>0.4</formula>
    </cfRule>
    <cfRule type="cellIs" dxfId="920" priority="374" operator="between">
      <formula>0.4</formula>
      <formula>0.5999</formula>
    </cfRule>
    <cfRule type="cellIs" dxfId="919" priority="375" operator="between">
      <formula>0.6</formula>
      <formula>0.6999</formula>
    </cfRule>
    <cfRule type="cellIs" dxfId="918" priority="376" operator="between">
      <formula>0.7</formula>
      <formula>0.7999</formula>
    </cfRule>
    <cfRule type="cellIs" dxfId="917" priority="377" operator="greaterThan">
      <formula>0.7999</formula>
    </cfRule>
  </conditionalFormatting>
  <conditionalFormatting sqref="P33">
    <cfRule type="cellIs" dxfId="916" priority="368" operator="lessThan">
      <formula>0.4</formula>
    </cfRule>
    <cfRule type="cellIs" dxfId="915" priority="369" operator="between">
      <formula>0.4</formula>
      <formula>0.5999</formula>
    </cfRule>
    <cfRule type="cellIs" dxfId="914" priority="370" operator="between">
      <formula>0.6</formula>
      <formula>0.6999</formula>
    </cfRule>
    <cfRule type="cellIs" dxfId="913" priority="371" operator="between">
      <formula>0.7</formula>
      <formula>0.7999</formula>
    </cfRule>
    <cfRule type="cellIs" dxfId="912" priority="372" operator="greaterThan">
      <formula>0.7999</formula>
    </cfRule>
  </conditionalFormatting>
  <conditionalFormatting sqref="P45">
    <cfRule type="cellIs" dxfId="911" priority="363" operator="lessThan">
      <formula>0.4</formula>
    </cfRule>
    <cfRule type="cellIs" dxfId="910" priority="364" operator="between">
      <formula>0.4</formula>
      <formula>0.5999</formula>
    </cfRule>
    <cfRule type="cellIs" dxfId="909" priority="365" operator="between">
      <formula>0.6</formula>
      <formula>0.6999</formula>
    </cfRule>
    <cfRule type="cellIs" dxfId="908" priority="366" operator="between">
      <formula>0.7</formula>
      <formula>0.7999</formula>
    </cfRule>
    <cfRule type="cellIs" dxfId="907" priority="367" operator="greaterThan">
      <formula>0.7999</formula>
    </cfRule>
  </conditionalFormatting>
  <conditionalFormatting sqref="P105">
    <cfRule type="cellIs" dxfId="906" priority="358" operator="lessThan">
      <formula>0.4</formula>
    </cfRule>
    <cfRule type="cellIs" dxfId="905" priority="359" operator="between">
      <formula>0.4</formula>
      <formula>0.5999</formula>
    </cfRule>
    <cfRule type="cellIs" dxfId="904" priority="360" operator="between">
      <formula>0.6</formula>
      <formula>0.6999</formula>
    </cfRule>
    <cfRule type="cellIs" dxfId="903" priority="361" operator="between">
      <formula>0.7</formula>
      <formula>0.7999</formula>
    </cfRule>
    <cfRule type="cellIs" dxfId="902" priority="362" operator="greaterThan">
      <formula>0.7999</formula>
    </cfRule>
  </conditionalFormatting>
  <conditionalFormatting sqref="P35">
    <cfRule type="cellIs" dxfId="901" priority="353" operator="lessThan">
      <formula>0.4</formula>
    </cfRule>
    <cfRule type="cellIs" dxfId="900" priority="354" operator="between">
      <formula>0.4</formula>
      <formula>0.5999</formula>
    </cfRule>
    <cfRule type="cellIs" dxfId="899" priority="355" operator="between">
      <formula>0.6</formula>
      <formula>0.6999</formula>
    </cfRule>
    <cfRule type="cellIs" dxfId="898" priority="356" operator="between">
      <formula>0.7</formula>
      <formula>0.7999</formula>
    </cfRule>
    <cfRule type="cellIs" dxfId="897" priority="357" operator="greaterThan">
      <formula>0.7999</formula>
    </cfRule>
  </conditionalFormatting>
  <conditionalFormatting sqref="P50">
    <cfRule type="cellIs" dxfId="896" priority="348" operator="lessThan">
      <formula>0.4</formula>
    </cfRule>
    <cfRule type="cellIs" dxfId="895" priority="349" operator="between">
      <formula>0.4</formula>
      <formula>0.5999</formula>
    </cfRule>
    <cfRule type="cellIs" dxfId="894" priority="350" operator="between">
      <formula>0.6</formula>
      <formula>0.6999</formula>
    </cfRule>
    <cfRule type="cellIs" dxfId="893" priority="351" operator="between">
      <formula>0.7</formula>
      <formula>0.7999</formula>
    </cfRule>
    <cfRule type="cellIs" dxfId="892" priority="352" operator="greaterThan">
      <formula>0.7999</formula>
    </cfRule>
  </conditionalFormatting>
  <conditionalFormatting sqref="P70">
    <cfRule type="cellIs" dxfId="891" priority="343" operator="lessThan">
      <formula>0.4</formula>
    </cfRule>
    <cfRule type="cellIs" dxfId="890" priority="344" operator="between">
      <formula>0.4</formula>
      <formula>0.5999</formula>
    </cfRule>
    <cfRule type="cellIs" dxfId="889" priority="345" operator="between">
      <formula>0.6</formula>
      <formula>0.6999</formula>
    </cfRule>
    <cfRule type="cellIs" dxfId="888" priority="346" operator="between">
      <formula>0.7</formula>
      <formula>0.7999</formula>
    </cfRule>
    <cfRule type="cellIs" dxfId="887" priority="347" operator="greaterThan">
      <formula>0.7999</formula>
    </cfRule>
  </conditionalFormatting>
  <conditionalFormatting sqref="L44">
    <cfRule type="duplicateValues" dxfId="886" priority="342"/>
  </conditionalFormatting>
  <conditionalFormatting sqref="L39">
    <cfRule type="duplicateValues" dxfId="885" priority="341"/>
  </conditionalFormatting>
  <conditionalFormatting sqref="L18">
    <cfRule type="duplicateValues" dxfId="884" priority="340"/>
  </conditionalFormatting>
  <conditionalFormatting sqref="L42">
    <cfRule type="duplicateValues" dxfId="883" priority="339"/>
  </conditionalFormatting>
  <conditionalFormatting sqref="L50">
    <cfRule type="duplicateValues" dxfId="882" priority="338"/>
  </conditionalFormatting>
  <conditionalFormatting sqref="K75">
    <cfRule type="duplicateValues" dxfId="881" priority="337"/>
  </conditionalFormatting>
  <conditionalFormatting sqref="L109">
    <cfRule type="duplicateValues" dxfId="880" priority="336"/>
  </conditionalFormatting>
  <conditionalFormatting sqref="P4:P10 P99 P12:P18 P21:P29 P56 P34 P52 P43:P44 P46:P48 P36 P38:P41">
    <cfRule type="cellIs" dxfId="879" priority="331" operator="lessThan">
      <formula>0.4</formula>
    </cfRule>
    <cfRule type="cellIs" dxfId="878" priority="332" operator="between">
      <formula>0.4</formula>
      <formula>0.5999</formula>
    </cfRule>
    <cfRule type="cellIs" dxfId="877" priority="333" operator="between">
      <formula>0.6</formula>
      <formula>0.6999</formula>
    </cfRule>
    <cfRule type="cellIs" dxfId="876" priority="334" operator="between">
      <formula>0.7</formula>
      <formula>0.7999</formula>
    </cfRule>
    <cfRule type="cellIs" dxfId="875" priority="335" operator="greaterThan">
      <formula>0.7999</formula>
    </cfRule>
  </conditionalFormatting>
  <conditionalFormatting sqref="S4:S5 S99 S12:S18 S21:S29 S34 S52 S43:S44 S46:S48 S36 S38:S41 S7 S9:S10">
    <cfRule type="cellIs" dxfId="874" priority="326" operator="lessThan">
      <formula>0.4</formula>
    </cfRule>
    <cfRule type="cellIs" dxfId="873" priority="327" operator="between">
      <formula>0.4</formula>
      <formula>0.5999</formula>
    </cfRule>
    <cfRule type="cellIs" dxfId="872" priority="328" operator="between">
      <formula>0.6</formula>
      <formula>0.6999</formula>
    </cfRule>
    <cfRule type="cellIs" dxfId="871" priority="329" operator="between">
      <formula>0.7</formula>
      <formula>0.7999</formula>
    </cfRule>
    <cfRule type="cellIs" dxfId="870" priority="330" operator="greaterThan">
      <formula>0.7999</formula>
    </cfRule>
  </conditionalFormatting>
  <conditionalFormatting sqref="P61 P72 P91:P92 P68:P69 P82 P87 P95 P74:P75">
    <cfRule type="cellIs" dxfId="869" priority="321" operator="lessThan">
      <formula>0.4</formula>
    </cfRule>
    <cfRule type="cellIs" dxfId="868" priority="322" operator="between">
      <formula>0.4</formula>
      <formula>0.5999</formula>
    </cfRule>
    <cfRule type="cellIs" dxfId="867" priority="323" operator="between">
      <formula>0.6</formula>
      <formula>0.6999</formula>
    </cfRule>
    <cfRule type="cellIs" dxfId="866" priority="324" operator="between">
      <formula>0.7</formula>
      <formula>0.7999</formula>
    </cfRule>
    <cfRule type="cellIs" dxfId="865" priority="325" operator="greaterThan">
      <formula>0.7999</formula>
    </cfRule>
  </conditionalFormatting>
  <conditionalFormatting sqref="S61 S72 S91:S92 S68:S69 S82 S87 S95 S74:S75">
    <cfRule type="cellIs" dxfId="864" priority="316" operator="lessThan">
      <formula>0.4</formula>
    </cfRule>
    <cfRule type="cellIs" dxfId="863" priority="317" operator="between">
      <formula>0.4</formula>
      <formula>0.5999</formula>
    </cfRule>
    <cfRule type="cellIs" dxfId="862" priority="318" operator="between">
      <formula>0.6</formula>
      <formula>0.6999</formula>
    </cfRule>
    <cfRule type="cellIs" dxfId="861" priority="319" operator="between">
      <formula>0.7</formula>
      <formula>0.7999</formula>
    </cfRule>
    <cfRule type="cellIs" dxfId="860" priority="320" operator="greaterThan">
      <formula>0.7999</formula>
    </cfRule>
  </conditionalFormatting>
  <conditionalFormatting sqref="P11">
    <cfRule type="cellIs" dxfId="859" priority="311" operator="lessThan">
      <formula>0.4</formula>
    </cfRule>
    <cfRule type="cellIs" dxfId="858" priority="312" operator="between">
      <formula>0.4</formula>
      <formula>0.5999</formula>
    </cfRule>
    <cfRule type="cellIs" dxfId="857" priority="313" operator="between">
      <formula>0.6</formula>
      <formula>0.6999</formula>
    </cfRule>
    <cfRule type="cellIs" dxfId="856" priority="314" operator="between">
      <formula>0.7</formula>
      <formula>0.7999</formula>
    </cfRule>
    <cfRule type="cellIs" dxfId="855" priority="315" operator="greaterThan">
      <formula>0.7999</formula>
    </cfRule>
  </conditionalFormatting>
  <conditionalFormatting sqref="S11">
    <cfRule type="cellIs" dxfId="854" priority="306" operator="lessThan">
      <formula>0.4</formula>
    </cfRule>
    <cfRule type="cellIs" dxfId="853" priority="307" operator="between">
      <formula>0.4</formula>
      <formula>0.5999</formula>
    </cfRule>
    <cfRule type="cellIs" dxfId="852" priority="308" operator="between">
      <formula>0.6</formula>
      <formula>0.6999</formula>
    </cfRule>
    <cfRule type="cellIs" dxfId="851" priority="309" operator="between">
      <formula>0.7</formula>
      <formula>0.7999</formula>
    </cfRule>
    <cfRule type="cellIs" dxfId="850" priority="310" operator="greaterThan">
      <formula>0.7999</formula>
    </cfRule>
  </conditionalFormatting>
  <conditionalFormatting sqref="P71">
    <cfRule type="cellIs" dxfId="849" priority="301" operator="lessThan">
      <formula>0.4</formula>
    </cfRule>
    <cfRule type="cellIs" dxfId="848" priority="302" operator="between">
      <formula>0.4</formula>
      <formula>0.5999</formula>
    </cfRule>
    <cfRule type="cellIs" dxfId="847" priority="303" operator="between">
      <formula>0.6</formula>
      <formula>0.6999</formula>
    </cfRule>
    <cfRule type="cellIs" dxfId="846" priority="304" operator="between">
      <formula>0.7</formula>
      <formula>0.7999</formula>
    </cfRule>
    <cfRule type="cellIs" dxfId="845" priority="305" operator="greaterThan">
      <formula>0.7999</formula>
    </cfRule>
  </conditionalFormatting>
  <conditionalFormatting sqref="S71">
    <cfRule type="cellIs" dxfId="844" priority="296" operator="lessThan">
      <formula>0.4</formula>
    </cfRule>
    <cfRule type="cellIs" dxfId="843" priority="297" operator="between">
      <formula>0.4</formula>
      <formula>0.5999</formula>
    </cfRule>
    <cfRule type="cellIs" dxfId="842" priority="298" operator="between">
      <formula>0.6</formula>
      <formula>0.6999</formula>
    </cfRule>
    <cfRule type="cellIs" dxfId="841" priority="299" operator="between">
      <formula>0.7</formula>
      <formula>0.7999</formula>
    </cfRule>
    <cfRule type="cellIs" dxfId="840" priority="300" operator="greaterThan">
      <formula>0.7999</formula>
    </cfRule>
  </conditionalFormatting>
  <conditionalFormatting sqref="P90">
    <cfRule type="cellIs" dxfId="839" priority="291" operator="lessThan">
      <formula>0.4</formula>
    </cfRule>
    <cfRule type="cellIs" dxfId="838" priority="292" operator="between">
      <formula>0.4</formula>
      <formula>0.5999</formula>
    </cfRule>
    <cfRule type="cellIs" dxfId="837" priority="293" operator="between">
      <formula>0.6</formula>
      <formula>0.6999</formula>
    </cfRule>
    <cfRule type="cellIs" dxfId="836" priority="294" operator="between">
      <formula>0.7</formula>
      <formula>0.7999</formula>
    </cfRule>
    <cfRule type="cellIs" dxfId="835" priority="295" operator="greaterThan">
      <formula>0.7999</formula>
    </cfRule>
  </conditionalFormatting>
  <conditionalFormatting sqref="S90">
    <cfRule type="cellIs" dxfId="834" priority="286" operator="lessThan">
      <formula>0.4</formula>
    </cfRule>
    <cfRule type="cellIs" dxfId="833" priority="287" operator="between">
      <formula>0.4</formula>
      <formula>0.5999</formula>
    </cfRule>
    <cfRule type="cellIs" dxfId="832" priority="288" operator="between">
      <formula>0.6</formula>
      <formula>0.6999</formula>
    </cfRule>
    <cfRule type="cellIs" dxfId="831" priority="289" operator="between">
      <formula>0.7</formula>
      <formula>0.7999</formula>
    </cfRule>
    <cfRule type="cellIs" dxfId="830" priority="290" operator="greaterThan">
      <formula>0.7999</formula>
    </cfRule>
  </conditionalFormatting>
  <conditionalFormatting sqref="P30:P32">
    <cfRule type="cellIs" dxfId="829" priority="281" operator="lessThan">
      <formula>0.4</formula>
    </cfRule>
    <cfRule type="cellIs" dxfId="828" priority="282" operator="between">
      <formula>0.4</formula>
      <formula>0.5999</formula>
    </cfRule>
    <cfRule type="cellIs" dxfId="827" priority="283" operator="between">
      <formula>0.6</formula>
      <formula>0.6999</formula>
    </cfRule>
    <cfRule type="cellIs" dxfId="826" priority="284" operator="between">
      <formula>0.7</formula>
      <formula>0.7999</formula>
    </cfRule>
    <cfRule type="cellIs" dxfId="825" priority="285" operator="greaterThan">
      <formula>0.7999</formula>
    </cfRule>
  </conditionalFormatting>
  <conditionalFormatting sqref="S30:S32">
    <cfRule type="cellIs" dxfId="824" priority="276" operator="lessThan">
      <formula>0.4</formula>
    </cfRule>
    <cfRule type="cellIs" dxfId="823" priority="277" operator="between">
      <formula>0.4</formula>
      <formula>0.5999</formula>
    </cfRule>
    <cfRule type="cellIs" dxfId="822" priority="278" operator="between">
      <formula>0.6</formula>
      <formula>0.6999</formula>
    </cfRule>
    <cfRule type="cellIs" dxfId="821" priority="279" operator="between">
      <formula>0.7</formula>
      <formula>0.7999</formula>
    </cfRule>
    <cfRule type="cellIs" dxfId="820" priority="280" operator="greaterThan">
      <formula>0.7999</formula>
    </cfRule>
  </conditionalFormatting>
  <conditionalFormatting sqref="P53">
    <cfRule type="cellIs" dxfId="819" priority="271" operator="lessThan">
      <formula>0.4</formula>
    </cfRule>
    <cfRule type="cellIs" dxfId="818" priority="272" operator="between">
      <formula>0.4</formula>
      <formula>0.5999</formula>
    </cfRule>
    <cfRule type="cellIs" dxfId="817" priority="273" operator="between">
      <formula>0.6</formula>
      <formula>0.6999</formula>
    </cfRule>
    <cfRule type="cellIs" dxfId="816" priority="274" operator="between">
      <formula>0.7</formula>
      <formula>0.7999</formula>
    </cfRule>
    <cfRule type="cellIs" dxfId="815" priority="275" operator="greaterThan">
      <formula>0.7999</formula>
    </cfRule>
  </conditionalFormatting>
  <conditionalFormatting sqref="S53">
    <cfRule type="cellIs" dxfId="814" priority="266" operator="lessThan">
      <formula>0.4</formula>
    </cfRule>
    <cfRule type="cellIs" dxfId="813" priority="267" operator="between">
      <formula>0.4</formula>
      <formula>0.5999</formula>
    </cfRule>
    <cfRule type="cellIs" dxfId="812" priority="268" operator="between">
      <formula>0.6</formula>
      <formula>0.6999</formula>
    </cfRule>
    <cfRule type="cellIs" dxfId="811" priority="269" operator="between">
      <formula>0.7</formula>
      <formula>0.7999</formula>
    </cfRule>
    <cfRule type="cellIs" dxfId="810" priority="270" operator="greaterThan">
      <formula>0.7999</formula>
    </cfRule>
  </conditionalFormatting>
  <conditionalFormatting sqref="P57">
    <cfRule type="cellIs" dxfId="809" priority="261" operator="lessThan">
      <formula>0.4</formula>
    </cfRule>
    <cfRule type="cellIs" dxfId="808" priority="262" operator="between">
      <formula>0.4</formula>
      <formula>0.5999</formula>
    </cfRule>
    <cfRule type="cellIs" dxfId="807" priority="263" operator="between">
      <formula>0.6</formula>
      <formula>0.6999</formula>
    </cfRule>
    <cfRule type="cellIs" dxfId="806" priority="264" operator="between">
      <formula>0.7</formula>
      <formula>0.7999</formula>
    </cfRule>
    <cfRule type="cellIs" dxfId="805" priority="265" operator="greaterThan">
      <formula>0.7999</formula>
    </cfRule>
  </conditionalFormatting>
  <conditionalFormatting sqref="S57">
    <cfRule type="cellIs" dxfId="804" priority="256" operator="lessThan">
      <formula>0.4</formula>
    </cfRule>
    <cfRule type="cellIs" dxfId="803" priority="257" operator="between">
      <formula>0.4</formula>
      <formula>0.5999</formula>
    </cfRule>
    <cfRule type="cellIs" dxfId="802" priority="258" operator="between">
      <formula>0.6</formula>
      <formula>0.6999</formula>
    </cfRule>
    <cfRule type="cellIs" dxfId="801" priority="259" operator="between">
      <formula>0.7</formula>
      <formula>0.7999</formula>
    </cfRule>
    <cfRule type="cellIs" dxfId="800" priority="260" operator="greaterThan">
      <formula>0.7999</formula>
    </cfRule>
  </conditionalFormatting>
  <conditionalFormatting sqref="P62">
    <cfRule type="cellIs" dxfId="799" priority="251" operator="lessThan">
      <formula>0.4</formula>
    </cfRule>
    <cfRule type="cellIs" dxfId="798" priority="252" operator="between">
      <formula>0.4</formula>
      <formula>0.5999</formula>
    </cfRule>
    <cfRule type="cellIs" dxfId="797" priority="253" operator="between">
      <formula>0.6</formula>
      <formula>0.6999</formula>
    </cfRule>
    <cfRule type="cellIs" dxfId="796" priority="254" operator="between">
      <formula>0.7</formula>
      <formula>0.7999</formula>
    </cfRule>
    <cfRule type="cellIs" dxfId="795" priority="255" operator="greaterThan">
      <formula>0.7999</formula>
    </cfRule>
  </conditionalFormatting>
  <conditionalFormatting sqref="S62">
    <cfRule type="cellIs" dxfId="794" priority="246" operator="lessThan">
      <formula>0.4</formula>
    </cfRule>
    <cfRule type="cellIs" dxfId="793" priority="247" operator="between">
      <formula>0.4</formula>
      <formula>0.5999</formula>
    </cfRule>
    <cfRule type="cellIs" dxfId="792" priority="248" operator="between">
      <formula>0.6</formula>
      <formula>0.6999</formula>
    </cfRule>
    <cfRule type="cellIs" dxfId="791" priority="249" operator="between">
      <formula>0.7</formula>
      <formula>0.7999</formula>
    </cfRule>
    <cfRule type="cellIs" dxfId="790" priority="250" operator="greaterThan">
      <formula>0.7999</formula>
    </cfRule>
  </conditionalFormatting>
  <conditionalFormatting sqref="P109">
    <cfRule type="cellIs" dxfId="789" priority="241" operator="lessThan">
      <formula>0.4</formula>
    </cfRule>
    <cfRule type="cellIs" dxfId="788" priority="242" operator="between">
      <formula>0.4</formula>
      <formula>0.5999</formula>
    </cfRule>
    <cfRule type="cellIs" dxfId="787" priority="243" operator="between">
      <formula>0.6</formula>
      <formula>0.6999</formula>
    </cfRule>
    <cfRule type="cellIs" dxfId="786" priority="244" operator="between">
      <formula>0.7</formula>
      <formula>0.7999</formula>
    </cfRule>
    <cfRule type="cellIs" dxfId="785" priority="245" operator="greaterThan">
      <formula>0.7999</formula>
    </cfRule>
  </conditionalFormatting>
  <conditionalFormatting sqref="S109">
    <cfRule type="cellIs" dxfId="784" priority="236" operator="lessThan">
      <formula>0.4</formula>
    </cfRule>
    <cfRule type="cellIs" dxfId="783" priority="237" operator="between">
      <formula>0.4</formula>
      <formula>0.5999</formula>
    </cfRule>
    <cfRule type="cellIs" dxfId="782" priority="238" operator="between">
      <formula>0.6</formula>
      <formula>0.6999</formula>
    </cfRule>
    <cfRule type="cellIs" dxfId="781" priority="239" operator="between">
      <formula>0.7</formula>
      <formula>0.7999</formula>
    </cfRule>
    <cfRule type="cellIs" dxfId="780" priority="240" operator="greaterThan">
      <formula>0.7999</formula>
    </cfRule>
  </conditionalFormatting>
  <conditionalFormatting sqref="P78">
    <cfRule type="cellIs" dxfId="779" priority="231" operator="lessThan">
      <formula>0.4</formula>
    </cfRule>
    <cfRule type="cellIs" dxfId="778" priority="232" operator="between">
      <formula>0.4</formula>
      <formula>0.5999</formula>
    </cfRule>
    <cfRule type="cellIs" dxfId="777" priority="233" operator="between">
      <formula>0.6</formula>
      <formula>0.6999</formula>
    </cfRule>
    <cfRule type="cellIs" dxfId="776" priority="234" operator="between">
      <formula>0.7</formula>
      <formula>0.7999</formula>
    </cfRule>
    <cfRule type="cellIs" dxfId="775" priority="235" operator="greaterThan">
      <formula>0.7999</formula>
    </cfRule>
  </conditionalFormatting>
  <conditionalFormatting sqref="S78">
    <cfRule type="cellIs" dxfId="774" priority="226" operator="lessThan">
      <formula>0.4</formula>
    </cfRule>
    <cfRule type="cellIs" dxfId="773" priority="227" operator="between">
      <formula>0.4</formula>
      <formula>0.5999</formula>
    </cfRule>
    <cfRule type="cellIs" dxfId="772" priority="228" operator="between">
      <formula>0.6</formula>
      <formula>0.6999</formula>
    </cfRule>
    <cfRule type="cellIs" dxfId="771" priority="229" operator="between">
      <formula>0.7</formula>
      <formula>0.7999</formula>
    </cfRule>
    <cfRule type="cellIs" dxfId="770" priority="230" operator="greaterThan">
      <formula>0.7999</formula>
    </cfRule>
  </conditionalFormatting>
  <conditionalFormatting sqref="P83:P84 P86">
    <cfRule type="cellIs" dxfId="769" priority="221" operator="lessThan">
      <formula>0.4</formula>
    </cfRule>
    <cfRule type="cellIs" dxfId="768" priority="222" operator="between">
      <formula>0.4</formula>
      <formula>0.5999</formula>
    </cfRule>
    <cfRule type="cellIs" dxfId="767" priority="223" operator="between">
      <formula>0.6</formula>
      <formula>0.6999</formula>
    </cfRule>
    <cfRule type="cellIs" dxfId="766" priority="224" operator="between">
      <formula>0.7</formula>
      <formula>0.7999</formula>
    </cfRule>
    <cfRule type="cellIs" dxfId="765" priority="225" operator="greaterThan">
      <formula>0.7999</formula>
    </cfRule>
  </conditionalFormatting>
  <conditionalFormatting sqref="S83:S84 S86">
    <cfRule type="cellIs" dxfId="764" priority="216" operator="lessThan">
      <formula>0.4</formula>
    </cfRule>
    <cfRule type="cellIs" dxfId="763" priority="217" operator="between">
      <formula>0.4</formula>
      <formula>0.5999</formula>
    </cfRule>
    <cfRule type="cellIs" dxfId="762" priority="218" operator="between">
      <formula>0.6</formula>
      <formula>0.6999</formula>
    </cfRule>
    <cfRule type="cellIs" dxfId="761" priority="219" operator="between">
      <formula>0.7</formula>
      <formula>0.7999</formula>
    </cfRule>
    <cfRule type="cellIs" dxfId="760" priority="220" operator="greaterThan">
      <formula>0.7999</formula>
    </cfRule>
  </conditionalFormatting>
  <conditionalFormatting sqref="P88">
    <cfRule type="cellIs" dxfId="759" priority="211" operator="lessThan">
      <formula>0.4</formula>
    </cfRule>
    <cfRule type="cellIs" dxfId="758" priority="212" operator="between">
      <formula>0.4</formula>
      <formula>0.5999</formula>
    </cfRule>
    <cfRule type="cellIs" dxfId="757" priority="213" operator="between">
      <formula>0.6</formula>
      <formula>0.6999</formula>
    </cfRule>
    <cfRule type="cellIs" dxfId="756" priority="214" operator="between">
      <formula>0.7</formula>
      <formula>0.7999</formula>
    </cfRule>
    <cfRule type="cellIs" dxfId="755" priority="215" operator="greaterThan">
      <formula>0.7999</formula>
    </cfRule>
  </conditionalFormatting>
  <conditionalFormatting sqref="S88">
    <cfRule type="cellIs" dxfId="754" priority="206" operator="lessThan">
      <formula>0.4</formula>
    </cfRule>
    <cfRule type="cellIs" dxfId="753" priority="207" operator="between">
      <formula>0.4</formula>
      <formula>0.5999</formula>
    </cfRule>
    <cfRule type="cellIs" dxfId="752" priority="208" operator="between">
      <formula>0.6</formula>
      <formula>0.6999</formula>
    </cfRule>
    <cfRule type="cellIs" dxfId="751" priority="209" operator="between">
      <formula>0.7</formula>
      <formula>0.7999</formula>
    </cfRule>
    <cfRule type="cellIs" dxfId="750" priority="210" operator="greaterThan">
      <formula>0.7999</formula>
    </cfRule>
  </conditionalFormatting>
  <conditionalFormatting sqref="P106">
    <cfRule type="cellIs" dxfId="749" priority="201" operator="lessThan">
      <formula>0.4</formula>
    </cfRule>
    <cfRule type="cellIs" dxfId="748" priority="202" operator="between">
      <formula>0.4</formula>
      <formula>0.5999</formula>
    </cfRule>
    <cfRule type="cellIs" dxfId="747" priority="203" operator="between">
      <formula>0.6</formula>
      <formula>0.6999</formula>
    </cfRule>
    <cfRule type="cellIs" dxfId="746" priority="204" operator="between">
      <formula>0.7</formula>
      <formula>0.7999</formula>
    </cfRule>
    <cfRule type="cellIs" dxfId="745" priority="205" operator="greaterThan">
      <formula>0.7999</formula>
    </cfRule>
  </conditionalFormatting>
  <conditionalFormatting sqref="S106">
    <cfRule type="cellIs" dxfId="744" priority="196" operator="lessThan">
      <formula>0.4</formula>
    </cfRule>
    <cfRule type="cellIs" dxfId="743" priority="197" operator="between">
      <formula>0.4</formula>
      <formula>0.5999</formula>
    </cfRule>
    <cfRule type="cellIs" dxfId="742" priority="198" operator="between">
      <formula>0.6</formula>
      <formula>0.6999</formula>
    </cfRule>
    <cfRule type="cellIs" dxfId="741" priority="199" operator="between">
      <formula>0.7</formula>
      <formula>0.7999</formula>
    </cfRule>
    <cfRule type="cellIs" dxfId="740" priority="200" operator="greaterThan">
      <formula>0.7999</formula>
    </cfRule>
  </conditionalFormatting>
  <conditionalFormatting sqref="P102">
    <cfRule type="cellIs" dxfId="739" priority="191" operator="lessThan">
      <formula>0.4</formula>
    </cfRule>
    <cfRule type="cellIs" dxfId="738" priority="192" operator="between">
      <formula>0.4</formula>
      <formula>0.5999</formula>
    </cfRule>
    <cfRule type="cellIs" dxfId="737" priority="193" operator="between">
      <formula>0.6</formula>
      <formula>0.6999</formula>
    </cfRule>
    <cfRule type="cellIs" dxfId="736" priority="194" operator="between">
      <formula>0.7</formula>
      <formula>0.7999</formula>
    </cfRule>
    <cfRule type="cellIs" dxfId="735" priority="195" operator="greaterThan">
      <formula>0.7999</formula>
    </cfRule>
  </conditionalFormatting>
  <conditionalFormatting sqref="S102">
    <cfRule type="cellIs" dxfId="734" priority="186" operator="lessThan">
      <formula>0.4</formula>
    </cfRule>
    <cfRule type="cellIs" dxfId="733" priority="187" operator="between">
      <formula>0.4</formula>
      <formula>0.5999</formula>
    </cfRule>
    <cfRule type="cellIs" dxfId="732" priority="188" operator="between">
      <formula>0.6</formula>
      <formula>0.6999</formula>
    </cfRule>
    <cfRule type="cellIs" dxfId="731" priority="189" operator="between">
      <formula>0.7</formula>
      <formula>0.7999</formula>
    </cfRule>
    <cfRule type="cellIs" dxfId="730" priority="190" operator="greaterThan">
      <formula>0.7999</formula>
    </cfRule>
  </conditionalFormatting>
  <conditionalFormatting sqref="P100">
    <cfRule type="cellIs" dxfId="729" priority="181" operator="lessThan">
      <formula>0.4</formula>
    </cfRule>
    <cfRule type="cellIs" dxfId="728" priority="182" operator="between">
      <formula>0.4</formula>
      <formula>0.5999</formula>
    </cfRule>
    <cfRule type="cellIs" dxfId="727" priority="183" operator="between">
      <formula>0.6</formula>
      <formula>0.6999</formula>
    </cfRule>
    <cfRule type="cellIs" dxfId="726" priority="184" operator="between">
      <formula>0.7</formula>
      <formula>0.7999</formula>
    </cfRule>
    <cfRule type="cellIs" dxfId="725" priority="185" operator="greaterThan">
      <formula>0.7999</formula>
    </cfRule>
  </conditionalFormatting>
  <conditionalFormatting sqref="S100">
    <cfRule type="cellIs" dxfId="724" priority="176" operator="lessThan">
      <formula>0.4</formula>
    </cfRule>
    <cfRule type="cellIs" dxfId="723" priority="177" operator="between">
      <formula>0.4</formula>
      <formula>0.5999</formula>
    </cfRule>
    <cfRule type="cellIs" dxfId="722" priority="178" operator="between">
      <formula>0.6</formula>
      <formula>0.6999</formula>
    </cfRule>
    <cfRule type="cellIs" dxfId="721" priority="179" operator="between">
      <formula>0.7</formula>
      <formula>0.7999</formula>
    </cfRule>
    <cfRule type="cellIs" dxfId="720" priority="180" operator="greaterThan">
      <formula>0.7999</formula>
    </cfRule>
  </conditionalFormatting>
  <conditionalFormatting sqref="P96">
    <cfRule type="cellIs" dxfId="719" priority="171" operator="lessThan">
      <formula>0.4</formula>
    </cfRule>
    <cfRule type="cellIs" dxfId="718" priority="172" operator="between">
      <formula>0.4</formula>
      <formula>0.5999</formula>
    </cfRule>
    <cfRule type="cellIs" dxfId="717" priority="173" operator="between">
      <formula>0.6</formula>
      <formula>0.6999</formula>
    </cfRule>
    <cfRule type="cellIs" dxfId="716" priority="174" operator="between">
      <formula>0.7</formula>
      <formula>0.7999</formula>
    </cfRule>
    <cfRule type="cellIs" dxfId="715" priority="175" operator="greaterThan">
      <formula>0.7999</formula>
    </cfRule>
  </conditionalFormatting>
  <conditionalFormatting sqref="S96">
    <cfRule type="cellIs" dxfId="714" priority="166" operator="lessThan">
      <formula>0.4</formula>
    </cfRule>
    <cfRule type="cellIs" dxfId="713" priority="167" operator="between">
      <formula>0.4</formula>
      <formula>0.5999</formula>
    </cfRule>
    <cfRule type="cellIs" dxfId="712" priority="168" operator="between">
      <formula>0.6</formula>
      <formula>0.6999</formula>
    </cfRule>
    <cfRule type="cellIs" dxfId="711" priority="169" operator="between">
      <formula>0.7</formula>
      <formula>0.7999</formula>
    </cfRule>
    <cfRule type="cellIs" dxfId="710" priority="170" operator="greaterThan">
      <formula>0.7999</formula>
    </cfRule>
  </conditionalFormatting>
  <conditionalFormatting sqref="P93">
    <cfRule type="cellIs" dxfId="709" priority="161" operator="lessThan">
      <formula>0.4</formula>
    </cfRule>
    <cfRule type="cellIs" dxfId="708" priority="162" operator="between">
      <formula>0.4</formula>
      <formula>0.5999</formula>
    </cfRule>
    <cfRule type="cellIs" dxfId="707" priority="163" operator="between">
      <formula>0.6</formula>
      <formula>0.6999</formula>
    </cfRule>
    <cfRule type="cellIs" dxfId="706" priority="164" operator="between">
      <formula>0.7</formula>
      <formula>0.7999</formula>
    </cfRule>
    <cfRule type="cellIs" dxfId="705" priority="165" operator="greaterThan">
      <formula>0.7999</formula>
    </cfRule>
  </conditionalFormatting>
  <conditionalFormatting sqref="S93">
    <cfRule type="cellIs" dxfId="704" priority="156" operator="lessThan">
      <formula>0.4</formula>
    </cfRule>
    <cfRule type="cellIs" dxfId="703" priority="157" operator="between">
      <formula>0.4</formula>
      <formula>0.5999</formula>
    </cfRule>
    <cfRule type="cellIs" dxfId="702" priority="158" operator="between">
      <formula>0.6</formula>
      <formula>0.6999</formula>
    </cfRule>
    <cfRule type="cellIs" dxfId="701" priority="159" operator="between">
      <formula>0.7</formula>
      <formula>0.7999</formula>
    </cfRule>
    <cfRule type="cellIs" dxfId="700" priority="160" operator="greaterThan">
      <formula>0.7999</formula>
    </cfRule>
  </conditionalFormatting>
  <conditionalFormatting sqref="P76">
    <cfRule type="cellIs" dxfId="699" priority="151" operator="lessThan">
      <formula>0.4</formula>
    </cfRule>
    <cfRule type="cellIs" dxfId="698" priority="152" operator="between">
      <formula>0.4</formula>
      <formula>0.5999</formula>
    </cfRule>
    <cfRule type="cellIs" dxfId="697" priority="153" operator="between">
      <formula>0.6</formula>
      <formula>0.6999</formula>
    </cfRule>
    <cfRule type="cellIs" dxfId="696" priority="154" operator="between">
      <formula>0.7</formula>
      <formula>0.7999</formula>
    </cfRule>
    <cfRule type="cellIs" dxfId="695" priority="155" operator="greaterThan">
      <formula>0.7999</formula>
    </cfRule>
  </conditionalFormatting>
  <conditionalFormatting sqref="S76">
    <cfRule type="cellIs" dxfId="694" priority="146" operator="lessThan">
      <formula>0.4</formula>
    </cfRule>
    <cfRule type="cellIs" dxfId="693" priority="147" operator="between">
      <formula>0.4</formula>
      <formula>0.5999</formula>
    </cfRule>
    <cfRule type="cellIs" dxfId="692" priority="148" operator="between">
      <formula>0.6</formula>
      <formula>0.6999</formula>
    </cfRule>
    <cfRule type="cellIs" dxfId="691" priority="149" operator="between">
      <formula>0.7</formula>
      <formula>0.7999</formula>
    </cfRule>
    <cfRule type="cellIs" dxfId="690" priority="150" operator="greaterThan">
      <formula>0.7999</formula>
    </cfRule>
  </conditionalFormatting>
  <conditionalFormatting sqref="P73">
    <cfRule type="cellIs" dxfId="689" priority="141" operator="lessThan">
      <formula>0.4</formula>
    </cfRule>
    <cfRule type="cellIs" dxfId="688" priority="142" operator="between">
      <formula>0.4</formula>
      <formula>0.5999</formula>
    </cfRule>
    <cfRule type="cellIs" dxfId="687" priority="143" operator="between">
      <formula>0.6</formula>
      <formula>0.6999</formula>
    </cfRule>
    <cfRule type="cellIs" dxfId="686" priority="144" operator="between">
      <formula>0.7</formula>
      <formula>0.7999</formula>
    </cfRule>
    <cfRule type="cellIs" dxfId="685" priority="145" operator="greaterThan">
      <formula>0.7999</formula>
    </cfRule>
  </conditionalFormatting>
  <conditionalFormatting sqref="S73">
    <cfRule type="cellIs" dxfId="684" priority="136" operator="lessThan">
      <formula>0.4</formula>
    </cfRule>
    <cfRule type="cellIs" dxfId="683" priority="137" operator="between">
      <formula>0.4</formula>
      <formula>0.5999</formula>
    </cfRule>
    <cfRule type="cellIs" dxfId="682" priority="138" operator="between">
      <formula>0.6</formula>
      <formula>0.6999</formula>
    </cfRule>
    <cfRule type="cellIs" dxfId="681" priority="139" operator="between">
      <formula>0.7</formula>
      <formula>0.7999</formula>
    </cfRule>
    <cfRule type="cellIs" dxfId="680" priority="140" operator="greaterThan">
      <formula>0.7999</formula>
    </cfRule>
  </conditionalFormatting>
  <conditionalFormatting sqref="S56">
    <cfRule type="cellIs" dxfId="679" priority="131" operator="lessThan">
      <formula>0.4</formula>
    </cfRule>
    <cfRule type="cellIs" dxfId="678" priority="132" operator="between">
      <formula>0.4</formula>
      <formula>0.5999</formula>
    </cfRule>
    <cfRule type="cellIs" dxfId="677" priority="133" operator="between">
      <formula>0.6</formula>
      <formula>0.6999</formula>
    </cfRule>
    <cfRule type="cellIs" dxfId="676" priority="134" operator="between">
      <formula>0.7</formula>
      <formula>0.7999</formula>
    </cfRule>
    <cfRule type="cellIs" dxfId="675" priority="135" operator="greaterThan">
      <formula>0.7999</formula>
    </cfRule>
  </conditionalFormatting>
  <conditionalFormatting sqref="P104">
    <cfRule type="cellIs" dxfId="674" priority="126" operator="lessThan">
      <formula>0.4</formula>
    </cfRule>
    <cfRule type="cellIs" dxfId="673" priority="127" operator="between">
      <formula>0.4</formula>
      <formula>0.5999</formula>
    </cfRule>
    <cfRule type="cellIs" dxfId="672" priority="128" operator="between">
      <formula>0.6</formula>
      <formula>0.6999</formula>
    </cfRule>
    <cfRule type="cellIs" dxfId="671" priority="129" operator="between">
      <formula>0.7</formula>
      <formula>0.7999</formula>
    </cfRule>
    <cfRule type="cellIs" dxfId="670" priority="130" operator="greaterThan">
      <formula>0.7999</formula>
    </cfRule>
  </conditionalFormatting>
  <conditionalFormatting sqref="S104">
    <cfRule type="cellIs" dxfId="669" priority="121" operator="lessThan">
      <formula>0.4</formula>
    </cfRule>
    <cfRule type="cellIs" dxfId="668" priority="122" operator="between">
      <formula>0.4</formula>
      <formula>0.5999</formula>
    </cfRule>
    <cfRule type="cellIs" dxfId="667" priority="123" operator="between">
      <formula>0.6</formula>
      <formula>0.6999</formula>
    </cfRule>
    <cfRule type="cellIs" dxfId="666" priority="124" operator="between">
      <formula>0.7</formula>
      <formula>0.7999</formula>
    </cfRule>
    <cfRule type="cellIs" dxfId="665" priority="125" operator="greaterThan">
      <formula>0.7999</formula>
    </cfRule>
  </conditionalFormatting>
  <conditionalFormatting sqref="P108">
    <cfRule type="cellIs" dxfId="664" priority="116" operator="lessThan">
      <formula>0.4</formula>
    </cfRule>
    <cfRule type="cellIs" dxfId="663" priority="117" operator="between">
      <formula>0.4</formula>
      <formula>0.5999</formula>
    </cfRule>
    <cfRule type="cellIs" dxfId="662" priority="118" operator="between">
      <formula>0.6</formula>
      <formula>0.6999</formula>
    </cfRule>
    <cfRule type="cellIs" dxfId="661" priority="119" operator="between">
      <formula>0.7</formula>
      <formula>0.7999</formula>
    </cfRule>
    <cfRule type="cellIs" dxfId="660" priority="120" operator="greaterThan">
      <formula>0.7999</formula>
    </cfRule>
  </conditionalFormatting>
  <conditionalFormatting sqref="S108">
    <cfRule type="cellIs" dxfId="659" priority="111" operator="lessThan">
      <formula>0.4</formula>
    </cfRule>
    <cfRule type="cellIs" dxfId="658" priority="112" operator="between">
      <formula>0.4</formula>
      <formula>0.5999</formula>
    </cfRule>
    <cfRule type="cellIs" dxfId="657" priority="113" operator="between">
      <formula>0.6</formula>
      <formula>0.6999</formula>
    </cfRule>
    <cfRule type="cellIs" dxfId="656" priority="114" operator="between">
      <formula>0.7</formula>
      <formula>0.7999</formula>
    </cfRule>
    <cfRule type="cellIs" dxfId="655" priority="115" operator="greaterThan">
      <formula>0.7999</formula>
    </cfRule>
  </conditionalFormatting>
  <conditionalFormatting sqref="P103">
    <cfRule type="cellIs" dxfId="654" priority="106" operator="lessThan">
      <formula>0.4</formula>
    </cfRule>
    <cfRule type="cellIs" dxfId="653" priority="107" operator="between">
      <formula>0.4</formula>
      <formula>0.5999</formula>
    </cfRule>
    <cfRule type="cellIs" dxfId="652" priority="108" operator="between">
      <formula>0.6</formula>
      <formula>0.6999</formula>
    </cfRule>
    <cfRule type="cellIs" dxfId="651" priority="109" operator="between">
      <formula>0.7</formula>
      <formula>0.7999</formula>
    </cfRule>
    <cfRule type="cellIs" dxfId="650" priority="110" operator="greaterThan">
      <formula>0.7999</formula>
    </cfRule>
  </conditionalFormatting>
  <conditionalFormatting sqref="S103">
    <cfRule type="cellIs" dxfId="649" priority="101" operator="lessThan">
      <formula>0.4</formula>
    </cfRule>
    <cfRule type="cellIs" dxfId="648" priority="102" operator="between">
      <formula>0.4</formula>
      <formula>0.5999</formula>
    </cfRule>
    <cfRule type="cellIs" dxfId="647" priority="103" operator="between">
      <formula>0.6</formula>
      <formula>0.6999</formula>
    </cfRule>
    <cfRule type="cellIs" dxfId="646" priority="104" operator="between">
      <formula>0.7</formula>
      <formula>0.7999</formula>
    </cfRule>
    <cfRule type="cellIs" dxfId="645" priority="105" operator="greaterThan">
      <formula>0.7999</formula>
    </cfRule>
  </conditionalFormatting>
  <conditionalFormatting sqref="P85">
    <cfRule type="cellIs" dxfId="644" priority="96" operator="lessThan">
      <formula>0.4</formula>
    </cfRule>
    <cfRule type="cellIs" dxfId="643" priority="97" operator="between">
      <formula>0.4</formula>
      <formula>0.5999</formula>
    </cfRule>
    <cfRule type="cellIs" dxfId="642" priority="98" operator="between">
      <formula>0.6</formula>
      <formula>0.6999</formula>
    </cfRule>
    <cfRule type="cellIs" dxfId="641" priority="99" operator="between">
      <formula>0.7</formula>
      <formula>0.7999</formula>
    </cfRule>
    <cfRule type="cellIs" dxfId="640" priority="100" operator="greaterThan">
      <formula>0.7999</formula>
    </cfRule>
  </conditionalFormatting>
  <conditionalFormatting sqref="S85">
    <cfRule type="cellIs" dxfId="639" priority="91" operator="lessThan">
      <formula>0.4</formula>
    </cfRule>
    <cfRule type="cellIs" dxfId="638" priority="92" operator="between">
      <formula>0.4</formula>
      <formula>0.5999</formula>
    </cfRule>
    <cfRule type="cellIs" dxfId="637" priority="93" operator="between">
      <formula>0.6</formula>
      <formula>0.6999</formula>
    </cfRule>
    <cfRule type="cellIs" dxfId="636" priority="94" operator="between">
      <formula>0.7</formula>
      <formula>0.7999</formula>
    </cfRule>
    <cfRule type="cellIs" dxfId="635" priority="95" operator="greaterThan">
      <formula>0.7999</formula>
    </cfRule>
  </conditionalFormatting>
  <conditionalFormatting sqref="P77">
    <cfRule type="cellIs" dxfId="634" priority="86" operator="lessThan">
      <formula>0.4</formula>
    </cfRule>
    <cfRule type="cellIs" dxfId="633" priority="87" operator="between">
      <formula>0.4</formula>
      <formula>0.5999</formula>
    </cfRule>
    <cfRule type="cellIs" dxfId="632" priority="88" operator="between">
      <formula>0.6</formula>
      <formula>0.6999</formula>
    </cfRule>
    <cfRule type="cellIs" dxfId="631" priority="89" operator="between">
      <formula>0.7</formula>
      <formula>0.7999</formula>
    </cfRule>
    <cfRule type="cellIs" dxfId="630" priority="90" operator="greaterThan">
      <formula>0.7999</formula>
    </cfRule>
  </conditionalFormatting>
  <conditionalFormatting sqref="S77">
    <cfRule type="cellIs" dxfId="629" priority="81" operator="lessThan">
      <formula>0.4</formula>
    </cfRule>
    <cfRule type="cellIs" dxfId="628" priority="82" operator="between">
      <formula>0.4</formula>
      <formula>0.5999</formula>
    </cfRule>
    <cfRule type="cellIs" dxfId="627" priority="83" operator="between">
      <formula>0.6</formula>
      <formula>0.6999</formula>
    </cfRule>
    <cfRule type="cellIs" dxfId="626" priority="84" operator="between">
      <formula>0.7</formula>
      <formula>0.7999</formula>
    </cfRule>
    <cfRule type="cellIs" dxfId="625" priority="85" operator="greaterThan">
      <formula>0.7999</formula>
    </cfRule>
  </conditionalFormatting>
  <conditionalFormatting sqref="P42">
    <cfRule type="cellIs" dxfId="624" priority="76" operator="lessThan">
      <formula>0.4</formula>
    </cfRule>
    <cfRule type="cellIs" dxfId="623" priority="77" operator="between">
      <formula>0.4</formula>
      <formula>0.5999</formula>
    </cfRule>
    <cfRule type="cellIs" dxfId="622" priority="78" operator="between">
      <formula>0.6</formula>
      <formula>0.6999</formula>
    </cfRule>
    <cfRule type="cellIs" dxfId="621" priority="79" operator="between">
      <formula>0.7</formula>
      <formula>0.7999</formula>
    </cfRule>
    <cfRule type="cellIs" dxfId="620" priority="80" operator="greaterThan">
      <formula>0.7999</formula>
    </cfRule>
  </conditionalFormatting>
  <conditionalFormatting sqref="S42">
    <cfRule type="cellIs" dxfId="619" priority="71" operator="lessThan">
      <formula>0.4</formula>
    </cfRule>
    <cfRule type="cellIs" dxfId="618" priority="72" operator="between">
      <formula>0.4</formula>
      <formula>0.5999</formula>
    </cfRule>
    <cfRule type="cellIs" dxfId="617" priority="73" operator="between">
      <formula>0.6</formula>
      <formula>0.6999</formula>
    </cfRule>
    <cfRule type="cellIs" dxfId="616" priority="74" operator="between">
      <formula>0.7</formula>
      <formula>0.7999</formula>
    </cfRule>
    <cfRule type="cellIs" dxfId="615" priority="75" operator="greaterThan">
      <formula>0.7999</formula>
    </cfRule>
  </conditionalFormatting>
  <conditionalFormatting sqref="P33">
    <cfRule type="cellIs" dxfId="614" priority="66" operator="lessThan">
      <formula>0.4</formula>
    </cfRule>
    <cfRule type="cellIs" dxfId="613" priority="67" operator="between">
      <formula>0.4</formula>
      <formula>0.5999</formula>
    </cfRule>
    <cfRule type="cellIs" dxfId="612" priority="68" operator="between">
      <formula>0.6</formula>
      <formula>0.6999</formula>
    </cfRule>
    <cfRule type="cellIs" dxfId="611" priority="69" operator="between">
      <formula>0.7</formula>
      <formula>0.7999</formula>
    </cfRule>
    <cfRule type="cellIs" dxfId="610" priority="70" operator="greaterThan">
      <formula>0.7999</formula>
    </cfRule>
  </conditionalFormatting>
  <conditionalFormatting sqref="S33">
    <cfRule type="cellIs" dxfId="609" priority="61" operator="lessThan">
      <formula>0.4</formula>
    </cfRule>
    <cfRule type="cellIs" dxfId="608" priority="62" operator="between">
      <formula>0.4</formula>
      <formula>0.5999</formula>
    </cfRule>
    <cfRule type="cellIs" dxfId="607" priority="63" operator="between">
      <formula>0.6</formula>
      <formula>0.6999</formula>
    </cfRule>
    <cfRule type="cellIs" dxfId="606" priority="64" operator="between">
      <formula>0.7</formula>
      <formula>0.7999</formula>
    </cfRule>
    <cfRule type="cellIs" dxfId="605" priority="65" operator="greaterThan">
      <formula>0.7999</formula>
    </cfRule>
  </conditionalFormatting>
  <conditionalFormatting sqref="P45">
    <cfRule type="cellIs" dxfId="604" priority="56" operator="lessThan">
      <formula>0.4</formula>
    </cfRule>
    <cfRule type="cellIs" dxfId="603" priority="57" operator="between">
      <formula>0.4</formula>
      <formula>0.5999</formula>
    </cfRule>
    <cfRule type="cellIs" dxfId="602" priority="58" operator="between">
      <formula>0.6</formula>
      <formula>0.6999</formula>
    </cfRule>
    <cfRule type="cellIs" dxfId="601" priority="59" operator="between">
      <formula>0.7</formula>
      <formula>0.7999</formula>
    </cfRule>
    <cfRule type="cellIs" dxfId="600" priority="60" operator="greaterThan">
      <formula>0.7999</formula>
    </cfRule>
  </conditionalFormatting>
  <conditionalFormatting sqref="S45">
    <cfRule type="cellIs" dxfId="599" priority="51" operator="lessThan">
      <formula>0.4</formula>
    </cfRule>
    <cfRule type="cellIs" dxfId="598" priority="52" operator="between">
      <formula>0.4</formula>
      <formula>0.5999</formula>
    </cfRule>
    <cfRule type="cellIs" dxfId="597" priority="53" operator="between">
      <formula>0.6</formula>
      <formula>0.6999</formula>
    </cfRule>
    <cfRule type="cellIs" dxfId="596" priority="54" operator="between">
      <formula>0.7</formula>
      <formula>0.7999</formula>
    </cfRule>
    <cfRule type="cellIs" dxfId="595" priority="55" operator="greaterThan">
      <formula>0.7999</formula>
    </cfRule>
  </conditionalFormatting>
  <conditionalFormatting sqref="P105">
    <cfRule type="cellIs" dxfId="594" priority="46" operator="lessThan">
      <formula>0.4</formula>
    </cfRule>
    <cfRule type="cellIs" dxfId="593" priority="47" operator="between">
      <formula>0.4</formula>
      <formula>0.5999</formula>
    </cfRule>
    <cfRule type="cellIs" dxfId="592" priority="48" operator="between">
      <formula>0.6</formula>
      <formula>0.6999</formula>
    </cfRule>
    <cfRule type="cellIs" dxfId="591" priority="49" operator="between">
      <formula>0.7</formula>
      <formula>0.7999</formula>
    </cfRule>
    <cfRule type="cellIs" dxfId="590" priority="50" operator="greaterThan">
      <formula>0.7999</formula>
    </cfRule>
  </conditionalFormatting>
  <conditionalFormatting sqref="S105">
    <cfRule type="cellIs" dxfId="589" priority="41" operator="lessThan">
      <formula>0.4</formula>
    </cfRule>
    <cfRule type="cellIs" dxfId="588" priority="42" operator="between">
      <formula>0.4</formula>
      <formula>0.5999</formula>
    </cfRule>
    <cfRule type="cellIs" dxfId="587" priority="43" operator="between">
      <formula>0.6</formula>
      <formula>0.6999</formula>
    </cfRule>
    <cfRule type="cellIs" dxfId="586" priority="44" operator="between">
      <formula>0.7</formula>
      <formula>0.7999</formula>
    </cfRule>
    <cfRule type="cellIs" dxfId="585" priority="45" operator="greaterThan">
      <formula>0.7999</formula>
    </cfRule>
  </conditionalFormatting>
  <conditionalFormatting sqref="P35">
    <cfRule type="cellIs" dxfId="584" priority="36" operator="lessThan">
      <formula>0.4</formula>
    </cfRule>
    <cfRule type="cellIs" dxfId="583" priority="37" operator="between">
      <formula>0.4</formula>
      <formula>0.5999</formula>
    </cfRule>
    <cfRule type="cellIs" dxfId="582" priority="38" operator="between">
      <formula>0.6</formula>
      <formula>0.6999</formula>
    </cfRule>
    <cfRule type="cellIs" dxfId="581" priority="39" operator="between">
      <formula>0.7</formula>
      <formula>0.7999</formula>
    </cfRule>
    <cfRule type="cellIs" dxfId="580" priority="40" operator="greaterThan">
      <formula>0.7999</formula>
    </cfRule>
  </conditionalFormatting>
  <conditionalFormatting sqref="S35">
    <cfRule type="cellIs" dxfId="579" priority="31" operator="lessThan">
      <formula>0.4</formula>
    </cfRule>
    <cfRule type="cellIs" dxfId="578" priority="32" operator="between">
      <formula>0.4</formula>
      <formula>0.5999</formula>
    </cfRule>
    <cfRule type="cellIs" dxfId="577" priority="33" operator="between">
      <formula>0.6</formula>
      <formula>0.6999</formula>
    </cfRule>
    <cfRule type="cellIs" dxfId="576" priority="34" operator="between">
      <formula>0.7</formula>
      <formula>0.7999</formula>
    </cfRule>
    <cfRule type="cellIs" dxfId="575" priority="35" operator="greaterThan">
      <formula>0.7999</formula>
    </cfRule>
  </conditionalFormatting>
  <conditionalFormatting sqref="P50">
    <cfRule type="cellIs" dxfId="574" priority="26" operator="lessThan">
      <formula>0.4</formula>
    </cfRule>
    <cfRule type="cellIs" dxfId="573" priority="27" operator="between">
      <formula>0.4</formula>
      <formula>0.5999</formula>
    </cfRule>
    <cfRule type="cellIs" dxfId="572" priority="28" operator="between">
      <formula>0.6</formula>
      <formula>0.6999</formula>
    </cfRule>
    <cfRule type="cellIs" dxfId="571" priority="29" operator="between">
      <formula>0.7</formula>
      <formula>0.7999</formula>
    </cfRule>
    <cfRule type="cellIs" dxfId="570" priority="30" operator="greaterThan">
      <formula>0.7999</formula>
    </cfRule>
  </conditionalFormatting>
  <conditionalFormatting sqref="S50">
    <cfRule type="cellIs" dxfId="569" priority="21" operator="lessThan">
      <formula>0.4</formula>
    </cfRule>
    <cfRule type="cellIs" dxfId="568" priority="22" operator="between">
      <formula>0.4</formula>
      <formula>0.5999</formula>
    </cfRule>
    <cfRule type="cellIs" dxfId="567" priority="23" operator="between">
      <formula>0.6</formula>
      <formula>0.6999</formula>
    </cfRule>
    <cfRule type="cellIs" dxfId="566" priority="24" operator="between">
      <formula>0.7</formula>
      <formula>0.7999</formula>
    </cfRule>
    <cfRule type="cellIs" dxfId="565" priority="25" operator="greaterThan">
      <formula>0.7999</formula>
    </cfRule>
  </conditionalFormatting>
  <conditionalFormatting sqref="S6">
    <cfRule type="cellIs" dxfId="564" priority="16" operator="lessThan">
      <formula>0.4</formula>
    </cfRule>
    <cfRule type="cellIs" dxfId="563" priority="17" operator="between">
      <formula>0.4</formula>
      <formula>0.5999</formula>
    </cfRule>
    <cfRule type="cellIs" dxfId="562" priority="18" operator="between">
      <formula>0.6</formula>
      <formula>0.6999</formula>
    </cfRule>
    <cfRule type="cellIs" dxfId="561" priority="19" operator="between">
      <formula>0.7</formula>
      <formula>0.7999</formula>
    </cfRule>
    <cfRule type="cellIs" dxfId="560" priority="20" operator="greaterThan">
      <formula>0.7999</formula>
    </cfRule>
  </conditionalFormatting>
  <conditionalFormatting sqref="S8">
    <cfRule type="cellIs" dxfId="559" priority="11" operator="lessThan">
      <formula>0.4</formula>
    </cfRule>
    <cfRule type="cellIs" dxfId="558" priority="12" operator="between">
      <formula>0.4</formula>
      <formula>0.5999</formula>
    </cfRule>
    <cfRule type="cellIs" dxfId="557" priority="13" operator="between">
      <formula>0.6</formula>
      <formula>0.6999</formula>
    </cfRule>
    <cfRule type="cellIs" dxfId="556" priority="14" operator="between">
      <formula>0.7</formula>
      <formula>0.7999</formula>
    </cfRule>
    <cfRule type="cellIs" dxfId="555" priority="15" operator="greaterThan">
      <formula>0.7999</formula>
    </cfRule>
  </conditionalFormatting>
  <conditionalFormatting sqref="P70">
    <cfRule type="cellIs" dxfId="554" priority="6" operator="lessThan">
      <formula>0.4</formula>
    </cfRule>
    <cfRule type="cellIs" dxfId="553" priority="7" operator="between">
      <formula>0.4</formula>
      <formula>0.5999</formula>
    </cfRule>
    <cfRule type="cellIs" dxfId="552" priority="8" operator="between">
      <formula>0.6</formula>
      <formula>0.6999</formula>
    </cfRule>
    <cfRule type="cellIs" dxfId="551" priority="9" operator="between">
      <formula>0.7</formula>
      <formula>0.7999</formula>
    </cfRule>
    <cfRule type="cellIs" dxfId="550" priority="10" operator="greaterThan">
      <formula>0.7999</formula>
    </cfRule>
  </conditionalFormatting>
  <conditionalFormatting sqref="S70">
    <cfRule type="cellIs" dxfId="549" priority="1" operator="lessThan">
      <formula>0.4</formula>
    </cfRule>
    <cfRule type="cellIs" dxfId="548" priority="2" operator="between">
      <formula>0.4</formula>
      <formula>0.5999</formula>
    </cfRule>
    <cfRule type="cellIs" dxfId="547" priority="3" operator="between">
      <formula>0.6</formula>
      <formula>0.6999</formula>
    </cfRule>
    <cfRule type="cellIs" dxfId="546" priority="4" operator="between">
      <formula>0.7</formula>
      <formula>0.7999</formula>
    </cfRule>
    <cfRule type="cellIs" dxfId="545" priority="5" operator="greaterThan">
      <formula>0.7999</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21"/>
  <sheetViews>
    <sheetView view="pageBreakPreview" zoomScale="60" zoomScaleNormal="84" workbookViewId="0">
      <pane xSplit="6" ySplit="3" topLeftCell="N70" activePane="bottomRight" state="frozen"/>
      <selection pane="topRight" activeCell="G1" sqref="G1"/>
      <selection pane="bottomLeft" activeCell="A4" sqref="A4"/>
      <selection pane="bottomRight" activeCell="P10" sqref="P10"/>
    </sheetView>
  </sheetViews>
  <sheetFormatPr baseColWidth="10" defaultRowHeight="15" x14ac:dyDescent="0.25"/>
  <cols>
    <col min="1" max="3" width="14.5703125" style="1" customWidth="1"/>
    <col min="4" max="4" width="7.7109375" style="2" customWidth="1"/>
    <col min="5" max="5" width="73.42578125" style="1" customWidth="1"/>
    <col min="6" max="6" width="40.28515625" style="1" customWidth="1"/>
    <col min="7" max="8" width="20.7109375" style="1" customWidth="1"/>
    <col min="9" max="9" width="36.42578125" style="1" customWidth="1"/>
    <col min="10" max="10" width="18.5703125" style="1" customWidth="1"/>
    <col min="11" max="11" width="17.28515625" style="1" customWidth="1"/>
    <col min="12" max="12" width="14.85546875" style="1" customWidth="1"/>
    <col min="13" max="13" width="53.42578125" style="1" customWidth="1"/>
    <col min="14" max="14" width="20.28515625" style="93" customWidth="1"/>
    <col min="15" max="15" width="16.7109375" style="93" customWidth="1"/>
    <col min="16" max="16" width="9.7109375" style="4" customWidth="1"/>
    <col min="17" max="17" width="21.140625" style="332" customWidth="1"/>
    <col min="18" max="18" width="16.7109375" style="93" customWidth="1"/>
    <col min="19" max="19" width="137.28515625" style="331" customWidth="1"/>
  </cols>
  <sheetData>
    <row r="1" spans="1:19" ht="55.5" customHeight="1" thickBot="1" x14ac:dyDescent="0.3">
      <c r="A1" s="818" t="s">
        <v>698</v>
      </c>
      <c r="B1" s="819"/>
      <c r="C1" s="819"/>
      <c r="D1" s="819"/>
      <c r="E1" s="819"/>
      <c r="F1" s="819"/>
      <c r="G1" s="819"/>
      <c r="H1" s="819"/>
      <c r="I1" s="820"/>
      <c r="J1" s="20"/>
      <c r="K1" s="20"/>
      <c r="L1" s="20"/>
      <c r="M1" s="20"/>
      <c r="P1" s="95"/>
      <c r="S1" s="325"/>
    </row>
    <row r="2" spans="1:19" ht="31.5" customHeight="1" x14ac:dyDescent="0.25">
      <c r="A2" s="889" t="s">
        <v>0</v>
      </c>
      <c r="B2" s="889" t="s">
        <v>1</v>
      </c>
      <c r="C2" s="889" t="s">
        <v>2</v>
      </c>
      <c r="D2" s="889" t="s">
        <v>12</v>
      </c>
      <c r="E2" s="889" t="s">
        <v>3</v>
      </c>
      <c r="F2" s="889" t="s">
        <v>4</v>
      </c>
      <c r="G2" s="889" t="s">
        <v>5</v>
      </c>
      <c r="H2" s="889" t="s">
        <v>6</v>
      </c>
      <c r="I2" s="891" t="s">
        <v>7</v>
      </c>
      <c r="J2" s="911" t="s">
        <v>284</v>
      </c>
      <c r="K2" s="912"/>
      <c r="L2" s="912"/>
      <c r="M2" s="913"/>
      <c r="N2" s="914" t="s">
        <v>694</v>
      </c>
      <c r="O2" s="893"/>
      <c r="P2" s="915" t="s">
        <v>281</v>
      </c>
      <c r="Q2" s="893" t="s">
        <v>695</v>
      </c>
      <c r="R2" s="893"/>
      <c r="S2" s="946" t="s">
        <v>696</v>
      </c>
    </row>
    <row r="3" spans="1:19" ht="15.75" thickBot="1" x14ac:dyDescent="0.3">
      <c r="A3" s="890"/>
      <c r="B3" s="890"/>
      <c r="C3" s="890"/>
      <c r="D3" s="890"/>
      <c r="E3" s="890"/>
      <c r="F3" s="890"/>
      <c r="G3" s="890"/>
      <c r="H3" s="890"/>
      <c r="I3" s="892"/>
      <c r="J3" s="209" t="s">
        <v>8</v>
      </c>
      <c r="K3" s="210" t="s">
        <v>9</v>
      </c>
      <c r="L3" s="210" t="s">
        <v>10</v>
      </c>
      <c r="M3" s="211" t="s">
        <v>11</v>
      </c>
      <c r="N3" s="209" t="s">
        <v>707</v>
      </c>
      <c r="O3" s="212" t="s">
        <v>700</v>
      </c>
      <c r="P3" s="916"/>
      <c r="Q3" s="333" t="s">
        <v>707</v>
      </c>
      <c r="R3" s="212" t="s">
        <v>700</v>
      </c>
      <c r="S3" s="947"/>
    </row>
    <row r="4" spans="1:19" ht="165" customHeight="1" x14ac:dyDescent="0.25">
      <c r="A4" s="903" t="s">
        <v>13</v>
      </c>
      <c r="B4" s="905" t="s">
        <v>14</v>
      </c>
      <c r="C4" s="907" t="s">
        <v>15</v>
      </c>
      <c r="D4" s="213">
        <v>1</v>
      </c>
      <c r="E4" s="214" t="s">
        <v>1102</v>
      </c>
      <c r="F4" s="214" t="s">
        <v>17</v>
      </c>
      <c r="G4" s="214" t="s">
        <v>1103</v>
      </c>
      <c r="H4" s="214" t="s">
        <v>19</v>
      </c>
      <c r="I4" s="215" t="s">
        <v>20</v>
      </c>
      <c r="J4" s="918" t="s">
        <v>208</v>
      </c>
      <c r="K4" s="920" t="s">
        <v>209</v>
      </c>
      <c r="L4" s="920">
        <v>53</v>
      </c>
      <c r="M4" s="922"/>
      <c r="N4" s="924">
        <v>1</v>
      </c>
      <c r="O4" s="926">
        <v>1</v>
      </c>
      <c r="P4" s="222">
        <v>0.7</v>
      </c>
      <c r="Q4" s="900">
        <v>72966200</v>
      </c>
      <c r="R4" s="902" t="e">
        <f>#REF!+#REF!+#REF!+#REF!</f>
        <v>#REF!</v>
      </c>
      <c r="S4" s="313" t="s">
        <v>1346</v>
      </c>
    </row>
    <row r="5" spans="1:19" ht="105" x14ac:dyDescent="0.25">
      <c r="A5" s="904"/>
      <c r="B5" s="906"/>
      <c r="C5" s="908"/>
      <c r="D5" s="216">
        <v>2</v>
      </c>
      <c r="E5" s="217" t="s">
        <v>21</v>
      </c>
      <c r="F5" s="217" t="s">
        <v>22</v>
      </c>
      <c r="G5" s="217" t="s">
        <v>23</v>
      </c>
      <c r="H5" s="217" t="s">
        <v>24</v>
      </c>
      <c r="I5" s="218" t="s">
        <v>1104</v>
      </c>
      <c r="J5" s="919"/>
      <c r="K5" s="921"/>
      <c r="L5" s="921"/>
      <c r="M5" s="923"/>
      <c r="N5" s="925"/>
      <c r="O5" s="927"/>
      <c r="P5" s="222">
        <v>0.7</v>
      </c>
      <c r="Q5" s="901"/>
      <c r="R5" s="840"/>
      <c r="S5" s="313" t="s">
        <v>1347</v>
      </c>
    </row>
    <row r="6" spans="1:19" ht="93" customHeight="1" x14ac:dyDescent="0.25">
      <c r="A6" s="904"/>
      <c r="B6" s="906"/>
      <c r="C6" s="908"/>
      <c r="D6" s="216">
        <v>3</v>
      </c>
      <c r="E6" s="217" t="s">
        <v>1105</v>
      </c>
      <c r="F6" s="217" t="s">
        <v>27</v>
      </c>
      <c r="G6" s="217" t="s">
        <v>28</v>
      </c>
      <c r="H6" s="217" t="s">
        <v>1106</v>
      </c>
      <c r="I6" s="218" t="s">
        <v>1107</v>
      </c>
      <c r="J6" s="219" t="s">
        <v>211</v>
      </c>
      <c r="K6" s="217" t="s">
        <v>212</v>
      </c>
      <c r="L6" s="216">
        <v>45</v>
      </c>
      <c r="M6" s="218" t="s">
        <v>1108</v>
      </c>
      <c r="N6" s="220">
        <v>1</v>
      </c>
      <c r="O6" s="221">
        <v>1</v>
      </c>
      <c r="P6" s="222">
        <v>0.7</v>
      </c>
      <c r="Q6" s="334">
        <v>46456000</v>
      </c>
      <c r="R6" s="206">
        <v>40284000</v>
      </c>
      <c r="S6" s="326" t="s">
        <v>1348</v>
      </c>
    </row>
    <row r="7" spans="1:19" ht="72" customHeight="1" x14ac:dyDescent="0.25">
      <c r="A7" s="904"/>
      <c r="B7" s="906"/>
      <c r="C7" s="908"/>
      <c r="D7" s="216">
        <v>4</v>
      </c>
      <c r="E7" s="217" t="s">
        <v>1109</v>
      </c>
      <c r="F7" s="217" t="s">
        <v>32</v>
      </c>
      <c r="G7" s="217" t="s">
        <v>33</v>
      </c>
      <c r="H7" s="217" t="s">
        <v>34</v>
      </c>
      <c r="I7" s="218" t="s">
        <v>35</v>
      </c>
      <c r="J7" s="219" t="s">
        <v>96</v>
      </c>
      <c r="K7" s="216" t="s">
        <v>96</v>
      </c>
      <c r="L7" s="216" t="s">
        <v>96</v>
      </c>
      <c r="M7" s="223" t="s">
        <v>96</v>
      </c>
      <c r="N7" s="220">
        <v>1</v>
      </c>
      <c r="O7" s="221">
        <v>1</v>
      </c>
      <c r="P7" s="222">
        <v>0.7</v>
      </c>
      <c r="Q7" s="334"/>
      <c r="R7" s="206" t="e">
        <f>#REF!+#REF!+#REF!+#REF!</f>
        <v>#REF!</v>
      </c>
      <c r="S7" s="313" t="s">
        <v>1110</v>
      </c>
    </row>
    <row r="8" spans="1:19" ht="104.25" customHeight="1" x14ac:dyDescent="0.25">
      <c r="A8" s="904"/>
      <c r="B8" s="906"/>
      <c r="C8" s="908"/>
      <c r="D8" s="216">
        <v>5</v>
      </c>
      <c r="E8" s="217" t="s">
        <v>36</v>
      </c>
      <c r="F8" s="217" t="s">
        <v>37</v>
      </c>
      <c r="G8" s="217" t="s">
        <v>38</v>
      </c>
      <c r="H8" s="217" t="s">
        <v>1111</v>
      </c>
      <c r="I8" s="218" t="s">
        <v>1112</v>
      </c>
      <c r="J8" s="219" t="s">
        <v>211</v>
      </c>
      <c r="K8" s="217" t="s">
        <v>214</v>
      </c>
      <c r="L8" s="216">
        <v>45</v>
      </c>
      <c r="M8" s="218" t="s">
        <v>1113</v>
      </c>
      <c r="N8" s="220">
        <v>1</v>
      </c>
      <c r="O8" s="221">
        <v>1</v>
      </c>
      <c r="P8" s="222">
        <v>0.7</v>
      </c>
      <c r="Q8" s="334">
        <v>98500000</v>
      </c>
      <c r="R8" s="206">
        <v>13768000</v>
      </c>
      <c r="S8" s="326" t="s">
        <v>1348</v>
      </c>
    </row>
    <row r="9" spans="1:19" ht="78" customHeight="1" x14ac:dyDescent="0.25">
      <c r="A9" s="904"/>
      <c r="B9" s="906"/>
      <c r="C9" s="908"/>
      <c r="D9" s="216">
        <v>6</v>
      </c>
      <c r="E9" s="217" t="s">
        <v>41</v>
      </c>
      <c r="F9" s="217" t="s">
        <v>1114</v>
      </c>
      <c r="G9" s="217" t="s">
        <v>43</v>
      </c>
      <c r="H9" s="216" t="s">
        <v>44</v>
      </c>
      <c r="I9" s="223" t="s">
        <v>45</v>
      </c>
      <c r="J9" s="224" t="s">
        <v>1115</v>
      </c>
      <c r="K9" s="217" t="s">
        <v>216</v>
      </c>
      <c r="L9" s="225">
        <v>197</v>
      </c>
      <c r="M9" s="218" t="s">
        <v>217</v>
      </c>
      <c r="N9" s="220">
        <v>1</v>
      </c>
      <c r="O9" s="221">
        <v>1</v>
      </c>
      <c r="P9" s="222">
        <v>0.7</v>
      </c>
      <c r="Q9" s="334">
        <v>45299000</v>
      </c>
      <c r="R9" s="206">
        <v>37501000</v>
      </c>
      <c r="S9" s="313" t="s">
        <v>1349</v>
      </c>
    </row>
    <row r="10" spans="1:19" ht="60" customHeight="1" x14ac:dyDescent="0.25">
      <c r="A10" s="904"/>
      <c r="B10" s="906"/>
      <c r="C10" s="908"/>
      <c r="D10" s="216">
        <v>7</v>
      </c>
      <c r="E10" s="217" t="s">
        <v>46</v>
      </c>
      <c r="F10" s="217" t="s">
        <v>47</v>
      </c>
      <c r="G10" s="217" t="s">
        <v>48</v>
      </c>
      <c r="H10" s="217" t="s">
        <v>19</v>
      </c>
      <c r="I10" s="218" t="s">
        <v>1116</v>
      </c>
      <c r="J10" s="219" t="s">
        <v>96</v>
      </c>
      <c r="K10" s="216" t="s">
        <v>96</v>
      </c>
      <c r="L10" s="216">
        <v>197</v>
      </c>
      <c r="M10" s="223" t="s">
        <v>96</v>
      </c>
      <c r="N10" s="220">
        <v>1</v>
      </c>
      <c r="O10" s="221">
        <v>1</v>
      </c>
      <c r="P10" s="222">
        <v>0.7</v>
      </c>
      <c r="Q10" s="334"/>
      <c r="R10" s="206" t="e">
        <f>#REF!+#REF!+#REF!+#REF!</f>
        <v>#REF!</v>
      </c>
      <c r="S10" s="313" t="s">
        <v>1350</v>
      </c>
    </row>
    <row r="11" spans="1:19" ht="60" customHeight="1" x14ac:dyDescent="0.25">
      <c r="A11" s="904"/>
      <c r="B11" s="906"/>
      <c r="C11" s="909" t="s">
        <v>1117</v>
      </c>
      <c r="D11" s="226">
        <v>8</v>
      </c>
      <c r="E11" s="227" t="s">
        <v>51</v>
      </c>
      <c r="F11" s="227" t="s">
        <v>52</v>
      </c>
      <c r="G11" s="227" t="s">
        <v>53</v>
      </c>
      <c r="H11" s="227" t="s">
        <v>54</v>
      </c>
      <c r="I11" s="228" t="s">
        <v>1118</v>
      </c>
      <c r="J11" s="229" t="s">
        <v>211</v>
      </c>
      <c r="K11" s="227" t="s">
        <v>218</v>
      </c>
      <c r="L11" s="226">
        <v>33</v>
      </c>
      <c r="M11" s="228" t="s">
        <v>219</v>
      </c>
      <c r="N11" s="230">
        <v>1</v>
      </c>
      <c r="O11" s="231">
        <v>1</v>
      </c>
      <c r="P11" s="222">
        <v>0.7</v>
      </c>
      <c r="Q11" s="334">
        <v>30000000</v>
      </c>
      <c r="R11" s="206">
        <v>2000000</v>
      </c>
      <c r="S11" s="327" t="s">
        <v>1351</v>
      </c>
    </row>
    <row r="12" spans="1:19" ht="60" customHeight="1" x14ac:dyDescent="0.25">
      <c r="A12" s="904"/>
      <c r="B12" s="906"/>
      <c r="C12" s="909"/>
      <c r="D12" s="226">
        <v>9</v>
      </c>
      <c r="E12" s="227" t="s">
        <v>1119</v>
      </c>
      <c r="F12" s="227" t="s">
        <v>1120</v>
      </c>
      <c r="G12" s="227" t="s">
        <v>1121</v>
      </c>
      <c r="H12" s="227" t="s">
        <v>59</v>
      </c>
      <c r="I12" s="228" t="s">
        <v>1118</v>
      </c>
      <c r="J12" s="232" t="s">
        <v>211</v>
      </c>
      <c r="K12" s="226" t="s">
        <v>214</v>
      </c>
      <c r="L12" s="226">
        <v>28</v>
      </c>
      <c r="M12" s="228" t="s">
        <v>220</v>
      </c>
      <c r="N12" s="230">
        <v>12</v>
      </c>
      <c r="O12" s="231">
        <v>12</v>
      </c>
      <c r="P12" s="222">
        <v>0.75</v>
      </c>
      <c r="Q12" s="334">
        <v>33258000</v>
      </c>
      <c r="R12" s="206" t="e">
        <f>#REF!+#REF!+#REF!+#REF!</f>
        <v>#REF!</v>
      </c>
      <c r="S12" s="313" t="s">
        <v>1352</v>
      </c>
    </row>
    <row r="13" spans="1:19" ht="60" customHeight="1" x14ac:dyDescent="0.25">
      <c r="A13" s="904"/>
      <c r="B13" s="906"/>
      <c r="C13" s="909"/>
      <c r="D13" s="226">
        <v>10</v>
      </c>
      <c r="E13" s="227" t="s">
        <v>1122</v>
      </c>
      <c r="F13" s="227" t="s">
        <v>61</v>
      </c>
      <c r="G13" s="227" t="s">
        <v>62</v>
      </c>
      <c r="H13" s="227" t="s">
        <v>63</v>
      </c>
      <c r="I13" s="228" t="s">
        <v>1118</v>
      </c>
      <c r="J13" s="232" t="s">
        <v>1123</v>
      </c>
      <c r="K13" s="226" t="s">
        <v>222</v>
      </c>
      <c r="L13" s="226">
        <v>122</v>
      </c>
      <c r="M13" s="228" t="s">
        <v>223</v>
      </c>
      <c r="N13" s="230">
        <v>12</v>
      </c>
      <c r="O13" s="231">
        <v>12</v>
      </c>
      <c r="P13" s="222">
        <v>0.7</v>
      </c>
      <c r="Q13" s="334"/>
      <c r="R13" s="206" t="e">
        <f>#REF!+#REF!+#REF!+#REF!</f>
        <v>#REF!</v>
      </c>
      <c r="S13" s="313" t="s">
        <v>1124</v>
      </c>
    </row>
    <row r="14" spans="1:19" ht="114.75" customHeight="1" x14ac:dyDescent="0.25">
      <c r="A14" s="904"/>
      <c r="B14" s="906"/>
      <c r="C14" s="909" t="s">
        <v>1117</v>
      </c>
      <c r="D14" s="226">
        <v>11</v>
      </c>
      <c r="E14" s="227" t="s">
        <v>64</v>
      </c>
      <c r="F14" s="227" t="s">
        <v>1125</v>
      </c>
      <c r="G14" s="227" t="s">
        <v>66</v>
      </c>
      <c r="H14" s="227" t="s">
        <v>67</v>
      </c>
      <c r="I14" s="228" t="s">
        <v>289</v>
      </c>
      <c r="J14" s="232" t="s">
        <v>224</v>
      </c>
      <c r="K14" s="226" t="s">
        <v>290</v>
      </c>
      <c r="L14" s="226" t="s">
        <v>1126</v>
      </c>
      <c r="M14" s="228" t="s">
        <v>226</v>
      </c>
      <c r="N14" s="230">
        <v>13</v>
      </c>
      <c r="O14" s="231">
        <v>13</v>
      </c>
      <c r="P14" s="222">
        <v>0.7</v>
      </c>
      <c r="Q14" s="334">
        <v>30000000</v>
      </c>
      <c r="R14" s="206" t="e">
        <f>#REF!+#REF!+#REF!+#REF!</f>
        <v>#REF!</v>
      </c>
      <c r="S14" s="313" t="s">
        <v>1127</v>
      </c>
    </row>
    <row r="15" spans="1:19" ht="93" customHeight="1" x14ac:dyDescent="0.25">
      <c r="A15" s="904"/>
      <c r="B15" s="906"/>
      <c r="C15" s="909"/>
      <c r="D15" s="226">
        <v>12</v>
      </c>
      <c r="E15" s="227" t="s">
        <v>1128</v>
      </c>
      <c r="F15" s="227" t="s">
        <v>1129</v>
      </c>
      <c r="G15" s="227" t="s">
        <v>71</v>
      </c>
      <c r="H15" s="227" t="s">
        <v>72</v>
      </c>
      <c r="I15" s="228" t="s">
        <v>285</v>
      </c>
      <c r="J15" s="229" t="s">
        <v>211</v>
      </c>
      <c r="K15" s="233" t="s">
        <v>212</v>
      </c>
      <c r="L15" s="226">
        <v>46</v>
      </c>
      <c r="M15" s="228" t="s">
        <v>1130</v>
      </c>
      <c r="N15" s="230">
        <v>12</v>
      </c>
      <c r="O15" s="231">
        <v>12</v>
      </c>
      <c r="P15" s="207">
        <v>0.8</v>
      </c>
      <c r="Q15" s="334">
        <v>150000000</v>
      </c>
      <c r="R15" s="206">
        <v>150000000</v>
      </c>
      <c r="S15" s="313" t="s">
        <v>1353</v>
      </c>
    </row>
    <row r="16" spans="1:19" ht="86.25" customHeight="1" x14ac:dyDescent="0.25">
      <c r="A16" s="904"/>
      <c r="B16" s="906"/>
      <c r="C16" s="909"/>
      <c r="D16" s="226">
        <v>13</v>
      </c>
      <c r="E16" s="227" t="s">
        <v>1131</v>
      </c>
      <c r="F16" s="227" t="s">
        <v>288</v>
      </c>
      <c r="G16" s="227" t="s">
        <v>1132</v>
      </c>
      <c r="H16" s="227" t="s">
        <v>74</v>
      </c>
      <c r="I16" s="228" t="s">
        <v>1133</v>
      </c>
      <c r="J16" s="232" t="s">
        <v>228</v>
      </c>
      <c r="K16" s="234" t="s">
        <v>229</v>
      </c>
      <c r="L16" s="226" t="s">
        <v>1134</v>
      </c>
      <c r="M16" s="235" t="s">
        <v>231</v>
      </c>
      <c r="N16" s="230">
        <v>12</v>
      </c>
      <c r="O16" s="231">
        <v>12</v>
      </c>
      <c r="P16" s="207">
        <v>0.7</v>
      </c>
      <c r="Q16" s="334">
        <v>11000000</v>
      </c>
      <c r="R16" s="206" t="e">
        <f>#REF!+#REF!+#REF!+#REF!</f>
        <v>#REF!</v>
      </c>
      <c r="S16" s="328" t="s">
        <v>1354</v>
      </c>
    </row>
    <row r="17" spans="1:19" ht="234.75" customHeight="1" x14ac:dyDescent="0.25">
      <c r="A17" s="904"/>
      <c r="B17" s="906"/>
      <c r="C17" s="909"/>
      <c r="D17" s="226">
        <v>14</v>
      </c>
      <c r="E17" s="227" t="s">
        <v>1135</v>
      </c>
      <c r="F17" s="227" t="s">
        <v>76</v>
      </c>
      <c r="G17" s="227" t="s">
        <v>1136</v>
      </c>
      <c r="H17" s="227" t="s">
        <v>78</v>
      </c>
      <c r="I17" s="228" t="s">
        <v>68</v>
      </c>
      <c r="J17" s="232" t="s">
        <v>211</v>
      </c>
      <c r="K17" s="226" t="s">
        <v>218</v>
      </c>
      <c r="L17" s="226">
        <v>32</v>
      </c>
      <c r="M17" s="228" t="s">
        <v>232</v>
      </c>
      <c r="N17" s="230">
        <v>9</v>
      </c>
      <c r="O17" s="231">
        <v>9</v>
      </c>
      <c r="P17" s="207">
        <v>0.6</v>
      </c>
      <c r="Q17" s="334">
        <v>250412588</v>
      </c>
      <c r="R17" s="206">
        <v>25400000</v>
      </c>
      <c r="S17" s="328" t="s">
        <v>1355</v>
      </c>
    </row>
    <row r="18" spans="1:19" ht="73.5" customHeight="1" x14ac:dyDescent="0.25">
      <c r="A18" s="904"/>
      <c r="B18" s="906"/>
      <c r="C18" s="910" t="s">
        <v>79</v>
      </c>
      <c r="D18" s="236">
        <v>15</v>
      </c>
      <c r="E18" s="237" t="s">
        <v>80</v>
      </c>
      <c r="F18" s="237" t="s">
        <v>81</v>
      </c>
      <c r="G18" s="237" t="s">
        <v>1137</v>
      </c>
      <c r="H18" s="237" t="s">
        <v>83</v>
      </c>
      <c r="I18" s="238" t="s">
        <v>84</v>
      </c>
      <c r="J18" s="894" t="s">
        <v>233</v>
      </c>
      <c r="K18" s="895" t="s">
        <v>234</v>
      </c>
      <c r="L18" s="896">
        <v>197</v>
      </c>
      <c r="M18" s="897" t="s">
        <v>217</v>
      </c>
      <c r="N18" s="239">
        <v>1</v>
      </c>
      <c r="O18" s="240">
        <v>1</v>
      </c>
      <c r="P18" s="207">
        <v>0.7</v>
      </c>
      <c r="Q18" s="977">
        <v>45299000</v>
      </c>
      <c r="R18" s="839">
        <v>37501000</v>
      </c>
      <c r="S18" s="241" t="s">
        <v>1138</v>
      </c>
    </row>
    <row r="19" spans="1:19" ht="108" customHeight="1" x14ac:dyDescent="0.25">
      <c r="A19" s="904"/>
      <c r="B19" s="906"/>
      <c r="C19" s="910"/>
      <c r="D19" s="236">
        <v>16</v>
      </c>
      <c r="E19" s="237" t="s">
        <v>85</v>
      </c>
      <c r="F19" s="237" t="s">
        <v>86</v>
      </c>
      <c r="G19" s="237" t="s">
        <v>291</v>
      </c>
      <c r="H19" s="237" t="s">
        <v>87</v>
      </c>
      <c r="I19" s="242" t="s">
        <v>1139</v>
      </c>
      <c r="J19" s="894"/>
      <c r="K19" s="895"/>
      <c r="L19" s="896"/>
      <c r="M19" s="897"/>
      <c r="N19" s="243">
        <v>1</v>
      </c>
      <c r="O19" s="244">
        <v>1</v>
      </c>
      <c r="P19" s="207">
        <v>0.7</v>
      </c>
      <c r="Q19" s="978"/>
      <c r="R19" s="844"/>
      <c r="S19" s="241" t="s">
        <v>1140</v>
      </c>
    </row>
    <row r="20" spans="1:19" ht="60" customHeight="1" x14ac:dyDescent="0.25">
      <c r="A20" s="904"/>
      <c r="B20" s="906"/>
      <c r="C20" s="910"/>
      <c r="D20" s="236">
        <v>17</v>
      </c>
      <c r="E20" s="237" t="s">
        <v>89</v>
      </c>
      <c r="F20" s="237" t="s">
        <v>90</v>
      </c>
      <c r="G20" s="237" t="s">
        <v>91</v>
      </c>
      <c r="H20" s="237" t="s">
        <v>87</v>
      </c>
      <c r="I20" s="242" t="s">
        <v>1141</v>
      </c>
      <c r="J20" s="894"/>
      <c r="K20" s="895"/>
      <c r="L20" s="896"/>
      <c r="M20" s="897"/>
      <c r="N20" s="245">
        <v>1</v>
      </c>
      <c r="O20" s="246">
        <v>1</v>
      </c>
      <c r="P20" s="207">
        <v>0.7</v>
      </c>
      <c r="Q20" s="901"/>
      <c r="R20" s="840"/>
      <c r="S20" s="241" t="s">
        <v>1142</v>
      </c>
    </row>
    <row r="21" spans="1:19" ht="60" customHeight="1" x14ac:dyDescent="0.25">
      <c r="A21" s="904"/>
      <c r="B21" s="906"/>
      <c r="C21" s="910"/>
      <c r="D21" s="236">
        <v>18</v>
      </c>
      <c r="E21" s="237" t="s">
        <v>1143</v>
      </c>
      <c r="F21" s="237" t="s">
        <v>94</v>
      </c>
      <c r="G21" s="237" t="s">
        <v>1144</v>
      </c>
      <c r="H21" s="236" t="s">
        <v>96</v>
      </c>
      <c r="I21" s="242" t="s">
        <v>1145</v>
      </c>
      <c r="J21" s="247" t="s">
        <v>96</v>
      </c>
      <c r="K21" s="236" t="s">
        <v>96</v>
      </c>
      <c r="L21" s="236" t="s">
        <v>96</v>
      </c>
      <c r="M21" s="248" t="s">
        <v>96</v>
      </c>
      <c r="N21" s="249">
        <v>0</v>
      </c>
      <c r="O21" s="250">
        <v>0</v>
      </c>
      <c r="P21" s="207">
        <v>0</v>
      </c>
      <c r="Q21" s="334"/>
      <c r="R21" s="206" t="e">
        <f>#REF!+#REF!+#REF!+#REF!</f>
        <v>#REF!</v>
      </c>
      <c r="S21" s="328" t="s">
        <v>1356</v>
      </c>
    </row>
    <row r="22" spans="1:19" ht="60" customHeight="1" x14ac:dyDescent="0.25">
      <c r="A22" s="904"/>
      <c r="B22" s="906"/>
      <c r="C22" s="910"/>
      <c r="D22" s="236">
        <v>19</v>
      </c>
      <c r="E22" s="237" t="s">
        <v>98</v>
      </c>
      <c r="F22" s="237" t="s">
        <v>99</v>
      </c>
      <c r="G22" s="237" t="s">
        <v>100</v>
      </c>
      <c r="H22" s="237" t="s">
        <v>101</v>
      </c>
      <c r="I22" s="242" t="s">
        <v>1146</v>
      </c>
      <c r="J22" s="247" t="s">
        <v>233</v>
      </c>
      <c r="K22" s="236" t="s">
        <v>234</v>
      </c>
      <c r="L22" s="251">
        <v>192</v>
      </c>
      <c r="M22" s="252" t="s">
        <v>235</v>
      </c>
      <c r="N22" s="249">
        <v>1</v>
      </c>
      <c r="O22" s="250">
        <v>1</v>
      </c>
      <c r="P22" s="207">
        <v>0.7</v>
      </c>
      <c r="Q22" s="334">
        <v>44500000</v>
      </c>
      <c r="R22" s="206">
        <v>5596000</v>
      </c>
      <c r="S22" s="241" t="s">
        <v>1147</v>
      </c>
    </row>
    <row r="23" spans="1:19" ht="82.5" customHeight="1" x14ac:dyDescent="0.25">
      <c r="A23" s="904"/>
      <c r="B23" s="906"/>
      <c r="C23" s="910"/>
      <c r="D23" s="236">
        <v>20</v>
      </c>
      <c r="E23" s="237" t="s">
        <v>1148</v>
      </c>
      <c r="F23" s="237" t="s">
        <v>104</v>
      </c>
      <c r="G23" s="237" t="s">
        <v>105</v>
      </c>
      <c r="H23" s="237" t="s">
        <v>106</v>
      </c>
      <c r="I23" s="238" t="s">
        <v>1149</v>
      </c>
      <c r="J23" s="247" t="s">
        <v>96</v>
      </c>
      <c r="K23" s="236" t="s">
        <v>96</v>
      </c>
      <c r="L23" s="236" t="s">
        <v>96</v>
      </c>
      <c r="M23" s="248" t="s">
        <v>96</v>
      </c>
      <c r="N23" s="249">
        <v>0</v>
      </c>
      <c r="O23" s="250">
        <v>0</v>
      </c>
      <c r="P23" s="207">
        <v>0.7</v>
      </c>
      <c r="Q23" s="334"/>
      <c r="R23" s="206" t="e">
        <f>#REF!+#REF!+#REF!+#REF!</f>
        <v>#REF!</v>
      </c>
      <c r="S23" s="241" t="s">
        <v>1147</v>
      </c>
    </row>
    <row r="24" spans="1:19" ht="92.25" customHeight="1" x14ac:dyDescent="0.25">
      <c r="A24" s="904"/>
      <c r="B24" s="898" t="s">
        <v>108</v>
      </c>
      <c r="C24" s="899" t="s">
        <v>109</v>
      </c>
      <c r="D24" s="253">
        <v>21</v>
      </c>
      <c r="E24" s="254" t="s">
        <v>1150</v>
      </c>
      <c r="F24" s="255" t="s">
        <v>1151</v>
      </c>
      <c r="G24" s="255" t="s">
        <v>1152</v>
      </c>
      <c r="H24" s="255" t="s">
        <v>113</v>
      </c>
      <c r="I24" s="256" t="s">
        <v>1153</v>
      </c>
      <c r="J24" s="257" t="s">
        <v>236</v>
      </c>
      <c r="K24" s="253" t="s">
        <v>237</v>
      </c>
      <c r="L24" s="253">
        <v>65</v>
      </c>
      <c r="M24" s="256" t="s">
        <v>238</v>
      </c>
      <c r="N24" s="258">
        <v>1</v>
      </c>
      <c r="O24" s="259">
        <v>1</v>
      </c>
      <c r="P24" s="207">
        <v>0.8</v>
      </c>
      <c r="Q24" s="335">
        <v>2210457012</v>
      </c>
      <c r="R24" s="206">
        <v>199742308</v>
      </c>
      <c r="S24" s="329" t="s">
        <v>1154</v>
      </c>
    </row>
    <row r="25" spans="1:19" ht="60" customHeight="1" x14ac:dyDescent="0.25">
      <c r="A25" s="904"/>
      <c r="B25" s="898"/>
      <c r="C25" s="899"/>
      <c r="D25" s="253">
        <v>22</v>
      </c>
      <c r="E25" s="255" t="s">
        <v>1155</v>
      </c>
      <c r="F25" s="255" t="s">
        <v>1156</v>
      </c>
      <c r="G25" s="255" t="s">
        <v>1157</v>
      </c>
      <c r="H25" s="255" t="s">
        <v>118</v>
      </c>
      <c r="I25" s="256" t="s">
        <v>119</v>
      </c>
      <c r="J25" s="260" t="s">
        <v>236</v>
      </c>
      <c r="K25" s="261" t="s">
        <v>239</v>
      </c>
      <c r="L25" s="253">
        <v>85</v>
      </c>
      <c r="M25" s="256" t="s">
        <v>240</v>
      </c>
      <c r="N25" s="258">
        <v>1</v>
      </c>
      <c r="O25" s="259">
        <v>1</v>
      </c>
      <c r="P25" s="207">
        <v>0.8</v>
      </c>
      <c r="Q25" s="335"/>
      <c r="R25" s="206" t="e">
        <f>#REF!+#REF!+#REF!+#REF!</f>
        <v>#REF!</v>
      </c>
      <c r="S25" s="329" t="s">
        <v>1158</v>
      </c>
    </row>
    <row r="26" spans="1:19" ht="108.75" customHeight="1" x14ac:dyDescent="0.25">
      <c r="A26" s="904"/>
      <c r="B26" s="898"/>
      <c r="C26" s="899"/>
      <c r="D26" s="253">
        <v>23</v>
      </c>
      <c r="E26" s="255" t="s">
        <v>1159</v>
      </c>
      <c r="F26" s="255" t="s">
        <v>1160</v>
      </c>
      <c r="G26" s="255" t="s">
        <v>122</v>
      </c>
      <c r="H26" s="255" t="s">
        <v>118</v>
      </c>
      <c r="I26" s="256" t="s">
        <v>1161</v>
      </c>
      <c r="J26" s="257" t="s">
        <v>96</v>
      </c>
      <c r="K26" s="253" t="s">
        <v>96</v>
      </c>
      <c r="L26" s="253" t="s">
        <v>96</v>
      </c>
      <c r="M26" s="262" t="s">
        <v>1162</v>
      </c>
      <c r="N26" s="258">
        <v>1</v>
      </c>
      <c r="O26" s="259">
        <v>1</v>
      </c>
      <c r="P26" s="207">
        <v>0.6</v>
      </c>
      <c r="Q26" s="334"/>
      <c r="R26" s="206" t="e">
        <f>#REF!+#REF!+#REF!+#REF!</f>
        <v>#REF!</v>
      </c>
      <c r="S26" s="329" t="s">
        <v>1163</v>
      </c>
    </row>
    <row r="27" spans="1:19" ht="88.5" customHeight="1" x14ac:dyDescent="0.25">
      <c r="A27" s="904"/>
      <c r="B27" s="898"/>
      <c r="C27" s="899" t="s">
        <v>124</v>
      </c>
      <c r="D27" s="253">
        <v>24</v>
      </c>
      <c r="E27" s="255" t="s">
        <v>125</v>
      </c>
      <c r="F27" s="255" t="s">
        <v>126</v>
      </c>
      <c r="G27" s="255" t="s">
        <v>127</v>
      </c>
      <c r="H27" s="255" t="s">
        <v>128</v>
      </c>
      <c r="I27" s="256" t="s">
        <v>1164</v>
      </c>
      <c r="J27" s="257" t="s">
        <v>242</v>
      </c>
      <c r="K27" s="253" t="s">
        <v>243</v>
      </c>
      <c r="L27" s="253">
        <v>68</v>
      </c>
      <c r="M27" s="256" t="s">
        <v>244</v>
      </c>
      <c r="N27" s="258">
        <v>1</v>
      </c>
      <c r="O27" s="259">
        <v>1</v>
      </c>
      <c r="P27" s="207">
        <v>0.7</v>
      </c>
      <c r="Q27" s="334">
        <v>25000000</v>
      </c>
      <c r="R27" s="206">
        <v>2935000</v>
      </c>
      <c r="S27" s="324" t="s">
        <v>1382</v>
      </c>
    </row>
    <row r="28" spans="1:19" ht="76.5" x14ac:dyDescent="0.25">
      <c r="A28" s="904"/>
      <c r="B28" s="898"/>
      <c r="C28" s="899"/>
      <c r="D28" s="253">
        <v>25</v>
      </c>
      <c r="E28" s="254" t="s">
        <v>1165</v>
      </c>
      <c r="F28" s="255" t="s">
        <v>1166</v>
      </c>
      <c r="G28" s="255" t="s">
        <v>132</v>
      </c>
      <c r="H28" s="255" t="s">
        <v>133</v>
      </c>
      <c r="I28" s="256" t="s">
        <v>1167</v>
      </c>
      <c r="J28" s="257" t="s">
        <v>245</v>
      </c>
      <c r="K28" s="253" t="s">
        <v>246</v>
      </c>
      <c r="L28" s="253">
        <v>107</v>
      </c>
      <c r="M28" s="256" t="s">
        <v>1168</v>
      </c>
      <c r="N28" s="258">
        <v>1</v>
      </c>
      <c r="O28" s="259">
        <v>1</v>
      </c>
      <c r="P28" s="207">
        <v>0.8</v>
      </c>
      <c r="Q28" s="334">
        <v>144717884</v>
      </c>
      <c r="R28" s="206">
        <v>100000000</v>
      </c>
      <c r="S28" s="324" t="s">
        <v>1363</v>
      </c>
    </row>
    <row r="29" spans="1:19" ht="79.5" customHeight="1" x14ac:dyDescent="0.25">
      <c r="A29" s="904"/>
      <c r="B29" s="898"/>
      <c r="C29" s="899" t="s">
        <v>135</v>
      </c>
      <c r="D29" s="253">
        <v>26</v>
      </c>
      <c r="E29" s="255" t="s">
        <v>1169</v>
      </c>
      <c r="F29" s="255" t="s">
        <v>137</v>
      </c>
      <c r="G29" s="255" t="s">
        <v>138</v>
      </c>
      <c r="H29" s="255" t="s">
        <v>139</v>
      </c>
      <c r="I29" s="256" t="s">
        <v>1170</v>
      </c>
      <c r="J29" s="257" t="s">
        <v>96</v>
      </c>
      <c r="K29" s="253" t="s">
        <v>96</v>
      </c>
      <c r="L29" s="253" t="s">
        <v>96</v>
      </c>
      <c r="M29" s="262"/>
      <c r="N29" s="258">
        <v>1</v>
      </c>
      <c r="O29" s="259">
        <v>1</v>
      </c>
      <c r="P29" s="207">
        <v>0.8</v>
      </c>
      <c r="Q29" s="334"/>
      <c r="R29" s="206" t="e">
        <f>#REF!+#REF!+#REF!+#REF!</f>
        <v>#REF!</v>
      </c>
      <c r="S29" s="329" t="s">
        <v>1171</v>
      </c>
    </row>
    <row r="30" spans="1:19" ht="121.5" customHeight="1" x14ac:dyDescent="0.25">
      <c r="A30" s="904"/>
      <c r="B30" s="898"/>
      <c r="C30" s="899"/>
      <c r="D30" s="253">
        <v>27</v>
      </c>
      <c r="E30" s="263" t="s">
        <v>1172</v>
      </c>
      <c r="F30" s="263" t="s">
        <v>142</v>
      </c>
      <c r="G30" s="263" t="s">
        <v>143</v>
      </c>
      <c r="H30" s="263" t="s">
        <v>144</v>
      </c>
      <c r="I30" s="264" t="s">
        <v>145</v>
      </c>
      <c r="J30" s="265" t="s">
        <v>1115</v>
      </c>
      <c r="K30" s="263" t="s">
        <v>216</v>
      </c>
      <c r="L30" s="253">
        <v>197</v>
      </c>
      <c r="M30" s="264" t="s">
        <v>217</v>
      </c>
      <c r="N30" s="258">
        <v>1</v>
      </c>
      <c r="O30" s="259">
        <v>1</v>
      </c>
      <c r="P30" s="207">
        <v>0.65</v>
      </c>
      <c r="Q30" s="334">
        <v>45299000</v>
      </c>
      <c r="R30" s="206">
        <v>37501000</v>
      </c>
      <c r="S30" s="329" t="s">
        <v>1173</v>
      </c>
    </row>
    <row r="31" spans="1:19" ht="120.75" customHeight="1" x14ac:dyDescent="0.25">
      <c r="A31" s="904"/>
      <c r="B31" s="929" t="s">
        <v>146</v>
      </c>
      <c r="C31" s="917" t="s">
        <v>147</v>
      </c>
      <c r="D31" s="266">
        <v>28</v>
      </c>
      <c r="E31" s="267" t="s">
        <v>1174</v>
      </c>
      <c r="F31" s="267" t="s">
        <v>149</v>
      </c>
      <c r="G31" s="267" t="s">
        <v>150</v>
      </c>
      <c r="H31" s="267" t="s">
        <v>151</v>
      </c>
      <c r="I31" s="268" t="s">
        <v>152</v>
      </c>
      <c r="J31" s="269"/>
      <c r="K31" s="270"/>
      <c r="L31" s="266"/>
      <c r="M31" s="271"/>
      <c r="N31" s="272">
        <v>1</v>
      </c>
      <c r="O31" s="273">
        <v>1</v>
      </c>
      <c r="P31" s="207">
        <v>0.8</v>
      </c>
      <c r="Q31" s="334"/>
      <c r="R31" s="206"/>
      <c r="S31" s="313" t="s">
        <v>1175</v>
      </c>
    </row>
    <row r="32" spans="1:19" ht="51" customHeight="1" x14ac:dyDescent="0.25">
      <c r="A32" s="904"/>
      <c r="B32" s="929"/>
      <c r="C32" s="917"/>
      <c r="D32" s="917">
        <v>29</v>
      </c>
      <c r="E32" s="917" t="s">
        <v>1176</v>
      </c>
      <c r="F32" s="917" t="s">
        <v>154</v>
      </c>
      <c r="G32" s="917" t="s">
        <v>155</v>
      </c>
      <c r="H32" s="917" t="s">
        <v>151</v>
      </c>
      <c r="I32" s="966" t="s">
        <v>152</v>
      </c>
      <c r="J32" s="956" t="s">
        <v>254</v>
      </c>
      <c r="K32" s="958" t="s">
        <v>249</v>
      </c>
      <c r="L32" s="958">
        <v>154</v>
      </c>
      <c r="M32" s="917" t="s">
        <v>258</v>
      </c>
      <c r="N32" s="917">
        <v>0</v>
      </c>
      <c r="O32" s="917">
        <v>0</v>
      </c>
      <c r="P32" s="967">
        <v>0.8</v>
      </c>
      <c r="Q32" s="975">
        <v>55960000</v>
      </c>
      <c r="R32" s="886">
        <v>55960000</v>
      </c>
      <c r="S32" s="948" t="s">
        <v>1357</v>
      </c>
    </row>
    <row r="33" spans="1:19" ht="15" customHeight="1" x14ac:dyDescent="0.25">
      <c r="A33" s="904"/>
      <c r="B33" s="929"/>
      <c r="C33" s="917"/>
      <c r="D33" s="917"/>
      <c r="E33" s="917"/>
      <c r="F33" s="917"/>
      <c r="G33" s="917"/>
      <c r="H33" s="917"/>
      <c r="I33" s="966"/>
      <c r="J33" s="979"/>
      <c r="K33" s="980"/>
      <c r="L33" s="980"/>
      <c r="M33" s="917"/>
      <c r="N33" s="917"/>
      <c r="O33" s="917"/>
      <c r="P33" s="968"/>
      <c r="Q33" s="975"/>
      <c r="R33" s="886"/>
      <c r="S33" s="948"/>
    </row>
    <row r="34" spans="1:19" ht="15" customHeight="1" x14ac:dyDescent="0.25">
      <c r="A34" s="904"/>
      <c r="B34" s="929"/>
      <c r="C34" s="917"/>
      <c r="D34" s="917"/>
      <c r="E34" s="917"/>
      <c r="F34" s="917"/>
      <c r="G34" s="917"/>
      <c r="H34" s="917"/>
      <c r="I34" s="966"/>
      <c r="J34" s="979"/>
      <c r="K34" s="980"/>
      <c r="L34" s="980"/>
      <c r="M34" s="917"/>
      <c r="N34" s="917"/>
      <c r="O34" s="917"/>
      <c r="P34" s="968"/>
      <c r="Q34" s="975"/>
      <c r="R34" s="886"/>
      <c r="S34" s="948"/>
    </row>
    <row r="35" spans="1:19" x14ac:dyDescent="0.25">
      <c r="A35" s="904"/>
      <c r="B35" s="929"/>
      <c r="C35" s="917"/>
      <c r="D35" s="917"/>
      <c r="E35" s="917"/>
      <c r="F35" s="917"/>
      <c r="G35" s="917"/>
      <c r="H35" s="917"/>
      <c r="I35" s="966"/>
      <c r="J35" s="957"/>
      <c r="K35" s="959"/>
      <c r="L35" s="959"/>
      <c r="M35" s="917"/>
      <c r="N35" s="917"/>
      <c r="O35" s="917"/>
      <c r="P35" s="969"/>
      <c r="Q35" s="975"/>
      <c r="R35" s="886"/>
      <c r="S35" s="948"/>
    </row>
    <row r="36" spans="1:19" ht="31.5" customHeight="1" x14ac:dyDescent="0.25">
      <c r="A36" s="904"/>
      <c r="B36" s="929"/>
      <c r="C36" s="953" t="s">
        <v>156</v>
      </c>
      <c r="D36" s="917">
        <v>30</v>
      </c>
      <c r="E36" s="917" t="s">
        <v>157</v>
      </c>
      <c r="F36" s="917" t="s">
        <v>158</v>
      </c>
      <c r="G36" s="917" t="s">
        <v>159</v>
      </c>
      <c r="H36" s="917" t="s">
        <v>151</v>
      </c>
      <c r="I36" s="960" t="s">
        <v>179</v>
      </c>
      <c r="J36" s="956" t="s">
        <v>254</v>
      </c>
      <c r="K36" s="958" t="s">
        <v>255</v>
      </c>
      <c r="L36" s="958">
        <v>133</v>
      </c>
      <c r="M36" s="917" t="s">
        <v>257</v>
      </c>
      <c r="N36" s="917"/>
      <c r="O36" s="982"/>
      <c r="P36" s="976">
        <v>0.8</v>
      </c>
      <c r="Q36" s="985"/>
      <c r="R36" s="837"/>
      <c r="S36" s="948" t="s">
        <v>1177</v>
      </c>
    </row>
    <row r="37" spans="1:19" ht="28.5" customHeight="1" x14ac:dyDescent="0.25">
      <c r="A37" s="904"/>
      <c r="B37" s="929"/>
      <c r="C37" s="953"/>
      <c r="D37" s="917"/>
      <c r="E37" s="917"/>
      <c r="F37" s="917"/>
      <c r="G37" s="917"/>
      <c r="H37" s="917"/>
      <c r="I37" s="981"/>
      <c r="J37" s="979"/>
      <c r="K37" s="980"/>
      <c r="L37" s="980"/>
      <c r="M37" s="917"/>
      <c r="N37" s="917"/>
      <c r="O37" s="983"/>
      <c r="P37" s="976"/>
      <c r="Q37" s="986"/>
      <c r="R37" s="842"/>
      <c r="S37" s="948"/>
    </row>
    <row r="38" spans="1:19" x14ac:dyDescent="0.25">
      <c r="A38" s="904"/>
      <c r="B38" s="929"/>
      <c r="C38" s="953"/>
      <c r="D38" s="917"/>
      <c r="E38" s="917"/>
      <c r="F38" s="917"/>
      <c r="G38" s="917"/>
      <c r="H38" s="917"/>
      <c r="I38" s="981"/>
      <c r="J38" s="979"/>
      <c r="K38" s="980"/>
      <c r="L38" s="980"/>
      <c r="M38" s="917"/>
      <c r="N38" s="917"/>
      <c r="O38" s="983"/>
      <c r="P38" s="976"/>
      <c r="Q38" s="986"/>
      <c r="R38" s="842"/>
      <c r="S38" s="948"/>
    </row>
    <row r="39" spans="1:19" x14ac:dyDescent="0.25">
      <c r="A39" s="904"/>
      <c r="B39" s="929"/>
      <c r="C39" s="953"/>
      <c r="D39" s="917"/>
      <c r="E39" s="917"/>
      <c r="F39" s="917"/>
      <c r="G39" s="917"/>
      <c r="H39" s="917"/>
      <c r="I39" s="981"/>
      <c r="J39" s="979"/>
      <c r="K39" s="980"/>
      <c r="L39" s="980"/>
      <c r="M39" s="917"/>
      <c r="N39" s="917"/>
      <c r="O39" s="983"/>
      <c r="P39" s="976"/>
      <c r="Q39" s="986"/>
      <c r="R39" s="842"/>
      <c r="S39" s="948"/>
    </row>
    <row r="40" spans="1:19" ht="50.25" customHeight="1" x14ac:dyDescent="0.25">
      <c r="A40" s="904"/>
      <c r="B40" s="929"/>
      <c r="C40" s="953"/>
      <c r="D40" s="917"/>
      <c r="E40" s="917"/>
      <c r="F40" s="917"/>
      <c r="G40" s="917"/>
      <c r="H40" s="917"/>
      <c r="I40" s="981"/>
      <c r="J40" s="979"/>
      <c r="K40" s="980"/>
      <c r="L40" s="980"/>
      <c r="M40" s="917"/>
      <c r="N40" s="917"/>
      <c r="O40" s="983"/>
      <c r="P40" s="976"/>
      <c r="Q40" s="986"/>
      <c r="R40" s="842"/>
      <c r="S40" s="948"/>
    </row>
    <row r="41" spans="1:19" ht="63.75" customHeight="1" x14ac:dyDescent="0.25">
      <c r="A41" s="904"/>
      <c r="B41" s="929"/>
      <c r="C41" s="953"/>
      <c r="D41" s="917"/>
      <c r="E41" s="917"/>
      <c r="F41" s="917"/>
      <c r="G41" s="917"/>
      <c r="H41" s="917"/>
      <c r="I41" s="961"/>
      <c r="J41" s="979"/>
      <c r="K41" s="980"/>
      <c r="L41" s="980"/>
      <c r="M41" s="917"/>
      <c r="N41" s="917"/>
      <c r="O41" s="983"/>
      <c r="P41" s="976"/>
      <c r="Q41" s="986"/>
      <c r="R41" s="842"/>
      <c r="S41" s="948"/>
    </row>
    <row r="42" spans="1:19" ht="110.25" customHeight="1" x14ac:dyDescent="0.25">
      <c r="A42" s="904"/>
      <c r="B42" s="929"/>
      <c r="C42" s="953"/>
      <c r="D42" s="266">
        <v>31</v>
      </c>
      <c r="E42" s="274" t="s">
        <v>160</v>
      </c>
      <c r="F42" s="274" t="s">
        <v>1178</v>
      </c>
      <c r="G42" s="274" t="s">
        <v>162</v>
      </c>
      <c r="H42" s="274" t="s">
        <v>118</v>
      </c>
      <c r="I42" s="275" t="s">
        <v>152</v>
      </c>
      <c r="J42" s="957"/>
      <c r="K42" s="959"/>
      <c r="L42" s="959"/>
      <c r="M42" s="917"/>
      <c r="N42" s="917"/>
      <c r="O42" s="984"/>
      <c r="P42" s="336">
        <v>0.7</v>
      </c>
      <c r="Q42" s="987"/>
      <c r="R42" s="838"/>
      <c r="S42" s="313" t="s">
        <v>1179</v>
      </c>
    </row>
    <row r="43" spans="1:19" ht="63.75" x14ac:dyDescent="0.25">
      <c r="A43" s="904"/>
      <c r="B43" s="929"/>
      <c r="C43" s="953" t="s">
        <v>164</v>
      </c>
      <c r="D43" s="266">
        <v>32</v>
      </c>
      <c r="E43" s="266" t="s">
        <v>165</v>
      </c>
      <c r="F43" s="266" t="s">
        <v>166</v>
      </c>
      <c r="G43" s="266" t="s">
        <v>167</v>
      </c>
      <c r="H43" s="266" t="s">
        <v>168</v>
      </c>
      <c r="I43" s="276" t="s">
        <v>1180</v>
      </c>
      <c r="J43" s="277" t="s">
        <v>254</v>
      </c>
      <c r="K43" s="266" t="s">
        <v>255</v>
      </c>
      <c r="L43" s="322">
        <v>134</v>
      </c>
      <c r="M43" s="276" t="s">
        <v>256</v>
      </c>
      <c r="N43" s="278">
        <v>12</v>
      </c>
      <c r="O43" s="273">
        <v>12</v>
      </c>
      <c r="P43" s="207">
        <v>0.7</v>
      </c>
      <c r="Q43" s="334">
        <v>60000000</v>
      </c>
      <c r="R43" s="206">
        <v>9412000</v>
      </c>
      <c r="S43" s="330" t="s">
        <v>1370</v>
      </c>
    </row>
    <row r="44" spans="1:19" ht="135" x14ac:dyDescent="0.25">
      <c r="A44" s="904"/>
      <c r="B44" s="929"/>
      <c r="C44" s="953"/>
      <c r="D44" s="266">
        <v>33</v>
      </c>
      <c r="E44" s="274" t="s">
        <v>170</v>
      </c>
      <c r="F44" s="274" t="s">
        <v>171</v>
      </c>
      <c r="G44" s="274" t="s">
        <v>172</v>
      </c>
      <c r="H44" s="274" t="s">
        <v>173</v>
      </c>
      <c r="I44" s="275" t="s">
        <v>174</v>
      </c>
      <c r="J44" s="279" t="s">
        <v>265</v>
      </c>
      <c r="K44" s="280" t="s">
        <v>266</v>
      </c>
      <c r="L44" s="323">
        <v>185</v>
      </c>
      <c r="M44" s="281" t="s">
        <v>267</v>
      </c>
      <c r="N44" s="278">
        <v>1</v>
      </c>
      <c r="O44" s="273">
        <v>1</v>
      </c>
      <c r="P44" s="207">
        <v>0.7</v>
      </c>
      <c r="Q44" s="334">
        <v>40000000</v>
      </c>
      <c r="R44" s="206">
        <v>2180000</v>
      </c>
      <c r="S44" s="330" t="s">
        <v>1364</v>
      </c>
    </row>
    <row r="45" spans="1:19" ht="113.25" customHeight="1" x14ac:dyDescent="0.25">
      <c r="A45" s="904"/>
      <c r="B45" s="929"/>
      <c r="C45" s="953"/>
      <c r="D45" s="266">
        <v>34</v>
      </c>
      <c r="E45" s="274" t="s">
        <v>175</v>
      </c>
      <c r="F45" s="274" t="s">
        <v>176</v>
      </c>
      <c r="G45" s="274" t="s">
        <v>177</v>
      </c>
      <c r="H45" s="274" t="s">
        <v>178</v>
      </c>
      <c r="I45" s="275" t="s">
        <v>179</v>
      </c>
      <c r="J45" s="277" t="s">
        <v>254</v>
      </c>
      <c r="K45" s="282" t="s">
        <v>262</v>
      </c>
      <c r="L45" s="266">
        <v>137</v>
      </c>
      <c r="M45" s="276" t="s">
        <v>263</v>
      </c>
      <c r="N45" s="278">
        <v>1</v>
      </c>
      <c r="O45" s="273">
        <v>1</v>
      </c>
      <c r="P45" s="207">
        <v>0.7</v>
      </c>
      <c r="Q45" s="334">
        <v>56000000</v>
      </c>
      <c r="R45" s="206">
        <v>2798000</v>
      </c>
      <c r="S45" s="308" t="s">
        <v>1358</v>
      </c>
    </row>
    <row r="46" spans="1:19" ht="90" x14ac:dyDescent="0.25">
      <c r="A46" s="904"/>
      <c r="B46" s="929"/>
      <c r="C46" s="953"/>
      <c r="D46" s="266">
        <v>35</v>
      </c>
      <c r="E46" s="274" t="s">
        <v>1181</v>
      </c>
      <c r="F46" s="274" t="s">
        <v>1182</v>
      </c>
      <c r="G46" s="274" t="s">
        <v>1183</v>
      </c>
      <c r="H46" s="274" t="s">
        <v>183</v>
      </c>
      <c r="I46" s="275" t="s">
        <v>184</v>
      </c>
      <c r="J46" s="956" t="s">
        <v>254</v>
      </c>
      <c r="K46" s="958" t="s">
        <v>268</v>
      </c>
      <c r="L46" s="958">
        <v>142</v>
      </c>
      <c r="M46" s="960" t="s">
        <v>1184</v>
      </c>
      <c r="N46" s="962">
        <v>1</v>
      </c>
      <c r="O46" s="964">
        <v>1</v>
      </c>
      <c r="P46" s="207">
        <v>0.7</v>
      </c>
      <c r="Q46" s="334">
        <v>112000000</v>
      </c>
      <c r="R46" s="206">
        <v>14584000</v>
      </c>
      <c r="S46" s="313" t="s">
        <v>1185</v>
      </c>
    </row>
    <row r="47" spans="1:19" ht="60" customHeight="1" x14ac:dyDescent="0.25">
      <c r="A47" s="904"/>
      <c r="B47" s="929"/>
      <c r="C47" s="953"/>
      <c r="D47" s="266">
        <v>36</v>
      </c>
      <c r="E47" s="274" t="s">
        <v>185</v>
      </c>
      <c r="F47" s="274" t="s">
        <v>186</v>
      </c>
      <c r="G47" s="274" t="s">
        <v>1186</v>
      </c>
      <c r="H47" s="274" t="s">
        <v>1187</v>
      </c>
      <c r="I47" s="275" t="s">
        <v>189</v>
      </c>
      <c r="J47" s="957"/>
      <c r="K47" s="959"/>
      <c r="L47" s="959"/>
      <c r="M47" s="961"/>
      <c r="N47" s="963"/>
      <c r="O47" s="965"/>
      <c r="P47" s="207">
        <v>0.7</v>
      </c>
      <c r="Q47" s="334">
        <v>243800000</v>
      </c>
      <c r="R47" s="206">
        <v>30910000</v>
      </c>
      <c r="S47" s="313" t="s">
        <v>1188</v>
      </c>
    </row>
    <row r="48" spans="1:19" ht="114" customHeight="1" x14ac:dyDescent="0.25">
      <c r="A48" s="904"/>
      <c r="B48" s="929"/>
      <c r="C48" s="953" t="s">
        <v>190</v>
      </c>
      <c r="D48" s="266">
        <v>37</v>
      </c>
      <c r="E48" s="274" t="s">
        <v>1189</v>
      </c>
      <c r="F48" s="958" t="s">
        <v>192</v>
      </c>
      <c r="G48" s="274" t="s">
        <v>193</v>
      </c>
      <c r="H48" s="274" t="s">
        <v>194</v>
      </c>
      <c r="I48" s="275" t="s">
        <v>179</v>
      </c>
      <c r="J48" s="954" t="s">
        <v>254</v>
      </c>
      <c r="K48" s="917" t="s">
        <v>262</v>
      </c>
      <c r="L48" s="917">
        <v>137</v>
      </c>
      <c r="M48" s="966" t="s">
        <v>263</v>
      </c>
      <c r="N48" s="962">
        <v>1</v>
      </c>
      <c r="O48" s="964">
        <v>1</v>
      </c>
      <c r="P48" s="207">
        <v>0.7</v>
      </c>
      <c r="Q48" s="977">
        <v>56000000</v>
      </c>
      <c r="R48" s="839">
        <v>2798000</v>
      </c>
      <c r="S48" s="313" t="s">
        <v>1359</v>
      </c>
    </row>
    <row r="49" spans="1:19" ht="82.5" customHeight="1" x14ac:dyDescent="0.25">
      <c r="A49" s="904"/>
      <c r="B49" s="929"/>
      <c r="C49" s="953"/>
      <c r="D49" s="266">
        <v>38</v>
      </c>
      <c r="E49" s="274" t="s">
        <v>195</v>
      </c>
      <c r="F49" s="959"/>
      <c r="G49" s="274" t="s">
        <v>193</v>
      </c>
      <c r="H49" s="274" t="s">
        <v>194</v>
      </c>
      <c r="I49" s="275" t="s">
        <v>179</v>
      </c>
      <c r="J49" s="954"/>
      <c r="K49" s="917"/>
      <c r="L49" s="917"/>
      <c r="M49" s="966"/>
      <c r="N49" s="963"/>
      <c r="O49" s="965"/>
      <c r="P49" s="207">
        <v>0.7</v>
      </c>
      <c r="Q49" s="901"/>
      <c r="R49" s="840"/>
      <c r="S49" s="313" t="s">
        <v>1190</v>
      </c>
    </row>
    <row r="50" spans="1:19" ht="63.75" x14ac:dyDescent="0.25">
      <c r="A50" s="904"/>
      <c r="B50" s="929"/>
      <c r="C50" s="953"/>
      <c r="D50" s="266">
        <v>39</v>
      </c>
      <c r="E50" s="274" t="s">
        <v>1191</v>
      </c>
      <c r="F50" s="274" t="s">
        <v>197</v>
      </c>
      <c r="G50" s="274" t="s">
        <v>198</v>
      </c>
      <c r="H50" s="274" t="s">
        <v>199</v>
      </c>
      <c r="I50" s="275" t="s">
        <v>179</v>
      </c>
      <c r="J50" s="954" t="s">
        <v>254</v>
      </c>
      <c r="K50" s="917" t="s">
        <v>255</v>
      </c>
      <c r="L50" s="950">
        <v>133</v>
      </c>
      <c r="M50" s="951" t="s">
        <v>257</v>
      </c>
      <c r="N50" s="962">
        <v>12</v>
      </c>
      <c r="O50" s="964">
        <v>12</v>
      </c>
      <c r="P50" s="207">
        <v>0.7</v>
      </c>
      <c r="Q50" s="977">
        <v>28000000</v>
      </c>
      <c r="R50" s="839">
        <v>3180000</v>
      </c>
      <c r="S50" s="313" t="s">
        <v>1192</v>
      </c>
    </row>
    <row r="51" spans="1:19" ht="45" x14ac:dyDescent="0.25">
      <c r="A51" s="904"/>
      <c r="B51" s="929"/>
      <c r="C51" s="953"/>
      <c r="D51" s="266">
        <v>40</v>
      </c>
      <c r="E51" s="274" t="s">
        <v>200</v>
      </c>
      <c r="F51" s="274" t="s">
        <v>201</v>
      </c>
      <c r="G51" s="274" t="s">
        <v>202</v>
      </c>
      <c r="H51" s="274" t="s">
        <v>203</v>
      </c>
      <c r="I51" s="275" t="s">
        <v>204</v>
      </c>
      <c r="J51" s="954"/>
      <c r="K51" s="917"/>
      <c r="L51" s="950"/>
      <c r="M51" s="951"/>
      <c r="N51" s="963"/>
      <c r="O51" s="965"/>
      <c r="P51" s="207">
        <v>0.7</v>
      </c>
      <c r="Q51" s="901"/>
      <c r="R51" s="840"/>
      <c r="S51" s="313" t="s">
        <v>1193</v>
      </c>
    </row>
    <row r="52" spans="1:19" ht="60" customHeight="1" x14ac:dyDescent="0.25">
      <c r="A52" s="904" t="s">
        <v>292</v>
      </c>
      <c r="B52" s="930" t="s">
        <v>293</v>
      </c>
      <c r="C52" s="910" t="s">
        <v>1194</v>
      </c>
      <c r="D52" s="236">
        <v>41</v>
      </c>
      <c r="E52" s="283" t="s">
        <v>295</v>
      </c>
      <c r="F52" s="938" t="s">
        <v>1195</v>
      </c>
      <c r="G52" s="283" t="s">
        <v>297</v>
      </c>
      <c r="H52" s="283" t="s">
        <v>298</v>
      </c>
      <c r="I52" s="284" t="s">
        <v>1196</v>
      </c>
      <c r="J52" s="285" t="s">
        <v>382</v>
      </c>
      <c r="K52" s="286" t="s">
        <v>1197</v>
      </c>
      <c r="L52" s="287">
        <v>250</v>
      </c>
      <c r="M52" s="288" t="s">
        <v>384</v>
      </c>
      <c r="N52" s="972">
        <v>1</v>
      </c>
      <c r="O52" s="971">
        <v>1</v>
      </c>
      <c r="P52" s="207">
        <v>0.7</v>
      </c>
      <c r="Q52" s="334">
        <v>8550000</v>
      </c>
      <c r="R52" s="206">
        <v>8550000</v>
      </c>
      <c r="S52" s="308" t="s">
        <v>1372</v>
      </c>
    </row>
    <row r="53" spans="1:19" ht="109.5" customHeight="1" x14ac:dyDescent="0.25">
      <c r="A53" s="904"/>
      <c r="B53" s="930"/>
      <c r="C53" s="910"/>
      <c r="D53" s="236">
        <v>42</v>
      </c>
      <c r="E53" s="283" t="s">
        <v>1198</v>
      </c>
      <c r="F53" s="939"/>
      <c r="G53" s="283" t="s">
        <v>1199</v>
      </c>
      <c r="H53" s="283" t="s">
        <v>303</v>
      </c>
      <c r="I53" s="284" t="s">
        <v>1200</v>
      </c>
      <c r="J53" s="894" t="s">
        <v>1115</v>
      </c>
      <c r="K53" s="895" t="s">
        <v>216</v>
      </c>
      <c r="L53" s="895">
        <v>197</v>
      </c>
      <c r="M53" s="931" t="s">
        <v>217</v>
      </c>
      <c r="N53" s="988"/>
      <c r="O53" s="989"/>
      <c r="P53" s="207">
        <v>0.7</v>
      </c>
      <c r="Q53" s="977">
        <v>45299000</v>
      </c>
      <c r="R53" s="839">
        <v>37501000</v>
      </c>
      <c r="S53" s="308" t="s">
        <v>1201</v>
      </c>
    </row>
    <row r="54" spans="1:19" ht="60" customHeight="1" x14ac:dyDescent="0.25">
      <c r="A54" s="904"/>
      <c r="B54" s="930"/>
      <c r="C54" s="910"/>
      <c r="D54" s="236">
        <v>43</v>
      </c>
      <c r="E54" s="283" t="s">
        <v>1202</v>
      </c>
      <c r="F54" s="939"/>
      <c r="G54" s="283" t="s">
        <v>307</v>
      </c>
      <c r="H54" s="283" t="s">
        <v>308</v>
      </c>
      <c r="I54" s="284" t="s">
        <v>309</v>
      </c>
      <c r="J54" s="894"/>
      <c r="K54" s="895"/>
      <c r="L54" s="895"/>
      <c r="M54" s="931"/>
      <c r="N54" s="988"/>
      <c r="O54" s="989"/>
      <c r="P54" s="207">
        <v>0.7</v>
      </c>
      <c r="Q54" s="978"/>
      <c r="R54" s="844"/>
      <c r="S54" s="313" t="s">
        <v>1203</v>
      </c>
    </row>
    <row r="55" spans="1:19" ht="60" customHeight="1" x14ac:dyDescent="0.25">
      <c r="A55" s="904"/>
      <c r="B55" s="930"/>
      <c r="C55" s="910"/>
      <c r="D55" s="236">
        <v>44</v>
      </c>
      <c r="E55" s="283" t="s">
        <v>1204</v>
      </c>
      <c r="F55" s="940"/>
      <c r="G55" s="283" t="s">
        <v>312</v>
      </c>
      <c r="H55" s="283" t="s">
        <v>313</v>
      </c>
      <c r="I55" s="284" t="s">
        <v>309</v>
      </c>
      <c r="J55" s="894"/>
      <c r="K55" s="895"/>
      <c r="L55" s="895"/>
      <c r="M55" s="931"/>
      <c r="N55" s="973"/>
      <c r="O55" s="974"/>
      <c r="P55" s="207">
        <v>0.7</v>
      </c>
      <c r="Q55" s="901"/>
      <c r="R55" s="840"/>
      <c r="S55" s="313" t="s">
        <v>1205</v>
      </c>
    </row>
    <row r="56" spans="1:19" ht="75.75" customHeight="1" x14ac:dyDescent="0.25">
      <c r="A56" s="904"/>
      <c r="B56" s="930" t="s">
        <v>380</v>
      </c>
      <c r="C56" s="283" t="s">
        <v>315</v>
      </c>
      <c r="D56" s="236">
        <v>45</v>
      </c>
      <c r="E56" s="283" t="s">
        <v>316</v>
      </c>
      <c r="F56" s="283" t="s">
        <v>317</v>
      </c>
      <c r="G56" s="283" t="s">
        <v>318</v>
      </c>
      <c r="H56" s="283" t="s">
        <v>319</v>
      </c>
      <c r="I56" s="284" t="s">
        <v>1206</v>
      </c>
      <c r="J56" s="289" t="s">
        <v>385</v>
      </c>
      <c r="K56" s="290" t="s">
        <v>386</v>
      </c>
      <c r="L56" s="291">
        <v>250</v>
      </c>
      <c r="M56" s="288" t="s">
        <v>1207</v>
      </c>
      <c r="N56" s="249">
        <v>1</v>
      </c>
      <c r="O56" s="250">
        <v>1</v>
      </c>
      <c r="P56" s="207">
        <v>0.8</v>
      </c>
      <c r="Q56" s="334">
        <v>8550000</v>
      </c>
      <c r="R56" s="206">
        <v>8550000</v>
      </c>
      <c r="S56" s="308" t="s">
        <v>1373</v>
      </c>
    </row>
    <row r="57" spans="1:19" ht="54" customHeight="1" x14ac:dyDescent="0.25">
      <c r="A57" s="904"/>
      <c r="B57" s="930"/>
      <c r="C57" s="910" t="s">
        <v>321</v>
      </c>
      <c r="D57" s="236">
        <v>46</v>
      </c>
      <c r="E57" s="283" t="s">
        <v>322</v>
      </c>
      <c r="F57" s="283" t="s">
        <v>323</v>
      </c>
      <c r="G57" s="283" t="s">
        <v>324</v>
      </c>
      <c r="H57" s="283" t="s">
        <v>325</v>
      </c>
      <c r="I57" s="292" t="s">
        <v>1208</v>
      </c>
      <c r="J57" s="894" t="s">
        <v>1115</v>
      </c>
      <c r="K57" s="895" t="s">
        <v>216</v>
      </c>
      <c r="L57" s="949">
        <v>197</v>
      </c>
      <c r="M57" s="952" t="s">
        <v>217</v>
      </c>
      <c r="N57" s="970">
        <v>1</v>
      </c>
      <c r="O57" s="970">
        <v>1</v>
      </c>
      <c r="P57" s="207">
        <v>0.7</v>
      </c>
      <c r="Q57" s="977">
        <v>45299000</v>
      </c>
      <c r="R57" s="839">
        <v>37501000</v>
      </c>
      <c r="S57" s="313" t="s">
        <v>1209</v>
      </c>
    </row>
    <row r="58" spans="1:19" ht="48" customHeight="1" x14ac:dyDescent="0.25">
      <c r="A58" s="904"/>
      <c r="B58" s="930"/>
      <c r="C58" s="910"/>
      <c r="D58" s="236">
        <v>47</v>
      </c>
      <c r="E58" s="283" t="s">
        <v>1210</v>
      </c>
      <c r="F58" s="283" t="s">
        <v>1211</v>
      </c>
      <c r="G58" s="283" t="s">
        <v>1212</v>
      </c>
      <c r="H58" s="283" t="s">
        <v>330</v>
      </c>
      <c r="I58" s="284" t="s">
        <v>1213</v>
      </c>
      <c r="J58" s="894"/>
      <c r="K58" s="895"/>
      <c r="L58" s="949"/>
      <c r="M58" s="952"/>
      <c r="N58" s="970"/>
      <c r="O58" s="970"/>
      <c r="P58" s="207">
        <v>0.7</v>
      </c>
      <c r="Q58" s="978"/>
      <c r="R58" s="844"/>
      <c r="S58" s="313" t="s">
        <v>1214</v>
      </c>
    </row>
    <row r="59" spans="1:19" ht="72.75" customHeight="1" x14ac:dyDescent="0.25">
      <c r="A59" s="904"/>
      <c r="B59" s="930"/>
      <c r="C59" s="910"/>
      <c r="D59" s="236">
        <v>48</v>
      </c>
      <c r="E59" s="283" t="s">
        <v>332</v>
      </c>
      <c r="F59" s="283" t="s">
        <v>333</v>
      </c>
      <c r="G59" s="283" t="s">
        <v>334</v>
      </c>
      <c r="H59" s="283" t="s">
        <v>335</v>
      </c>
      <c r="I59" s="292" t="s">
        <v>1215</v>
      </c>
      <c r="J59" s="894"/>
      <c r="K59" s="895"/>
      <c r="L59" s="949"/>
      <c r="M59" s="952"/>
      <c r="N59" s="971"/>
      <c r="O59" s="971"/>
      <c r="P59" s="207">
        <v>0.7</v>
      </c>
      <c r="Q59" s="978"/>
      <c r="R59" s="844"/>
      <c r="S59" s="313" t="s">
        <v>1216</v>
      </c>
    </row>
    <row r="60" spans="1:19" ht="84.75" customHeight="1" x14ac:dyDescent="0.25">
      <c r="A60" s="904"/>
      <c r="B60" s="930"/>
      <c r="C60" s="910" t="s">
        <v>337</v>
      </c>
      <c r="D60" s="236">
        <v>49</v>
      </c>
      <c r="E60" s="237" t="s">
        <v>1217</v>
      </c>
      <c r="F60" s="237" t="s">
        <v>339</v>
      </c>
      <c r="G60" s="237" t="s">
        <v>1218</v>
      </c>
      <c r="H60" s="237" t="s">
        <v>341</v>
      </c>
      <c r="I60" s="242" t="s">
        <v>1219</v>
      </c>
      <c r="J60" s="894"/>
      <c r="K60" s="895"/>
      <c r="L60" s="949"/>
      <c r="M60" s="952"/>
      <c r="N60" s="293">
        <v>1</v>
      </c>
      <c r="O60" s="293">
        <v>1</v>
      </c>
      <c r="P60" s="207">
        <v>0.7</v>
      </c>
      <c r="Q60" s="901"/>
      <c r="R60" s="840"/>
      <c r="S60" s="313" t="s">
        <v>1220</v>
      </c>
    </row>
    <row r="61" spans="1:19" ht="60" customHeight="1" x14ac:dyDescent="0.25">
      <c r="A61" s="904"/>
      <c r="B61" s="930"/>
      <c r="C61" s="910"/>
      <c r="D61" s="236">
        <v>50</v>
      </c>
      <c r="E61" s="283" t="s">
        <v>1221</v>
      </c>
      <c r="F61" s="283" t="s">
        <v>344</v>
      </c>
      <c r="G61" s="283" t="s">
        <v>345</v>
      </c>
      <c r="H61" s="283" t="s">
        <v>346</v>
      </c>
      <c r="I61" s="284" t="s">
        <v>1222</v>
      </c>
      <c r="J61" s="285" t="s">
        <v>389</v>
      </c>
      <c r="K61" s="286" t="s">
        <v>390</v>
      </c>
      <c r="L61" s="287">
        <v>231</v>
      </c>
      <c r="M61" s="288" t="s">
        <v>391</v>
      </c>
      <c r="N61" s="249">
        <v>1</v>
      </c>
      <c r="O61" s="250">
        <v>1</v>
      </c>
      <c r="P61" s="207">
        <v>0.8</v>
      </c>
      <c r="Q61" s="334">
        <v>0</v>
      </c>
      <c r="R61" s="206">
        <v>0</v>
      </c>
      <c r="S61" s="308" t="s">
        <v>1374</v>
      </c>
    </row>
    <row r="62" spans="1:19" ht="191.25" x14ac:dyDescent="0.25">
      <c r="A62" s="904"/>
      <c r="B62" s="930" t="s">
        <v>381</v>
      </c>
      <c r="C62" s="955" t="s">
        <v>348</v>
      </c>
      <c r="D62" s="236">
        <v>51</v>
      </c>
      <c r="E62" s="294" t="s">
        <v>349</v>
      </c>
      <c r="F62" s="283" t="s">
        <v>1223</v>
      </c>
      <c r="G62" s="283" t="s">
        <v>351</v>
      </c>
      <c r="H62" s="283" t="s">
        <v>1224</v>
      </c>
      <c r="I62" s="284" t="s">
        <v>353</v>
      </c>
      <c r="J62" s="285" t="s">
        <v>1384</v>
      </c>
      <c r="K62" s="286" t="s">
        <v>1385</v>
      </c>
      <c r="L62" s="287">
        <v>183</v>
      </c>
      <c r="M62" s="288" t="s">
        <v>1383</v>
      </c>
      <c r="N62" s="249">
        <v>1</v>
      </c>
      <c r="O62" s="250">
        <v>0.8</v>
      </c>
      <c r="P62" s="207">
        <v>0.5</v>
      </c>
      <c r="Q62" s="334">
        <v>145344700</v>
      </c>
      <c r="R62" s="206">
        <v>100443500</v>
      </c>
      <c r="S62" s="32" t="s">
        <v>1375</v>
      </c>
    </row>
    <row r="63" spans="1:19" ht="88.5" customHeight="1" x14ac:dyDescent="0.25">
      <c r="A63" s="904"/>
      <c r="B63" s="930"/>
      <c r="C63" s="955"/>
      <c r="D63" s="236">
        <v>52</v>
      </c>
      <c r="E63" s="294" t="s">
        <v>1225</v>
      </c>
      <c r="F63" s="283" t="s">
        <v>1226</v>
      </c>
      <c r="G63" s="283" t="s">
        <v>356</v>
      </c>
      <c r="H63" s="283" t="s">
        <v>357</v>
      </c>
      <c r="I63" s="284" t="s">
        <v>353</v>
      </c>
      <c r="J63" s="935" t="s">
        <v>1115</v>
      </c>
      <c r="K63" s="938" t="s">
        <v>216</v>
      </c>
      <c r="L63" s="941">
        <v>197</v>
      </c>
      <c r="M63" s="992" t="s">
        <v>217</v>
      </c>
      <c r="N63" s="972">
        <v>1</v>
      </c>
      <c r="O63" s="971">
        <v>1</v>
      </c>
      <c r="P63" s="207">
        <v>1</v>
      </c>
      <c r="Q63" s="977">
        <v>45299000</v>
      </c>
      <c r="R63" s="839">
        <v>37501000</v>
      </c>
      <c r="S63" s="32" t="s">
        <v>1379</v>
      </c>
    </row>
    <row r="64" spans="1:19" ht="97.5" customHeight="1" x14ac:dyDescent="0.25">
      <c r="A64" s="904"/>
      <c r="B64" s="930"/>
      <c r="C64" s="955"/>
      <c r="D64" s="236">
        <v>53</v>
      </c>
      <c r="E64" s="294" t="s">
        <v>1227</v>
      </c>
      <c r="F64" s="283" t="s">
        <v>1228</v>
      </c>
      <c r="G64" s="283" t="s">
        <v>1229</v>
      </c>
      <c r="H64" s="283" t="s">
        <v>361</v>
      </c>
      <c r="I64" s="284" t="s">
        <v>1230</v>
      </c>
      <c r="J64" s="936"/>
      <c r="K64" s="939"/>
      <c r="L64" s="942"/>
      <c r="M64" s="993"/>
      <c r="N64" s="988"/>
      <c r="O64" s="989"/>
      <c r="P64" s="207">
        <v>1</v>
      </c>
      <c r="Q64" s="978"/>
      <c r="R64" s="844"/>
      <c r="S64" s="32" t="s">
        <v>1365</v>
      </c>
    </row>
    <row r="65" spans="1:19" ht="60" customHeight="1" x14ac:dyDescent="0.25">
      <c r="A65" s="904"/>
      <c r="B65" s="930"/>
      <c r="C65" s="955"/>
      <c r="D65" s="236">
        <v>54</v>
      </c>
      <c r="E65" s="294" t="s">
        <v>363</v>
      </c>
      <c r="F65" s="283" t="s">
        <v>1231</v>
      </c>
      <c r="G65" s="283" t="s">
        <v>365</v>
      </c>
      <c r="H65" s="283" t="s">
        <v>366</v>
      </c>
      <c r="I65" s="292" t="s">
        <v>367</v>
      </c>
      <c r="J65" s="936"/>
      <c r="K65" s="939"/>
      <c r="L65" s="942"/>
      <c r="M65" s="993"/>
      <c r="N65" s="988"/>
      <c r="O65" s="989"/>
      <c r="P65" s="207">
        <v>1</v>
      </c>
      <c r="Q65" s="978"/>
      <c r="R65" s="844"/>
      <c r="S65" s="313" t="s">
        <v>1232</v>
      </c>
    </row>
    <row r="66" spans="1:19" ht="74.25" customHeight="1" x14ac:dyDescent="0.25">
      <c r="A66" s="904"/>
      <c r="B66" s="930" t="s">
        <v>368</v>
      </c>
      <c r="C66" s="910" t="s">
        <v>369</v>
      </c>
      <c r="D66" s="236">
        <v>55</v>
      </c>
      <c r="E66" s="283" t="s">
        <v>1233</v>
      </c>
      <c r="F66" s="283" t="s">
        <v>371</v>
      </c>
      <c r="G66" s="283" t="s">
        <v>372</v>
      </c>
      <c r="H66" s="283" t="s">
        <v>373</v>
      </c>
      <c r="I66" s="284" t="s">
        <v>374</v>
      </c>
      <c r="J66" s="936"/>
      <c r="K66" s="939"/>
      <c r="L66" s="942"/>
      <c r="M66" s="993"/>
      <c r="N66" s="988"/>
      <c r="O66" s="989"/>
      <c r="P66" s="207">
        <v>1</v>
      </c>
      <c r="Q66" s="978"/>
      <c r="R66" s="844"/>
      <c r="S66" s="313" t="s">
        <v>1234</v>
      </c>
    </row>
    <row r="67" spans="1:19" ht="78" customHeight="1" x14ac:dyDescent="0.25">
      <c r="A67" s="904"/>
      <c r="B67" s="930"/>
      <c r="C67" s="910"/>
      <c r="D67" s="236">
        <v>56</v>
      </c>
      <c r="E67" s="283" t="s">
        <v>1235</v>
      </c>
      <c r="F67" s="283" t="s">
        <v>1236</v>
      </c>
      <c r="G67" s="283" t="s">
        <v>1237</v>
      </c>
      <c r="H67" s="283" t="s">
        <v>378</v>
      </c>
      <c r="I67" s="284" t="s">
        <v>379</v>
      </c>
      <c r="J67" s="936"/>
      <c r="K67" s="939"/>
      <c r="L67" s="942"/>
      <c r="M67" s="993"/>
      <c r="N67" s="988"/>
      <c r="O67" s="989"/>
      <c r="P67" s="207">
        <v>1</v>
      </c>
      <c r="Q67" s="978"/>
      <c r="R67" s="844"/>
      <c r="S67" s="313" t="s">
        <v>1238</v>
      </c>
    </row>
    <row r="68" spans="1:19" ht="60" customHeight="1" x14ac:dyDescent="0.25">
      <c r="A68" s="928" t="s">
        <v>393</v>
      </c>
      <c r="B68" s="906" t="s">
        <v>394</v>
      </c>
      <c r="C68" s="895" t="s">
        <v>395</v>
      </c>
      <c r="D68" s="236">
        <v>57</v>
      </c>
      <c r="E68" s="283" t="s">
        <v>1239</v>
      </c>
      <c r="F68" s="283" t="s">
        <v>1240</v>
      </c>
      <c r="G68" s="283" t="s">
        <v>1241</v>
      </c>
      <c r="H68" s="283" t="s">
        <v>399</v>
      </c>
      <c r="I68" s="284" t="s">
        <v>400</v>
      </c>
      <c r="J68" s="937"/>
      <c r="K68" s="940"/>
      <c r="L68" s="943"/>
      <c r="M68" s="994"/>
      <c r="N68" s="973"/>
      <c r="O68" s="974"/>
      <c r="P68" s="207">
        <v>1</v>
      </c>
      <c r="Q68" s="901"/>
      <c r="R68" s="840"/>
      <c r="S68" s="313" t="s">
        <v>1242</v>
      </c>
    </row>
    <row r="69" spans="1:19" ht="90" x14ac:dyDescent="0.25">
      <c r="A69" s="928"/>
      <c r="B69" s="906"/>
      <c r="C69" s="895"/>
      <c r="D69" s="236">
        <v>58</v>
      </c>
      <c r="E69" s="283" t="s">
        <v>1243</v>
      </c>
      <c r="F69" s="283" t="s">
        <v>402</v>
      </c>
      <c r="G69" s="283" t="s">
        <v>403</v>
      </c>
      <c r="H69" s="283" t="s">
        <v>404</v>
      </c>
      <c r="I69" s="284" t="s">
        <v>405</v>
      </c>
      <c r="J69" s="295" t="s">
        <v>406</v>
      </c>
      <c r="K69" s="251" t="s">
        <v>407</v>
      </c>
      <c r="L69" s="296">
        <v>207</v>
      </c>
      <c r="M69" s="297" t="s">
        <v>408</v>
      </c>
      <c r="N69" s="249">
        <v>12</v>
      </c>
      <c r="O69" s="250">
        <v>12</v>
      </c>
      <c r="P69" s="207">
        <v>0.8</v>
      </c>
      <c r="Q69" s="334">
        <v>80000000</v>
      </c>
      <c r="R69" s="206">
        <v>2700000</v>
      </c>
      <c r="S69" s="313" t="s">
        <v>1381</v>
      </c>
    </row>
    <row r="70" spans="1:19" ht="71.25" customHeight="1" x14ac:dyDescent="0.25">
      <c r="A70" s="928"/>
      <c r="B70" s="906"/>
      <c r="C70" s="895"/>
      <c r="D70" s="236">
        <v>59</v>
      </c>
      <c r="E70" s="236" t="s">
        <v>1244</v>
      </c>
      <c r="F70" s="236" t="s">
        <v>1245</v>
      </c>
      <c r="G70" s="236" t="s">
        <v>411</v>
      </c>
      <c r="H70" s="236" t="s">
        <v>412</v>
      </c>
      <c r="I70" s="248" t="s">
        <v>413</v>
      </c>
      <c r="J70" s="894" t="s">
        <v>233</v>
      </c>
      <c r="K70" s="895" t="s">
        <v>234</v>
      </c>
      <c r="L70" s="896">
        <v>197</v>
      </c>
      <c r="M70" s="990" t="s">
        <v>217</v>
      </c>
      <c r="N70" s="972">
        <v>1</v>
      </c>
      <c r="O70" s="971">
        <v>1</v>
      </c>
      <c r="P70" s="207">
        <v>0.7</v>
      </c>
      <c r="Q70" s="977">
        <v>45299000</v>
      </c>
      <c r="R70" s="839">
        <v>37501000</v>
      </c>
      <c r="S70" s="313" t="s">
        <v>1246</v>
      </c>
    </row>
    <row r="71" spans="1:19" ht="83.25" customHeight="1" x14ac:dyDescent="0.25">
      <c r="A71" s="928"/>
      <c r="B71" s="906"/>
      <c r="C71" s="895"/>
      <c r="D71" s="236">
        <v>60</v>
      </c>
      <c r="E71" s="298" t="s">
        <v>1247</v>
      </c>
      <c r="F71" s="298" t="s">
        <v>415</v>
      </c>
      <c r="G71" s="298" t="s">
        <v>416</v>
      </c>
      <c r="H71" s="298" t="s">
        <v>417</v>
      </c>
      <c r="I71" s="299" t="s">
        <v>413</v>
      </c>
      <c r="J71" s="894"/>
      <c r="K71" s="895"/>
      <c r="L71" s="896"/>
      <c r="M71" s="991"/>
      <c r="N71" s="973"/>
      <c r="O71" s="974"/>
      <c r="P71" s="207">
        <v>0.7</v>
      </c>
      <c r="Q71" s="901"/>
      <c r="R71" s="840"/>
      <c r="S71" s="313" t="s">
        <v>1248</v>
      </c>
    </row>
    <row r="72" spans="1:19" ht="90" customHeight="1" x14ac:dyDescent="0.25">
      <c r="A72" s="928"/>
      <c r="B72" s="906"/>
      <c r="C72" s="895" t="s">
        <v>418</v>
      </c>
      <c r="D72" s="236">
        <v>61</v>
      </c>
      <c r="E72" s="283" t="s">
        <v>419</v>
      </c>
      <c r="F72" s="283" t="s">
        <v>420</v>
      </c>
      <c r="G72" s="283" t="s">
        <v>421</v>
      </c>
      <c r="H72" s="283" t="s">
        <v>422</v>
      </c>
      <c r="I72" s="284" t="s">
        <v>1249</v>
      </c>
      <c r="J72" s="247" t="s">
        <v>389</v>
      </c>
      <c r="K72" s="236" t="s">
        <v>424</v>
      </c>
      <c r="L72" s="251">
        <v>232</v>
      </c>
      <c r="M72" s="300" t="s">
        <v>425</v>
      </c>
      <c r="N72" s="249">
        <v>1</v>
      </c>
      <c r="O72" s="250">
        <v>1</v>
      </c>
      <c r="P72" s="207">
        <v>0.8</v>
      </c>
      <c r="Q72" s="334">
        <v>10000000</v>
      </c>
      <c r="R72" s="206">
        <v>9977333</v>
      </c>
      <c r="S72" s="308" t="s">
        <v>1376</v>
      </c>
    </row>
    <row r="73" spans="1:19" ht="93" customHeight="1" x14ac:dyDescent="0.25">
      <c r="A73" s="928"/>
      <c r="B73" s="906"/>
      <c r="C73" s="895"/>
      <c r="D73" s="236">
        <v>62</v>
      </c>
      <c r="E73" s="283" t="s">
        <v>426</v>
      </c>
      <c r="F73" s="283" t="s">
        <v>427</v>
      </c>
      <c r="G73" s="283" t="s">
        <v>428</v>
      </c>
      <c r="H73" s="283" t="s">
        <v>429</v>
      </c>
      <c r="I73" s="284" t="s">
        <v>430</v>
      </c>
      <c r="J73" s="247" t="s">
        <v>233</v>
      </c>
      <c r="K73" s="236" t="s">
        <v>234</v>
      </c>
      <c r="L73" s="251">
        <v>197</v>
      </c>
      <c r="M73" s="252" t="s">
        <v>217</v>
      </c>
      <c r="N73" s="249">
        <v>1</v>
      </c>
      <c r="O73" s="250">
        <v>1</v>
      </c>
      <c r="P73" s="207">
        <v>0.8</v>
      </c>
      <c r="Q73" s="334">
        <v>45299000</v>
      </c>
      <c r="R73" s="206">
        <v>37501000</v>
      </c>
      <c r="S73" s="308" t="s">
        <v>1377</v>
      </c>
    </row>
    <row r="74" spans="1:19" ht="86.25" customHeight="1" x14ac:dyDescent="0.25">
      <c r="A74" s="928"/>
      <c r="B74" s="906"/>
      <c r="C74" s="895"/>
      <c r="D74" s="236">
        <v>63</v>
      </c>
      <c r="E74" s="283" t="s">
        <v>1250</v>
      </c>
      <c r="F74" s="283" t="s">
        <v>432</v>
      </c>
      <c r="G74" s="283" t="s">
        <v>433</v>
      </c>
      <c r="H74" s="283" t="s">
        <v>434</v>
      </c>
      <c r="I74" s="284" t="s">
        <v>435</v>
      </c>
      <c r="J74" s="301" t="s">
        <v>96</v>
      </c>
      <c r="K74" s="302" t="s">
        <v>96</v>
      </c>
      <c r="L74" s="302" t="s">
        <v>96</v>
      </c>
      <c r="M74" s="303" t="s">
        <v>96</v>
      </c>
      <c r="N74" s="249">
        <v>1</v>
      </c>
      <c r="O74" s="250">
        <v>1</v>
      </c>
      <c r="P74" s="207">
        <v>0.7</v>
      </c>
      <c r="Q74" s="334"/>
      <c r="R74" s="206" t="e">
        <f>#REF!+#REF!+#REF!+#REF!</f>
        <v>#REF!</v>
      </c>
      <c r="S74" s="308" t="s">
        <v>1251</v>
      </c>
    </row>
    <row r="75" spans="1:19" ht="86.25" customHeight="1" x14ac:dyDescent="0.25">
      <c r="A75" s="928"/>
      <c r="B75" s="906"/>
      <c r="C75" s="895"/>
      <c r="D75" s="236">
        <v>64</v>
      </c>
      <c r="E75" s="298" t="s">
        <v>436</v>
      </c>
      <c r="F75" s="298" t="s">
        <v>437</v>
      </c>
      <c r="G75" s="298" t="s">
        <v>438</v>
      </c>
      <c r="H75" s="298" t="s">
        <v>439</v>
      </c>
      <c r="I75" s="299" t="s">
        <v>440</v>
      </c>
      <c r="J75" s="304" t="s">
        <v>389</v>
      </c>
      <c r="K75" s="305" t="s">
        <v>390</v>
      </c>
      <c r="L75" s="944" t="s">
        <v>441</v>
      </c>
      <c r="M75" s="996" t="s">
        <v>442</v>
      </c>
      <c r="N75" s="972">
        <v>1</v>
      </c>
      <c r="O75" s="971">
        <v>0</v>
      </c>
      <c r="P75" s="207">
        <v>0.7</v>
      </c>
      <c r="Q75" s="977">
        <v>11000000</v>
      </c>
      <c r="R75" s="839">
        <v>7750000</v>
      </c>
      <c r="S75" s="313" t="s">
        <v>1378</v>
      </c>
    </row>
    <row r="76" spans="1:19" ht="91.5" customHeight="1" x14ac:dyDescent="0.25">
      <c r="A76" s="928"/>
      <c r="B76" s="906"/>
      <c r="C76" s="895"/>
      <c r="D76" s="236">
        <v>65</v>
      </c>
      <c r="E76" s="283" t="s">
        <v>1252</v>
      </c>
      <c r="F76" s="283" t="s">
        <v>444</v>
      </c>
      <c r="G76" s="283" t="s">
        <v>445</v>
      </c>
      <c r="H76" s="283" t="s">
        <v>446</v>
      </c>
      <c r="I76" s="284" t="s">
        <v>1253</v>
      </c>
      <c r="J76" s="306" t="s">
        <v>233</v>
      </c>
      <c r="K76" s="296" t="s">
        <v>234</v>
      </c>
      <c r="L76" s="945"/>
      <c r="M76" s="997"/>
      <c r="N76" s="973"/>
      <c r="O76" s="974"/>
      <c r="P76" s="207">
        <v>0.4</v>
      </c>
      <c r="Q76" s="901"/>
      <c r="R76" s="840"/>
      <c r="S76" s="313" t="s">
        <v>1254</v>
      </c>
    </row>
    <row r="77" spans="1:19" ht="102" customHeight="1" x14ac:dyDescent="0.25">
      <c r="A77" s="928"/>
      <c r="B77" s="906" t="s">
        <v>448</v>
      </c>
      <c r="C77" s="895" t="s">
        <v>449</v>
      </c>
      <c r="D77" s="236">
        <v>66</v>
      </c>
      <c r="E77" s="236" t="s">
        <v>450</v>
      </c>
      <c r="F77" s="236" t="s">
        <v>451</v>
      </c>
      <c r="G77" s="236" t="s">
        <v>452</v>
      </c>
      <c r="H77" s="236" t="s">
        <v>453</v>
      </c>
      <c r="I77" s="248" t="s">
        <v>1255</v>
      </c>
      <c r="J77" s="247" t="s">
        <v>254</v>
      </c>
      <c r="K77" s="236" t="s">
        <v>262</v>
      </c>
      <c r="L77" s="932">
        <v>197</v>
      </c>
      <c r="M77" s="990" t="s">
        <v>217</v>
      </c>
      <c r="N77" s="972">
        <v>1</v>
      </c>
      <c r="O77" s="971">
        <v>1</v>
      </c>
      <c r="P77" s="207">
        <v>0.7</v>
      </c>
      <c r="Q77" s="977">
        <v>45299000</v>
      </c>
      <c r="R77" s="839">
        <v>37501000</v>
      </c>
      <c r="S77" s="308" t="s">
        <v>1256</v>
      </c>
    </row>
    <row r="78" spans="1:19" ht="60" customHeight="1" x14ac:dyDescent="0.25">
      <c r="A78" s="928"/>
      <c r="B78" s="906"/>
      <c r="C78" s="895"/>
      <c r="D78" s="236">
        <v>67</v>
      </c>
      <c r="E78" s="283" t="s">
        <v>456</v>
      </c>
      <c r="F78" s="283" t="s">
        <v>457</v>
      </c>
      <c r="G78" s="283" t="s">
        <v>458</v>
      </c>
      <c r="H78" s="283" t="s">
        <v>459</v>
      </c>
      <c r="I78" s="284" t="s">
        <v>460</v>
      </c>
      <c r="J78" s="894" t="s">
        <v>233</v>
      </c>
      <c r="K78" s="895" t="s">
        <v>234</v>
      </c>
      <c r="L78" s="933"/>
      <c r="M78" s="995"/>
      <c r="N78" s="988"/>
      <c r="O78" s="989"/>
      <c r="P78" s="207">
        <v>0.7</v>
      </c>
      <c r="Q78" s="978"/>
      <c r="R78" s="844"/>
      <c r="S78" s="313" t="s">
        <v>1257</v>
      </c>
    </row>
    <row r="79" spans="1:19" ht="60" customHeight="1" x14ac:dyDescent="0.25">
      <c r="A79" s="928"/>
      <c r="B79" s="906"/>
      <c r="C79" s="895"/>
      <c r="D79" s="236">
        <v>68</v>
      </c>
      <c r="E79" s="283" t="s">
        <v>461</v>
      </c>
      <c r="F79" s="283" t="s">
        <v>462</v>
      </c>
      <c r="G79" s="283" t="s">
        <v>463</v>
      </c>
      <c r="H79" s="283" t="s">
        <v>464</v>
      </c>
      <c r="I79" s="284" t="s">
        <v>1258</v>
      </c>
      <c r="J79" s="894"/>
      <c r="K79" s="895"/>
      <c r="L79" s="933"/>
      <c r="M79" s="995"/>
      <c r="N79" s="988"/>
      <c r="O79" s="989"/>
      <c r="P79" s="207">
        <v>0.7</v>
      </c>
      <c r="Q79" s="978"/>
      <c r="R79" s="844"/>
      <c r="S79" s="313" t="s">
        <v>1257</v>
      </c>
    </row>
    <row r="80" spans="1:19" ht="60" customHeight="1" x14ac:dyDescent="0.25">
      <c r="A80" s="928"/>
      <c r="B80" s="906"/>
      <c r="C80" s="895" t="s">
        <v>466</v>
      </c>
      <c r="D80" s="236">
        <v>69</v>
      </c>
      <c r="E80" s="283" t="s">
        <v>467</v>
      </c>
      <c r="F80" s="283" t="s">
        <v>468</v>
      </c>
      <c r="G80" s="283" t="s">
        <v>469</v>
      </c>
      <c r="H80" s="283" t="s">
        <v>470</v>
      </c>
      <c r="I80" s="284" t="s">
        <v>471</v>
      </c>
      <c r="J80" s="894"/>
      <c r="K80" s="895"/>
      <c r="L80" s="933"/>
      <c r="M80" s="995"/>
      <c r="N80" s="988"/>
      <c r="O80" s="989"/>
      <c r="P80" s="207">
        <v>0.7</v>
      </c>
      <c r="Q80" s="978"/>
      <c r="R80" s="844"/>
      <c r="S80" s="313" t="s">
        <v>1257</v>
      </c>
    </row>
    <row r="81" spans="1:19" ht="60" customHeight="1" x14ac:dyDescent="0.25">
      <c r="A81" s="928"/>
      <c r="B81" s="906"/>
      <c r="C81" s="895"/>
      <c r="D81" s="236">
        <v>70</v>
      </c>
      <c r="E81" s="236" t="s">
        <v>472</v>
      </c>
      <c r="F81" s="236" t="s">
        <v>473</v>
      </c>
      <c r="G81" s="236" t="s">
        <v>474</v>
      </c>
      <c r="H81" s="236" t="s">
        <v>475</v>
      </c>
      <c r="I81" s="248" t="s">
        <v>476</v>
      </c>
      <c r="J81" s="894"/>
      <c r="K81" s="895"/>
      <c r="L81" s="934"/>
      <c r="M81" s="991"/>
      <c r="N81" s="973"/>
      <c r="O81" s="974"/>
      <c r="P81" s="207">
        <v>0.7</v>
      </c>
      <c r="Q81" s="901"/>
      <c r="R81" s="840"/>
      <c r="S81" s="313" t="s">
        <v>1257</v>
      </c>
    </row>
    <row r="82" spans="1:19" ht="150" x14ac:dyDescent="0.25">
      <c r="A82" s="928"/>
      <c r="B82" s="906"/>
      <c r="C82" s="895"/>
      <c r="D82" s="236">
        <v>71</v>
      </c>
      <c r="E82" s="236" t="s">
        <v>477</v>
      </c>
      <c r="F82" s="236" t="s">
        <v>478</v>
      </c>
      <c r="G82" s="236" t="s">
        <v>479</v>
      </c>
      <c r="H82" s="236" t="s">
        <v>480</v>
      </c>
      <c r="I82" s="248" t="s">
        <v>481</v>
      </c>
      <c r="J82" s="247" t="s">
        <v>385</v>
      </c>
      <c r="K82" s="236" t="s">
        <v>386</v>
      </c>
      <c r="L82" s="296">
        <v>219</v>
      </c>
      <c r="M82" s="252" t="s">
        <v>482</v>
      </c>
      <c r="N82" s="249">
        <v>0</v>
      </c>
      <c r="O82" s="250">
        <v>0</v>
      </c>
      <c r="P82" s="207">
        <v>0</v>
      </c>
      <c r="Q82" s="334">
        <v>50000000</v>
      </c>
      <c r="R82" s="206">
        <v>16166000</v>
      </c>
      <c r="S82" s="313" t="s">
        <v>1360</v>
      </c>
    </row>
    <row r="83" spans="1:19" ht="60" customHeight="1" x14ac:dyDescent="0.25">
      <c r="A83" s="928"/>
      <c r="B83" s="906"/>
      <c r="C83" s="895"/>
      <c r="D83" s="236">
        <v>72</v>
      </c>
      <c r="E83" s="236" t="s">
        <v>483</v>
      </c>
      <c r="F83" s="236" t="s">
        <v>484</v>
      </c>
      <c r="G83" s="236" t="s">
        <v>485</v>
      </c>
      <c r="H83" s="236" t="s">
        <v>486</v>
      </c>
      <c r="I83" s="248" t="s">
        <v>1259</v>
      </c>
      <c r="J83" s="247" t="s">
        <v>233</v>
      </c>
      <c r="K83" s="236" t="s">
        <v>234</v>
      </c>
      <c r="L83" s="318">
        <v>197</v>
      </c>
      <c r="M83" s="252" t="s">
        <v>217</v>
      </c>
      <c r="N83" s="249"/>
      <c r="O83" s="250"/>
      <c r="P83" s="207">
        <v>0</v>
      </c>
      <c r="Q83" s="334" t="s">
        <v>1371</v>
      </c>
      <c r="R83" s="206" t="s">
        <v>1371</v>
      </c>
      <c r="S83" s="314" t="s">
        <v>1031</v>
      </c>
    </row>
    <row r="84" spans="1:19" ht="60" customHeight="1" x14ac:dyDescent="0.25">
      <c r="A84" s="928"/>
      <c r="B84" s="906"/>
      <c r="C84" s="895"/>
      <c r="D84" s="236">
        <v>73</v>
      </c>
      <c r="E84" s="283" t="s">
        <v>1260</v>
      </c>
      <c r="F84" s="283" t="s">
        <v>489</v>
      </c>
      <c r="G84" s="283" t="s">
        <v>490</v>
      </c>
      <c r="H84" s="283" t="s">
        <v>491</v>
      </c>
      <c r="I84" s="284" t="s">
        <v>492</v>
      </c>
      <c r="J84" s="301" t="s">
        <v>236</v>
      </c>
      <c r="K84" s="302" t="s">
        <v>493</v>
      </c>
      <c r="L84" s="320">
        <v>86</v>
      </c>
      <c r="M84" s="238" t="s">
        <v>494</v>
      </c>
      <c r="N84" s="249">
        <v>12</v>
      </c>
      <c r="O84" s="250">
        <v>12</v>
      </c>
      <c r="P84" s="207">
        <v>0.7</v>
      </c>
      <c r="Q84" s="334">
        <v>0</v>
      </c>
      <c r="R84" s="206" t="e">
        <f>#REF!+#REF!+#REF!+#REF!</f>
        <v>#REF!</v>
      </c>
      <c r="S84" s="308" t="s">
        <v>1261</v>
      </c>
    </row>
    <row r="85" spans="1:19" ht="60" customHeight="1" x14ac:dyDescent="0.25">
      <c r="A85" s="928" t="s">
        <v>495</v>
      </c>
      <c r="B85" s="929" t="s">
        <v>496</v>
      </c>
      <c r="C85" s="895" t="s">
        <v>497</v>
      </c>
      <c r="D85" s="236">
        <v>74</v>
      </c>
      <c r="E85" s="236" t="s">
        <v>1262</v>
      </c>
      <c r="F85" s="236" t="s">
        <v>1263</v>
      </c>
      <c r="G85" s="236" t="s">
        <v>500</v>
      </c>
      <c r="H85" s="236" t="s">
        <v>501</v>
      </c>
      <c r="I85" s="248" t="s">
        <v>1264</v>
      </c>
      <c r="J85" s="247" t="s">
        <v>382</v>
      </c>
      <c r="K85" s="318" t="s">
        <v>1197</v>
      </c>
      <c r="L85" s="320">
        <v>250</v>
      </c>
      <c r="M85" s="248" t="s">
        <v>384</v>
      </c>
      <c r="N85" s="249">
        <v>12</v>
      </c>
      <c r="O85" s="250">
        <v>12</v>
      </c>
      <c r="P85" s="207">
        <v>0.7</v>
      </c>
      <c r="Q85" s="334">
        <v>8550000</v>
      </c>
      <c r="R85" s="206">
        <v>8550000</v>
      </c>
      <c r="S85" s="313" t="s">
        <v>1265</v>
      </c>
    </row>
    <row r="86" spans="1:19" ht="60" customHeight="1" x14ac:dyDescent="0.25">
      <c r="A86" s="928"/>
      <c r="B86" s="929"/>
      <c r="C86" s="895"/>
      <c r="D86" s="236">
        <v>75</v>
      </c>
      <c r="E86" s="236" t="s">
        <v>503</v>
      </c>
      <c r="F86" s="236" t="s">
        <v>504</v>
      </c>
      <c r="G86" s="236" t="s">
        <v>505</v>
      </c>
      <c r="H86" s="236" t="s">
        <v>506</v>
      </c>
      <c r="I86" s="248" t="s">
        <v>1266</v>
      </c>
      <c r="J86" s="247" t="s">
        <v>406</v>
      </c>
      <c r="K86" s="236" t="s">
        <v>407</v>
      </c>
      <c r="L86" s="320">
        <v>231</v>
      </c>
      <c r="M86" s="248" t="s">
        <v>391</v>
      </c>
      <c r="N86" s="249">
        <v>1</v>
      </c>
      <c r="O86" s="250">
        <v>1</v>
      </c>
      <c r="P86" s="207">
        <v>0.8</v>
      </c>
      <c r="Q86" s="334">
        <v>6000000</v>
      </c>
      <c r="R86" s="206">
        <v>2750000</v>
      </c>
      <c r="S86" s="313" t="s">
        <v>1380</v>
      </c>
    </row>
    <row r="87" spans="1:19" ht="75" x14ac:dyDescent="0.25">
      <c r="A87" s="928"/>
      <c r="B87" s="929"/>
      <c r="C87" s="895"/>
      <c r="D87" s="236">
        <v>76</v>
      </c>
      <c r="E87" s="236" t="s">
        <v>508</v>
      </c>
      <c r="F87" s="236" t="s">
        <v>509</v>
      </c>
      <c r="G87" s="236" t="s">
        <v>510</v>
      </c>
      <c r="H87" s="236" t="s">
        <v>511</v>
      </c>
      <c r="I87" s="307" t="s">
        <v>1267</v>
      </c>
      <c r="J87" s="247" t="s">
        <v>389</v>
      </c>
      <c r="K87" s="236" t="s">
        <v>390</v>
      </c>
      <c r="L87" s="296">
        <v>232</v>
      </c>
      <c r="M87" s="248" t="s">
        <v>391</v>
      </c>
      <c r="N87" s="249">
        <v>1</v>
      </c>
      <c r="O87" s="250">
        <v>1</v>
      </c>
      <c r="P87" s="207">
        <v>0.7</v>
      </c>
      <c r="Q87" s="334">
        <v>40000000</v>
      </c>
      <c r="R87" s="206">
        <v>3848000</v>
      </c>
      <c r="S87" s="308" t="s">
        <v>1268</v>
      </c>
    </row>
    <row r="88" spans="1:19" ht="60" customHeight="1" x14ac:dyDescent="0.25">
      <c r="A88" s="928"/>
      <c r="B88" s="929"/>
      <c r="C88" s="895"/>
      <c r="D88" s="236">
        <v>77</v>
      </c>
      <c r="E88" s="236" t="s">
        <v>513</v>
      </c>
      <c r="F88" s="236" t="s">
        <v>514</v>
      </c>
      <c r="G88" s="236" t="s">
        <v>515</v>
      </c>
      <c r="H88" s="236" t="s">
        <v>516</v>
      </c>
      <c r="I88" s="248" t="s">
        <v>517</v>
      </c>
      <c r="J88" s="309" t="s">
        <v>1115</v>
      </c>
      <c r="K88" s="310" t="s">
        <v>216</v>
      </c>
      <c r="L88" s="311">
        <v>197</v>
      </c>
      <c r="M88" s="312" t="s">
        <v>217</v>
      </c>
      <c r="N88" s="249">
        <v>1</v>
      </c>
      <c r="O88" s="250">
        <v>1</v>
      </c>
      <c r="P88" s="207">
        <v>0.7</v>
      </c>
      <c r="Q88" s="977">
        <v>45299000</v>
      </c>
      <c r="R88" s="839">
        <v>37501000</v>
      </c>
      <c r="S88" s="313" t="s">
        <v>1269</v>
      </c>
    </row>
    <row r="89" spans="1:19" ht="60" customHeight="1" x14ac:dyDescent="0.25">
      <c r="A89" s="928"/>
      <c r="B89" s="929"/>
      <c r="C89" s="895"/>
      <c r="D89" s="236">
        <v>78</v>
      </c>
      <c r="E89" s="236" t="s">
        <v>518</v>
      </c>
      <c r="F89" s="236" t="s">
        <v>519</v>
      </c>
      <c r="G89" s="236" t="s">
        <v>520</v>
      </c>
      <c r="H89" s="236" t="s">
        <v>516</v>
      </c>
      <c r="I89" s="248" t="s">
        <v>1270</v>
      </c>
      <c r="J89" s="309" t="s">
        <v>1115</v>
      </c>
      <c r="K89" s="310" t="s">
        <v>216</v>
      </c>
      <c r="L89" s="311">
        <v>197</v>
      </c>
      <c r="M89" s="312" t="s">
        <v>217</v>
      </c>
      <c r="N89" s="249">
        <v>1</v>
      </c>
      <c r="O89" s="250">
        <v>1</v>
      </c>
      <c r="P89" s="207">
        <v>0.7</v>
      </c>
      <c r="Q89" s="901"/>
      <c r="R89" s="840"/>
      <c r="S89" s="313" t="s">
        <v>1271</v>
      </c>
    </row>
    <row r="90" spans="1:19" ht="60" customHeight="1" x14ac:dyDescent="0.25">
      <c r="A90" s="928"/>
      <c r="B90" s="929"/>
      <c r="C90" s="910" t="s">
        <v>1272</v>
      </c>
      <c r="D90" s="236">
        <v>79</v>
      </c>
      <c r="E90" s="236" t="s">
        <v>523</v>
      </c>
      <c r="F90" s="236" t="s">
        <v>1273</v>
      </c>
      <c r="G90" s="236" t="s">
        <v>1274</v>
      </c>
      <c r="H90" s="236" t="s">
        <v>59</v>
      </c>
      <c r="I90" s="248" t="s">
        <v>1270</v>
      </c>
      <c r="J90" s="304" t="s">
        <v>265</v>
      </c>
      <c r="K90" s="305" t="s">
        <v>266</v>
      </c>
      <c r="L90" s="310">
        <v>186</v>
      </c>
      <c r="M90" s="300" t="s">
        <v>526</v>
      </c>
      <c r="N90" s="249">
        <v>1</v>
      </c>
      <c r="O90" s="250">
        <v>1</v>
      </c>
      <c r="P90" s="207">
        <v>0.7</v>
      </c>
      <c r="Q90" s="334">
        <v>40000000</v>
      </c>
      <c r="R90" s="206">
        <v>864000</v>
      </c>
      <c r="S90" s="313" t="s">
        <v>1275</v>
      </c>
    </row>
    <row r="91" spans="1:19" ht="86.25" customHeight="1" x14ac:dyDescent="0.25">
      <c r="A91" s="928"/>
      <c r="B91" s="929"/>
      <c r="C91" s="910"/>
      <c r="D91" s="236">
        <v>80</v>
      </c>
      <c r="E91" s="236" t="s">
        <v>527</v>
      </c>
      <c r="F91" s="236" t="s">
        <v>1276</v>
      </c>
      <c r="G91" s="236" t="s">
        <v>529</v>
      </c>
      <c r="H91" s="236" t="s">
        <v>530</v>
      </c>
      <c r="I91" s="307" t="s">
        <v>531</v>
      </c>
      <c r="J91" s="247" t="s">
        <v>588</v>
      </c>
      <c r="K91" s="236" t="s">
        <v>533</v>
      </c>
      <c r="L91" s="236" t="s">
        <v>534</v>
      </c>
      <c r="M91" s="248" t="s">
        <v>535</v>
      </c>
      <c r="N91" s="249">
        <v>1</v>
      </c>
      <c r="O91" s="250">
        <v>1</v>
      </c>
      <c r="P91" s="207">
        <v>0.8</v>
      </c>
      <c r="Q91" s="334">
        <v>45299000</v>
      </c>
      <c r="R91" s="206">
        <v>37501000</v>
      </c>
      <c r="S91" s="308" t="s">
        <v>1277</v>
      </c>
    </row>
    <row r="92" spans="1:19" ht="104.25" customHeight="1" x14ac:dyDescent="0.25">
      <c r="A92" s="928"/>
      <c r="B92" s="929"/>
      <c r="C92" s="910"/>
      <c r="D92" s="236">
        <v>81</v>
      </c>
      <c r="E92" s="236" t="s">
        <v>1278</v>
      </c>
      <c r="F92" s="236" t="s">
        <v>537</v>
      </c>
      <c r="G92" s="236" t="s">
        <v>538</v>
      </c>
      <c r="H92" s="236" t="s">
        <v>539</v>
      </c>
      <c r="I92" s="248" t="s">
        <v>1279</v>
      </c>
      <c r="J92" s="247" t="s">
        <v>385</v>
      </c>
      <c r="K92" s="236" t="s">
        <v>386</v>
      </c>
      <c r="L92" s="296">
        <v>219</v>
      </c>
      <c r="M92" s="238" t="s">
        <v>482</v>
      </c>
      <c r="N92" s="249">
        <v>1</v>
      </c>
      <c r="O92" s="250">
        <v>1</v>
      </c>
      <c r="P92" s="207">
        <v>0.7</v>
      </c>
      <c r="Q92" s="334">
        <v>50000000</v>
      </c>
      <c r="R92" s="206">
        <v>16166000</v>
      </c>
      <c r="S92" s="313" t="s">
        <v>1361</v>
      </c>
    </row>
    <row r="93" spans="1:19" ht="62.25" customHeight="1" x14ac:dyDescent="0.25">
      <c r="A93" s="928"/>
      <c r="B93" s="929"/>
      <c r="C93" s="910"/>
      <c r="D93" s="236">
        <v>82</v>
      </c>
      <c r="E93" s="236" t="s">
        <v>541</v>
      </c>
      <c r="F93" s="236" t="s">
        <v>1280</v>
      </c>
      <c r="G93" s="236" t="s">
        <v>1281</v>
      </c>
      <c r="H93" s="236" t="s">
        <v>59</v>
      </c>
      <c r="I93" s="931" t="s">
        <v>544</v>
      </c>
      <c r="J93" s="894" t="s">
        <v>1115</v>
      </c>
      <c r="K93" s="895" t="s">
        <v>216</v>
      </c>
      <c r="L93" s="949">
        <v>197</v>
      </c>
      <c r="M93" s="931" t="s">
        <v>217</v>
      </c>
      <c r="N93" s="249">
        <v>1</v>
      </c>
      <c r="O93" s="250">
        <v>1</v>
      </c>
      <c r="P93" s="207">
        <v>0.8</v>
      </c>
      <c r="Q93" s="977">
        <v>45299000</v>
      </c>
      <c r="R93" s="839">
        <v>37501000</v>
      </c>
      <c r="S93" s="313" t="s">
        <v>1282</v>
      </c>
    </row>
    <row r="94" spans="1:19" ht="60" hidden="1" customHeight="1" x14ac:dyDescent="0.25">
      <c r="A94" s="928"/>
      <c r="B94" s="929"/>
      <c r="C94" s="910"/>
      <c r="D94" s="236">
        <v>83</v>
      </c>
      <c r="E94" s="236" t="s">
        <v>1283</v>
      </c>
      <c r="F94" s="236" t="s">
        <v>546</v>
      </c>
      <c r="G94" s="236" t="s">
        <v>547</v>
      </c>
      <c r="H94" s="236" t="s">
        <v>548</v>
      </c>
      <c r="I94" s="931"/>
      <c r="J94" s="894"/>
      <c r="K94" s="895"/>
      <c r="L94" s="949"/>
      <c r="M94" s="931"/>
      <c r="N94" s="249"/>
      <c r="O94" s="250" t="e">
        <f>#REF!+#REF!+#REF!+#REF!</f>
        <v>#REF!</v>
      </c>
      <c r="P94" s="207"/>
      <c r="Q94" s="978"/>
      <c r="R94" s="844"/>
      <c r="S94" s="313"/>
    </row>
    <row r="95" spans="1:19" ht="60" customHeight="1" x14ac:dyDescent="0.25">
      <c r="A95" s="928"/>
      <c r="B95" s="929"/>
      <c r="C95" s="910"/>
      <c r="D95" s="236">
        <v>83</v>
      </c>
      <c r="E95" s="236" t="s">
        <v>545</v>
      </c>
      <c r="F95" s="319" t="s">
        <v>546</v>
      </c>
      <c r="G95" s="319" t="s">
        <v>547</v>
      </c>
      <c r="H95" s="319" t="s">
        <v>548</v>
      </c>
      <c r="I95" s="321" t="s">
        <v>1284</v>
      </c>
      <c r="J95" s="247" t="s">
        <v>1285</v>
      </c>
      <c r="K95" s="236" t="s">
        <v>216</v>
      </c>
      <c r="L95" s="296">
        <v>197</v>
      </c>
      <c r="M95" s="248" t="s">
        <v>217</v>
      </c>
      <c r="N95" s="249">
        <v>1</v>
      </c>
      <c r="O95" s="250">
        <v>1</v>
      </c>
      <c r="P95" s="207">
        <v>0.8</v>
      </c>
      <c r="Q95" s="901"/>
      <c r="R95" s="840"/>
      <c r="S95" s="313" t="s">
        <v>1286</v>
      </c>
    </row>
    <row r="96" spans="1:19" ht="83.25" customHeight="1" x14ac:dyDescent="0.25">
      <c r="A96" s="928"/>
      <c r="B96" s="929"/>
      <c r="C96" s="910"/>
      <c r="D96" s="236">
        <v>84</v>
      </c>
      <c r="E96" s="236" t="s">
        <v>549</v>
      </c>
      <c r="F96" s="236" t="s">
        <v>1287</v>
      </c>
      <c r="G96" s="236" t="s">
        <v>1288</v>
      </c>
      <c r="H96" s="236" t="s">
        <v>59</v>
      </c>
      <c r="I96" s="248" t="s">
        <v>552</v>
      </c>
      <c r="J96" s="247" t="s">
        <v>389</v>
      </c>
      <c r="K96" s="236" t="s">
        <v>424</v>
      </c>
      <c r="L96" s="296">
        <v>234</v>
      </c>
      <c r="M96" s="238" t="s">
        <v>425</v>
      </c>
      <c r="N96" s="249">
        <v>1</v>
      </c>
      <c r="O96" s="250">
        <v>1</v>
      </c>
      <c r="P96" s="207">
        <v>0.7</v>
      </c>
      <c r="Q96" s="334">
        <v>10000000</v>
      </c>
      <c r="R96" s="206" t="e">
        <f>#REF!+#REF!+#REF!+#REF!</f>
        <v>#REF!</v>
      </c>
      <c r="S96" s="313" t="s">
        <v>1289</v>
      </c>
    </row>
    <row r="97" spans="1:19" ht="60" customHeight="1" x14ac:dyDescent="0.25">
      <c r="A97" s="928"/>
      <c r="B97" s="929"/>
      <c r="C97" s="910"/>
      <c r="D97" s="236">
        <v>85</v>
      </c>
      <c r="E97" s="236" t="s">
        <v>553</v>
      </c>
      <c r="F97" s="236" t="s">
        <v>554</v>
      </c>
      <c r="G97" s="236" t="s">
        <v>555</v>
      </c>
      <c r="H97" s="236" t="s">
        <v>556</v>
      </c>
      <c r="I97" s="248" t="s">
        <v>1290</v>
      </c>
      <c r="J97" s="894" t="s">
        <v>1115</v>
      </c>
      <c r="K97" s="895" t="s">
        <v>216</v>
      </c>
      <c r="L97" s="949">
        <v>197</v>
      </c>
      <c r="M97" s="931" t="s">
        <v>217</v>
      </c>
      <c r="N97" s="972">
        <v>1</v>
      </c>
      <c r="O97" s="971">
        <v>1</v>
      </c>
      <c r="P97" s="207">
        <v>0.8</v>
      </c>
      <c r="Q97" s="977">
        <v>45299000</v>
      </c>
      <c r="R97" s="839">
        <v>37501000</v>
      </c>
      <c r="S97" s="313" t="s">
        <v>1291</v>
      </c>
    </row>
    <row r="98" spans="1:19" ht="60" customHeight="1" x14ac:dyDescent="0.25">
      <c r="A98" s="928"/>
      <c r="B98" s="898" t="s">
        <v>558</v>
      </c>
      <c r="C98" s="910" t="s">
        <v>559</v>
      </c>
      <c r="D98" s="236">
        <v>86</v>
      </c>
      <c r="E98" s="236" t="s">
        <v>560</v>
      </c>
      <c r="F98" s="236" t="s">
        <v>561</v>
      </c>
      <c r="G98" s="236" t="s">
        <v>562</v>
      </c>
      <c r="H98" s="236" t="s">
        <v>563</v>
      </c>
      <c r="I98" s="307" t="s">
        <v>1292</v>
      </c>
      <c r="J98" s="894"/>
      <c r="K98" s="895"/>
      <c r="L98" s="949"/>
      <c r="M98" s="931"/>
      <c r="N98" s="988"/>
      <c r="O98" s="989"/>
      <c r="P98" s="207">
        <v>0.8</v>
      </c>
      <c r="Q98" s="978"/>
      <c r="R98" s="844"/>
      <c r="S98" s="313" t="s">
        <v>1293</v>
      </c>
    </row>
    <row r="99" spans="1:19" ht="60" customHeight="1" x14ac:dyDescent="0.25">
      <c r="A99" s="928"/>
      <c r="B99" s="898"/>
      <c r="C99" s="910"/>
      <c r="D99" s="236">
        <v>87</v>
      </c>
      <c r="E99" s="236" t="s">
        <v>565</v>
      </c>
      <c r="F99" s="236" t="s">
        <v>566</v>
      </c>
      <c r="G99" s="236" t="s">
        <v>567</v>
      </c>
      <c r="H99" s="236" t="s">
        <v>568</v>
      </c>
      <c r="I99" s="248" t="s">
        <v>1294</v>
      </c>
      <c r="J99" s="894"/>
      <c r="K99" s="895"/>
      <c r="L99" s="949"/>
      <c r="M99" s="931"/>
      <c r="N99" s="973"/>
      <c r="O99" s="974"/>
      <c r="P99" s="207">
        <v>0.8</v>
      </c>
      <c r="Q99" s="901"/>
      <c r="R99" s="840"/>
      <c r="S99" s="32" t="s">
        <v>1366</v>
      </c>
    </row>
    <row r="100" spans="1:19" ht="60" customHeight="1" x14ac:dyDescent="0.25">
      <c r="A100" s="928"/>
      <c r="B100" s="898"/>
      <c r="C100" s="910"/>
      <c r="D100" s="236">
        <v>88</v>
      </c>
      <c r="E100" s="236" t="s">
        <v>570</v>
      </c>
      <c r="F100" s="236" t="s">
        <v>1295</v>
      </c>
      <c r="G100" s="236" t="s">
        <v>1296</v>
      </c>
      <c r="H100" s="236" t="s">
        <v>59</v>
      </c>
      <c r="I100" s="248" t="s">
        <v>1297</v>
      </c>
      <c r="J100" s="998"/>
      <c r="K100" s="949"/>
      <c r="L100" s="949"/>
      <c r="M100" s="999"/>
      <c r="N100" s="249">
        <v>0</v>
      </c>
      <c r="O100" s="250" t="e">
        <f>#REF!+#REF!+#REF!+#REF!</f>
        <v>#REF!</v>
      </c>
      <c r="P100" s="207">
        <v>0</v>
      </c>
      <c r="Q100" s="334"/>
      <c r="R100" s="206" t="e">
        <f>#REF!+#REF!+#REF!+#REF!</f>
        <v>#REF!</v>
      </c>
      <c r="S100" s="313" t="s">
        <v>1293</v>
      </c>
    </row>
    <row r="101" spans="1:19" ht="60" customHeight="1" x14ac:dyDescent="0.25">
      <c r="A101" s="928"/>
      <c r="B101" s="929" t="s">
        <v>558</v>
      </c>
      <c r="C101" s="910" t="s">
        <v>559</v>
      </c>
      <c r="D101" s="236">
        <v>89</v>
      </c>
      <c r="E101" s="236" t="s">
        <v>575</v>
      </c>
      <c r="F101" s="236" t="s">
        <v>1298</v>
      </c>
      <c r="G101" s="236" t="s">
        <v>1299</v>
      </c>
      <c r="H101" s="236" t="s">
        <v>59</v>
      </c>
      <c r="I101" s="248" t="s">
        <v>578</v>
      </c>
      <c r="J101" s="894" t="s">
        <v>1115</v>
      </c>
      <c r="K101" s="895" t="s">
        <v>216</v>
      </c>
      <c r="L101" s="949">
        <v>197</v>
      </c>
      <c r="M101" s="931" t="s">
        <v>217</v>
      </c>
      <c r="N101" s="972">
        <v>1</v>
      </c>
      <c r="O101" s="971">
        <v>1</v>
      </c>
      <c r="P101" s="207">
        <v>0.8</v>
      </c>
      <c r="Q101" s="977">
        <v>50000000</v>
      </c>
      <c r="R101" s="839">
        <v>12768000</v>
      </c>
      <c r="S101" s="313" t="s">
        <v>1300</v>
      </c>
    </row>
    <row r="102" spans="1:19" ht="60" customHeight="1" x14ac:dyDescent="0.25">
      <c r="A102" s="928"/>
      <c r="B102" s="929"/>
      <c r="C102" s="910"/>
      <c r="D102" s="236">
        <v>90</v>
      </c>
      <c r="E102" s="236" t="s">
        <v>579</v>
      </c>
      <c r="F102" s="236" t="s">
        <v>580</v>
      </c>
      <c r="G102" s="236" t="s">
        <v>581</v>
      </c>
      <c r="H102" s="236" t="s">
        <v>563</v>
      </c>
      <c r="I102" s="248" t="s">
        <v>1301</v>
      </c>
      <c r="J102" s="894"/>
      <c r="K102" s="895"/>
      <c r="L102" s="949"/>
      <c r="M102" s="931"/>
      <c r="N102" s="988"/>
      <c r="O102" s="989"/>
      <c r="P102" s="207">
        <v>0.8</v>
      </c>
      <c r="Q102" s="978"/>
      <c r="R102" s="844"/>
      <c r="S102" s="313" t="s">
        <v>1293</v>
      </c>
    </row>
    <row r="103" spans="1:19" ht="60" customHeight="1" x14ac:dyDescent="0.25">
      <c r="A103" s="928"/>
      <c r="B103" s="929"/>
      <c r="C103" s="910"/>
      <c r="D103" s="236">
        <v>91</v>
      </c>
      <c r="E103" s="236" t="s">
        <v>583</v>
      </c>
      <c r="F103" s="236" t="s">
        <v>584</v>
      </c>
      <c r="G103" s="236" t="s">
        <v>585</v>
      </c>
      <c r="H103" s="236" t="s">
        <v>586</v>
      </c>
      <c r="I103" s="248" t="s">
        <v>1302</v>
      </c>
      <c r="J103" s="247" t="s">
        <v>588</v>
      </c>
      <c r="K103" s="236" t="s">
        <v>589</v>
      </c>
      <c r="L103" s="236" t="s">
        <v>590</v>
      </c>
      <c r="M103" s="248" t="s">
        <v>591</v>
      </c>
      <c r="N103" s="973"/>
      <c r="O103" s="974"/>
      <c r="P103" s="207">
        <v>0.8</v>
      </c>
      <c r="Q103" s="901"/>
      <c r="R103" s="840"/>
      <c r="S103" s="313" t="s">
        <v>1293</v>
      </c>
    </row>
    <row r="104" spans="1:19" ht="60" customHeight="1" x14ac:dyDescent="0.25">
      <c r="A104" s="928"/>
      <c r="B104" s="929"/>
      <c r="C104" s="910"/>
      <c r="D104" s="236">
        <v>92</v>
      </c>
      <c r="E104" s="236" t="s">
        <v>1303</v>
      </c>
      <c r="F104" s="236" t="s">
        <v>593</v>
      </c>
      <c r="G104" s="236" t="s">
        <v>594</v>
      </c>
      <c r="H104" s="236" t="s">
        <v>595</v>
      </c>
      <c r="I104" s="248" t="s">
        <v>596</v>
      </c>
      <c r="J104" s="247" t="s">
        <v>597</v>
      </c>
      <c r="K104" s="236" t="s">
        <v>386</v>
      </c>
      <c r="L104" s="296">
        <v>219</v>
      </c>
      <c r="M104" s="238" t="s">
        <v>482</v>
      </c>
      <c r="N104" s="249">
        <v>1</v>
      </c>
      <c r="O104" s="250">
        <v>1</v>
      </c>
      <c r="P104" s="207">
        <v>0.7</v>
      </c>
      <c r="Q104" s="334">
        <v>50000000</v>
      </c>
      <c r="R104" s="206">
        <v>16166000</v>
      </c>
      <c r="S104" s="313" t="s">
        <v>1360</v>
      </c>
    </row>
    <row r="105" spans="1:19" ht="60" customHeight="1" x14ac:dyDescent="0.25">
      <c r="A105" s="928"/>
      <c r="B105" s="929"/>
      <c r="C105" s="910"/>
      <c r="D105" s="236">
        <v>93</v>
      </c>
      <c r="E105" s="236" t="s">
        <v>598</v>
      </c>
      <c r="F105" s="236" t="s">
        <v>599</v>
      </c>
      <c r="G105" s="236" t="s">
        <v>600</v>
      </c>
      <c r="H105" s="236" t="s">
        <v>601</v>
      </c>
      <c r="I105" s="248" t="s">
        <v>1304</v>
      </c>
      <c r="J105" s="309" t="s">
        <v>389</v>
      </c>
      <c r="K105" s="310" t="s">
        <v>603</v>
      </c>
      <c r="L105" s="310">
        <v>228</v>
      </c>
      <c r="M105" s="312" t="s">
        <v>604</v>
      </c>
      <c r="N105" s="249">
        <v>1</v>
      </c>
      <c r="O105" s="250">
        <v>1</v>
      </c>
      <c r="P105" s="207">
        <v>0.7</v>
      </c>
      <c r="Q105" s="334">
        <v>26100000</v>
      </c>
      <c r="R105" s="206">
        <v>7955922</v>
      </c>
      <c r="S105" s="313" t="s">
        <v>1305</v>
      </c>
    </row>
    <row r="106" spans="1:19" ht="127.5" x14ac:dyDescent="0.25">
      <c r="A106" s="928"/>
      <c r="B106" s="929"/>
      <c r="C106" s="910"/>
      <c r="D106" s="236">
        <v>94</v>
      </c>
      <c r="E106" s="236" t="s">
        <v>1306</v>
      </c>
      <c r="F106" s="236" t="s">
        <v>1307</v>
      </c>
      <c r="G106" s="236" t="s">
        <v>607</v>
      </c>
      <c r="H106" s="236" t="s">
        <v>608</v>
      </c>
      <c r="I106" s="248" t="s">
        <v>1308</v>
      </c>
      <c r="J106" s="247" t="s">
        <v>254</v>
      </c>
      <c r="K106" s="296" t="s">
        <v>262</v>
      </c>
      <c r="L106" s="236">
        <v>137</v>
      </c>
      <c r="M106" s="248" t="s">
        <v>263</v>
      </c>
      <c r="N106" s="249">
        <v>1</v>
      </c>
      <c r="O106" s="250">
        <v>1</v>
      </c>
      <c r="P106" s="207">
        <v>0.7</v>
      </c>
      <c r="Q106" s="334">
        <v>56000000</v>
      </c>
      <c r="R106" s="206">
        <v>2798000</v>
      </c>
      <c r="S106" s="313" t="s">
        <v>1358</v>
      </c>
    </row>
    <row r="107" spans="1:19" ht="63.75" x14ac:dyDescent="0.25">
      <c r="A107" s="928"/>
      <c r="B107" s="929"/>
      <c r="C107" s="910"/>
      <c r="D107" s="236">
        <v>95</v>
      </c>
      <c r="E107" s="236" t="s">
        <v>610</v>
      </c>
      <c r="F107" s="236" t="s">
        <v>611</v>
      </c>
      <c r="G107" s="236" t="s">
        <v>1309</v>
      </c>
      <c r="H107" s="236" t="s">
        <v>87</v>
      </c>
      <c r="I107" s="248" t="s">
        <v>613</v>
      </c>
      <c r="J107" s="894" t="s">
        <v>1115</v>
      </c>
      <c r="K107" s="895" t="s">
        <v>216</v>
      </c>
      <c r="L107" s="949">
        <v>197</v>
      </c>
      <c r="M107" s="931" t="s">
        <v>217</v>
      </c>
      <c r="N107" s="249">
        <v>1</v>
      </c>
      <c r="O107" s="250">
        <v>1</v>
      </c>
      <c r="P107" s="207">
        <v>0.8</v>
      </c>
      <c r="Q107" s="977">
        <v>50000000</v>
      </c>
      <c r="R107" s="839">
        <v>12768000</v>
      </c>
      <c r="S107" s="32" t="s">
        <v>1367</v>
      </c>
    </row>
    <row r="108" spans="1:19" ht="60" customHeight="1" x14ac:dyDescent="0.25">
      <c r="A108" s="928"/>
      <c r="B108" s="929"/>
      <c r="C108" s="910"/>
      <c r="D108" s="236">
        <v>96</v>
      </c>
      <c r="E108" s="236" t="s">
        <v>614</v>
      </c>
      <c r="F108" s="236" t="s">
        <v>1310</v>
      </c>
      <c r="G108" s="236" t="s">
        <v>1311</v>
      </c>
      <c r="H108" s="236" t="s">
        <v>59</v>
      </c>
      <c r="I108" s="248" t="s">
        <v>1312</v>
      </c>
      <c r="J108" s="894"/>
      <c r="K108" s="895"/>
      <c r="L108" s="949"/>
      <c r="M108" s="931"/>
      <c r="N108" s="249">
        <v>1</v>
      </c>
      <c r="O108" s="250">
        <v>1</v>
      </c>
      <c r="P108" s="207">
        <v>0.8</v>
      </c>
      <c r="Q108" s="901"/>
      <c r="R108" s="840"/>
      <c r="S108" s="32" t="s">
        <v>1368</v>
      </c>
    </row>
    <row r="109" spans="1:19" ht="114.75" x14ac:dyDescent="0.25">
      <c r="A109" s="928"/>
      <c r="B109" s="929"/>
      <c r="C109" s="310" t="s">
        <v>618</v>
      </c>
      <c r="D109" s="236">
        <v>97</v>
      </c>
      <c r="E109" s="236" t="s">
        <v>619</v>
      </c>
      <c r="F109" s="236" t="s">
        <v>1313</v>
      </c>
      <c r="G109" s="236" t="s">
        <v>1314</v>
      </c>
      <c r="H109" s="236" t="s">
        <v>59</v>
      </c>
      <c r="I109" s="248" t="s">
        <v>622</v>
      </c>
      <c r="J109" s="247" t="s">
        <v>406</v>
      </c>
      <c r="K109" s="236" t="s">
        <v>407</v>
      </c>
      <c r="L109" s="320">
        <v>136</v>
      </c>
      <c r="M109" s="248" t="s">
        <v>455</v>
      </c>
      <c r="N109" s="249">
        <v>1</v>
      </c>
      <c r="O109" s="250">
        <v>1</v>
      </c>
      <c r="P109" s="207">
        <v>0.8</v>
      </c>
      <c r="Q109" s="334">
        <v>28000000</v>
      </c>
      <c r="R109" s="206" t="e">
        <f>#REF!+#REF!+#REF!+#REF!</f>
        <v>#REF!</v>
      </c>
      <c r="S109" s="308" t="s">
        <v>1362</v>
      </c>
    </row>
    <row r="110" spans="1:19" ht="84" customHeight="1" x14ac:dyDescent="0.25">
      <c r="A110" s="1004" t="s">
        <v>624</v>
      </c>
      <c r="B110" s="930" t="s">
        <v>625</v>
      </c>
      <c r="C110" s="1006" t="s">
        <v>1315</v>
      </c>
      <c r="D110" s="236">
        <v>98</v>
      </c>
      <c r="E110" s="283" t="s">
        <v>1316</v>
      </c>
      <c r="F110" s="237" t="s">
        <v>1317</v>
      </c>
      <c r="G110" s="237" t="s">
        <v>629</v>
      </c>
      <c r="H110" s="237" t="s">
        <v>630</v>
      </c>
      <c r="I110" s="238" t="s">
        <v>631</v>
      </c>
      <c r="J110" s="894" t="s">
        <v>233</v>
      </c>
      <c r="K110" s="895" t="s">
        <v>234</v>
      </c>
      <c r="L110" s="896">
        <v>197</v>
      </c>
      <c r="M110" s="1010" t="s">
        <v>217</v>
      </c>
      <c r="N110" s="970">
        <v>1</v>
      </c>
      <c r="O110" s="970">
        <v>1</v>
      </c>
      <c r="P110" s="207">
        <v>0.8</v>
      </c>
      <c r="Q110" s="977">
        <v>45299000</v>
      </c>
      <c r="R110" s="839">
        <v>37501000</v>
      </c>
      <c r="S110" s="313" t="s">
        <v>1318</v>
      </c>
    </row>
    <row r="111" spans="1:19" ht="60" customHeight="1" x14ac:dyDescent="0.25">
      <c r="A111" s="1004"/>
      <c r="B111" s="930"/>
      <c r="C111" s="1006"/>
      <c r="D111" s="236">
        <v>99</v>
      </c>
      <c r="E111" s="283" t="s">
        <v>1319</v>
      </c>
      <c r="F111" s="283" t="s">
        <v>633</v>
      </c>
      <c r="G111" s="283" t="s">
        <v>634</v>
      </c>
      <c r="H111" s="283" t="s">
        <v>635</v>
      </c>
      <c r="I111" s="284" t="s">
        <v>631</v>
      </c>
      <c r="J111" s="894"/>
      <c r="K111" s="895"/>
      <c r="L111" s="896"/>
      <c r="M111" s="1010"/>
      <c r="N111" s="970"/>
      <c r="O111" s="970"/>
      <c r="P111" s="207">
        <v>0.8</v>
      </c>
      <c r="Q111" s="978"/>
      <c r="R111" s="844"/>
      <c r="S111" s="313" t="s">
        <v>1320</v>
      </c>
    </row>
    <row r="112" spans="1:19" ht="60" customHeight="1" x14ac:dyDescent="0.25">
      <c r="A112" s="1004"/>
      <c r="B112" s="930"/>
      <c r="C112" s="896" t="s">
        <v>636</v>
      </c>
      <c r="D112" s="251">
        <v>100</v>
      </c>
      <c r="E112" s="283" t="s">
        <v>1321</v>
      </c>
      <c r="F112" s="237" t="s">
        <v>638</v>
      </c>
      <c r="G112" s="237" t="s">
        <v>639</v>
      </c>
      <c r="H112" s="237" t="s">
        <v>1322</v>
      </c>
      <c r="I112" s="238" t="s">
        <v>641</v>
      </c>
      <c r="J112" s="894"/>
      <c r="K112" s="895"/>
      <c r="L112" s="896"/>
      <c r="M112" s="1010"/>
      <c r="N112" s="970"/>
      <c r="O112" s="970"/>
      <c r="P112" s="207">
        <v>0.8</v>
      </c>
      <c r="Q112" s="978"/>
      <c r="R112" s="844"/>
      <c r="S112" s="313" t="s">
        <v>1323</v>
      </c>
    </row>
    <row r="113" spans="1:19" ht="60" customHeight="1" x14ac:dyDescent="0.25">
      <c r="A113" s="1004"/>
      <c r="B113" s="930"/>
      <c r="C113" s="896"/>
      <c r="D113" s="236">
        <v>101</v>
      </c>
      <c r="E113" s="290" t="s">
        <v>642</v>
      </c>
      <c r="F113" s="237" t="s">
        <v>1324</v>
      </c>
      <c r="G113" s="237" t="s">
        <v>1325</v>
      </c>
      <c r="H113" s="237" t="s">
        <v>645</v>
      </c>
      <c r="I113" s="238" t="s">
        <v>641</v>
      </c>
      <c r="J113" s="894"/>
      <c r="K113" s="895"/>
      <c r="L113" s="896"/>
      <c r="M113" s="1010"/>
      <c r="N113" s="970"/>
      <c r="O113" s="970"/>
      <c r="P113" s="207">
        <v>0.8</v>
      </c>
      <c r="Q113" s="978"/>
      <c r="R113" s="844"/>
      <c r="S113" s="313" t="s">
        <v>1326</v>
      </c>
    </row>
    <row r="114" spans="1:19" ht="60" customHeight="1" x14ac:dyDescent="0.25">
      <c r="A114" s="1004"/>
      <c r="B114" s="930"/>
      <c r="C114" s="896"/>
      <c r="D114" s="236">
        <v>102</v>
      </c>
      <c r="E114" s="283" t="s">
        <v>646</v>
      </c>
      <c r="F114" s="237" t="s">
        <v>647</v>
      </c>
      <c r="G114" s="237" t="s">
        <v>648</v>
      </c>
      <c r="H114" s="237" t="s">
        <v>649</v>
      </c>
      <c r="I114" s="238" t="s">
        <v>1327</v>
      </c>
      <c r="J114" s="894"/>
      <c r="K114" s="895"/>
      <c r="L114" s="896"/>
      <c r="M114" s="1010"/>
      <c r="N114" s="970"/>
      <c r="O114" s="970"/>
      <c r="P114" s="207">
        <v>0.8</v>
      </c>
      <c r="Q114" s="978"/>
      <c r="R114" s="844"/>
      <c r="S114" s="313" t="s">
        <v>1328</v>
      </c>
    </row>
    <row r="115" spans="1:19" ht="60" customHeight="1" x14ac:dyDescent="0.25">
      <c r="A115" s="1004"/>
      <c r="B115" s="930"/>
      <c r="C115" s="896"/>
      <c r="D115" s="236">
        <v>103</v>
      </c>
      <c r="E115" s="237" t="s">
        <v>1329</v>
      </c>
      <c r="F115" s="237" t="s">
        <v>652</v>
      </c>
      <c r="G115" s="237" t="s">
        <v>1330</v>
      </c>
      <c r="H115" s="237" t="s">
        <v>654</v>
      </c>
      <c r="I115" s="238" t="s">
        <v>1331</v>
      </c>
      <c r="J115" s="894"/>
      <c r="K115" s="895"/>
      <c r="L115" s="896"/>
      <c r="M115" s="1010"/>
      <c r="N115" s="970"/>
      <c r="O115" s="970"/>
      <c r="P115" s="207">
        <v>0.8</v>
      </c>
      <c r="Q115" s="978"/>
      <c r="R115" s="844"/>
      <c r="S115" s="313" t="s">
        <v>1332</v>
      </c>
    </row>
    <row r="116" spans="1:19" ht="60" customHeight="1" x14ac:dyDescent="0.25">
      <c r="A116" s="1004"/>
      <c r="B116" s="930"/>
      <c r="C116" s="896"/>
      <c r="D116" s="251">
        <v>104</v>
      </c>
      <c r="E116" s="237" t="s">
        <v>656</v>
      </c>
      <c r="F116" s="237" t="s">
        <v>657</v>
      </c>
      <c r="G116" s="237" t="s">
        <v>658</v>
      </c>
      <c r="H116" s="237" t="s">
        <v>659</v>
      </c>
      <c r="I116" s="238" t="s">
        <v>660</v>
      </c>
      <c r="J116" s="894"/>
      <c r="K116" s="895"/>
      <c r="L116" s="896"/>
      <c r="M116" s="1010"/>
      <c r="N116" s="970"/>
      <c r="O116" s="970"/>
      <c r="P116" s="207">
        <v>0.8</v>
      </c>
      <c r="Q116" s="978"/>
      <c r="R116" s="844"/>
      <c r="S116" s="308" t="s">
        <v>1333</v>
      </c>
    </row>
    <row r="117" spans="1:19" ht="60" customHeight="1" x14ac:dyDescent="0.25">
      <c r="A117" s="1004"/>
      <c r="B117" s="930"/>
      <c r="C117" s="896"/>
      <c r="D117" s="236">
        <v>105</v>
      </c>
      <c r="E117" s="237" t="s">
        <v>1334</v>
      </c>
      <c r="F117" s="237" t="s">
        <v>662</v>
      </c>
      <c r="G117" s="237" t="s">
        <v>663</v>
      </c>
      <c r="H117" s="237" t="s">
        <v>664</v>
      </c>
      <c r="I117" s="238" t="s">
        <v>665</v>
      </c>
      <c r="J117" s="894"/>
      <c r="K117" s="895"/>
      <c r="L117" s="896"/>
      <c r="M117" s="1010"/>
      <c r="N117" s="970"/>
      <c r="O117" s="970"/>
      <c r="P117" s="207">
        <v>0.8</v>
      </c>
      <c r="Q117" s="978"/>
      <c r="R117" s="844"/>
      <c r="S117" s="314" t="s">
        <v>1335</v>
      </c>
    </row>
    <row r="118" spans="1:19" ht="60" customHeight="1" x14ac:dyDescent="0.25">
      <c r="A118" s="1004"/>
      <c r="B118" s="930"/>
      <c r="C118" s="896"/>
      <c r="D118" s="236">
        <v>106</v>
      </c>
      <c r="E118" s="237" t="s">
        <v>666</v>
      </c>
      <c r="F118" s="237" t="s">
        <v>1336</v>
      </c>
      <c r="G118" s="237" t="s">
        <v>668</v>
      </c>
      <c r="H118" s="237" t="s">
        <v>669</v>
      </c>
      <c r="I118" s="238" t="s">
        <v>1337</v>
      </c>
      <c r="J118" s="894"/>
      <c r="K118" s="895"/>
      <c r="L118" s="896"/>
      <c r="M118" s="1010"/>
      <c r="N118" s="970"/>
      <c r="O118" s="970"/>
      <c r="P118" s="207">
        <v>0.8</v>
      </c>
      <c r="Q118" s="978"/>
      <c r="R118" s="844"/>
      <c r="S118" s="32" t="s">
        <v>1369</v>
      </c>
    </row>
    <row r="119" spans="1:19" ht="60" customHeight="1" x14ac:dyDescent="0.25">
      <c r="A119" s="1004"/>
      <c r="B119" s="930"/>
      <c r="C119" s="896"/>
      <c r="D119" s="236">
        <v>107</v>
      </c>
      <c r="E119" s="237" t="s">
        <v>1338</v>
      </c>
      <c r="F119" s="237" t="s">
        <v>1339</v>
      </c>
      <c r="G119" s="237" t="s">
        <v>1340</v>
      </c>
      <c r="H119" s="237" t="s">
        <v>59</v>
      </c>
      <c r="I119" s="238" t="s">
        <v>674</v>
      </c>
      <c r="J119" s="894"/>
      <c r="K119" s="895"/>
      <c r="L119" s="896"/>
      <c r="M119" s="1010"/>
      <c r="N119" s="970"/>
      <c r="O119" s="970"/>
      <c r="P119" s="207">
        <v>0.8</v>
      </c>
      <c r="Q119" s="978"/>
      <c r="R119" s="844"/>
      <c r="S119" s="314" t="s">
        <v>1341</v>
      </c>
    </row>
    <row r="120" spans="1:19" ht="60" customHeight="1" x14ac:dyDescent="0.25">
      <c r="A120" s="1004"/>
      <c r="B120" s="1001" t="s">
        <v>675</v>
      </c>
      <c r="C120" s="910" t="s">
        <v>676</v>
      </c>
      <c r="D120" s="251">
        <v>108</v>
      </c>
      <c r="E120" s="237" t="s">
        <v>677</v>
      </c>
      <c r="F120" s="237" t="s">
        <v>678</v>
      </c>
      <c r="G120" s="237" t="s">
        <v>679</v>
      </c>
      <c r="H120" s="237" t="s">
        <v>680</v>
      </c>
      <c r="I120" s="238" t="s">
        <v>1337</v>
      </c>
      <c r="J120" s="894"/>
      <c r="K120" s="895"/>
      <c r="L120" s="896"/>
      <c r="M120" s="1010"/>
      <c r="N120" s="970"/>
      <c r="O120" s="970"/>
      <c r="P120" s="207">
        <v>0.8</v>
      </c>
      <c r="Q120" s="978"/>
      <c r="R120" s="844"/>
      <c r="S120" s="241" t="s">
        <v>1342</v>
      </c>
    </row>
    <row r="121" spans="1:19" ht="60" customHeight="1" thickBot="1" x14ac:dyDescent="0.3">
      <c r="A121" s="1005"/>
      <c r="B121" s="1002"/>
      <c r="C121" s="1003"/>
      <c r="D121" s="315">
        <v>109</v>
      </c>
      <c r="E121" s="316" t="s">
        <v>681</v>
      </c>
      <c r="F121" s="316" t="s">
        <v>682</v>
      </c>
      <c r="G121" s="316" t="s">
        <v>683</v>
      </c>
      <c r="H121" s="316" t="s">
        <v>1343</v>
      </c>
      <c r="I121" s="317" t="s">
        <v>1344</v>
      </c>
      <c r="J121" s="1007"/>
      <c r="K121" s="1008"/>
      <c r="L121" s="1009"/>
      <c r="M121" s="1011"/>
      <c r="N121" s="970"/>
      <c r="O121" s="970"/>
      <c r="P121" s="337">
        <v>0.8</v>
      </c>
      <c r="Q121" s="1000"/>
      <c r="R121" s="845"/>
      <c r="S121" s="241" t="s">
        <v>1345</v>
      </c>
    </row>
  </sheetData>
  <mergeCells count="217">
    <mergeCell ref="Q110:Q121"/>
    <mergeCell ref="R110:R121"/>
    <mergeCell ref="C112:C119"/>
    <mergeCell ref="B120:B121"/>
    <mergeCell ref="C120:C121"/>
    <mergeCell ref="A110:A121"/>
    <mergeCell ref="B110:B119"/>
    <mergeCell ref="C110:C111"/>
    <mergeCell ref="J110:J121"/>
    <mergeCell ref="K110:K121"/>
    <mergeCell ref="L110:L121"/>
    <mergeCell ref="M110:M121"/>
    <mergeCell ref="N110:N121"/>
    <mergeCell ref="O110:O121"/>
    <mergeCell ref="B98:B100"/>
    <mergeCell ref="C98:C100"/>
    <mergeCell ref="J100:M100"/>
    <mergeCell ref="B101:B109"/>
    <mergeCell ref="N101:N103"/>
    <mergeCell ref="O101:O103"/>
    <mergeCell ref="Q101:Q103"/>
    <mergeCell ref="R101:R103"/>
    <mergeCell ref="J107:J108"/>
    <mergeCell ref="K107:K108"/>
    <mergeCell ref="L107:L108"/>
    <mergeCell ref="M107:M108"/>
    <mergeCell ref="Q107:Q108"/>
    <mergeCell ref="R107:R108"/>
    <mergeCell ref="C101:C108"/>
    <mergeCell ref="J101:J102"/>
    <mergeCell ref="K101:K102"/>
    <mergeCell ref="L101:L102"/>
    <mergeCell ref="M101:M102"/>
    <mergeCell ref="C90:C97"/>
    <mergeCell ref="J97:J99"/>
    <mergeCell ref="K97:K99"/>
    <mergeCell ref="L97:L99"/>
    <mergeCell ref="M97:M99"/>
    <mergeCell ref="N97:N99"/>
    <mergeCell ref="O97:O99"/>
    <mergeCell ref="Q97:Q99"/>
    <mergeCell ref="R97:R99"/>
    <mergeCell ref="Q93:Q95"/>
    <mergeCell ref="R93:R95"/>
    <mergeCell ref="I93:I94"/>
    <mergeCell ref="J93:J94"/>
    <mergeCell ref="Q75:Q76"/>
    <mergeCell ref="R75:R76"/>
    <mergeCell ref="M77:M81"/>
    <mergeCell ref="N77:N81"/>
    <mergeCell ref="O77:O81"/>
    <mergeCell ref="M75:M76"/>
    <mergeCell ref="Q77:Q81"/>
    <mergeCell ref="R77:R81"/>
    <mergeCell ref="Q88:Q89"/>
    <mergeCell ref="R88:R89"/>
    <mergeCell ref="Q57:Q60"/>
    <mergeCell ref="R57:R60"/>
    <mergeCell ref="N63:N68"/>
    <mergeCell ref="O63:O68"/>
    <mergeCell ref="Q63:Q68"/>
    <mergeCell ref="R63:R68"/>
    <mergeCell ref="M70:M71"/>
    <mergeCell ref="N70:N71"/>
    <mergeCell ref="O70:O71"/>
    <mergeCell ref="Q70:Q71"/>
    <mergeCell ref="R70:R71"/>
    <mergeCell ref="M63:M68"/>
    <mergeCell ref="Q48:Q49"/>
    <mergeCell ref="R48:R49"/>
    <mergeCell ref="N50:N51"/>
    <mergeCell ref="O50:O51"/>
    <mergeCell ref="Q50:Q51"/>
    <mergeCell ref="R50:R51"/>
    <mergeCell ref="N52:N55"/>
    <mergeCell ref="O52:O55"/>
    <mergeCell ref="Q53:Q55"/>
    <mergeCell ref="R53:R55"/>
    <mergeCell ref="Q32:Q35"/>
    <mergeCell ref="P36:P41"/>
    <mergeCell ref="Q18:Q20"/>
    <mergeCell ref="R18:R20"/>
    <mergeCell ref="J32:J35"/>
    <mergeCell ref="K32:K35"/>
    <mergeCell ref="L32:L35"/>
    <mergeCell ref="M32:M35"/>
    <mergeCell ref="I36:I41"/>
    <mergeCell ref="J36:J42"/>
    <mergeCell ref="K36:K42"/>
    <mergeCell ref="L36:L42"/>
    <mergeCell ref="M36:M42"/>
    <mergeCell ref="N36:N42"/>
    <mergeCell ref="O36:O42"/>
    <mergeCell ref="Q36:Q42"/>
    <mergeCell ref="R36:R42"/>
    <mergeCell ref="C85:C89"/>
    <mergeCell ref="C80:C84"/>
    <mergeCell ref="N32:N35"/>
    <mergeCell ref="O32:O35"/>
    <mergeCell ref="P32:P35"/>
    <mergeCell ref="D32:D35"/>
    <mergeCell ref="E32:E35"/>
    <mergeCell ref="F32:F35"/>
    <mergeCell ref="G32:G35"/>
    <mergeCell ref="N57:N59"/>
    <mergeCell ref="O57:O59"/>
    <mergeCell ref="N75:N76"/>
    <mergeCell ref="O75:O76"/>
    <mergeCell ref="B62:B65"/>
    <mergeCell ref="C62:C65"/>
    <mergeCell ref="C36:C42"/>
    <mergeCell ref="D36:D41"/>
    <mergeCell ref="E36:E41"/>
    <mergeCell ref="F36:F41"/>
    <mergeCell ref="G36:G41"/>
    <mergeCell ref="H36:H41"/>
    <mergeCell ref="R32:R35"/>
    <mergeCell ref="J46:J47"/>
    <mergeCell ref="K46:K47"/>
    <mergeCell ref="L46:L47"/>
    <mergeCell ref="M46:M47"/>
    <mergeCell ref="N46:N47"/>
    <mergeCell ref="O46:O47"/>
    <mergeCell ref="N48:N49"/>
    <mergeCell ref="O48:O49"/>
    <mergeCell ref="B31:B51"/>
    <mergeCell ref="M48:M49"/>
    <mergeCell ref="J50:J51"/>
    <mergeCell ref="F48:F49"/>
    <mergeCell ref="F52:F55"/>
    <mergeCell ref="H32:H35"/>
    <mergeCell ref="I32:I35"/>
    <mergeCell ref="B66:B67"/>
    <mergeCell ref="S2:S3"/>
    <mergeCell ref="S32:S35"/>
    <mergeCell ref="S36:S41"/>
    <mergeCell ref="L93:L94"/>
    <mergeCell ref="M93:M94"/>
    <mergeCell ref="K78:K81"/>
    <mergeCell ref="K93:K94"/>
    <mergeCell ref="K50:K51"/>
    <mergeCell ref="L50:L51"/>
    <mergeCell ref="M50:M51"/>
    <mergeCell ref="C66:C67"/>
    <mergeCell ref="B56:B61"/>
    <mergeCell ref="C57:C59"/>
    <mergeCell ref="J57:J60"/>
    <mergeCell ref="K57:K60"/>
    <mergeCell ref="L57:L60"/>
    <mergeCell ref="M57:M60"/>
    <mergeCell ref="C60:C61"/>
    <mergeCell ref="C43:C47"/>
    <mergeCell ref="C48:C51"/>
    <mergeCell ref="J48:J49"/>
    <mergeCell ref="K48:K49"/>
    <mergeCell ref="L48:L49"/>
    <mergeCell ref="A85:A109"/>
    <mergeCell ref="B85:B97"/>
    <mergeCell ref="A52:A67"/>
    <mergeCell ref="B52:B55"/>
    <mergeCell ref="C52:C55"/>
    <mergeCell ref="J53:J55"/>
    <mergeCell ref="K53:K55"/>
    <mergeCell ref="L53:L55"/>
    <mergeCell ref="M53:M55"/>
    <mergeCell ref="A68:A84"/>
    <mergeCell ref="B68:B76"/>
    <mergeCell ref="C68:C71"/>
    <mergeCell ref="J70:J71"/>
    <mergeCell ref="K70:K71"/>
    <mergeCell ref="L70:L71"/>
    <mergeCell ref="C72:C76"/>
    <mergeCell ref="B77:B84"/>
    <mergeCell ref="C77:C79"/>
    <mergeCell ref="J78:J81"/>
    <mergeCell ref="L77:L81"/>
    <mergeCell ref="J63:J68"/>
    <mergeCell ref="K63:K68"/>
    <mergeCell ref="L63:L68"/>
    <mergeCell ref="L75:L76"/>
    <mergeCell ref="A4:A51"/>
    <mergeCell ref="B4:B23"/>
    <mergeCell ref="C4:C10"/>
    <mergeCell ref="C11:C13"/>
    <mergeCell ref="C14:C17"/>
    <mergeCell ref="C18:C23"/>
    <mergeCell ref="J2:M2"/>
    <mergeCell ref="N2:O2"/>
    <mergeCell ref="P2:P3"/>
    <mergeCell ref="C31:C35"/>
    <mergeCell ref="J4:J5"/>
    <mergeCell ref="K4:K5"/>
    <mergeCell ref="L4:L5"/>
    <mergeCell ref="M4:M5"/>
    <mergeCell ref="N4:N5"/>
    <mergeCell ref="O4:O5"/>
    <mergeCell ref="Q2:R2"/>
    <mergeCell ref="J18:J20"/>
    <mergeCell ref="K18:K20"/>
    <mergeCell ref="L18:L20"/>
    <mergeCell ref="M18:M20"/>
    <mergeCell ref="B24:B30"/>
    <mergeCell ref="C24:C26"/>
    <mergeCell ref="C27:C28"/>
    <mergeCell ref="C29:C30"/>
    <mergeCell ref="Q4:Q5"/>
    <mergeCell ref="R4:R5"/>
    <mergeCell ref="A1:I1"/>
    <mergeCell ref="A2:A3"/>
    <mergeCell ref="B2:B3"/>
    <mergeCell ref="C2:C3"/>
    <mergeCell ref="D2:D3"/>
    <mergeCell ref="E2:E3"/>
    <mergeCell ref="F2:F3"/>
    <mergeCell ref="G2:G3"/>
    <mergeCell ref="H2:H3"/>
    <mergeCell ref="I2:I3"/>
  </mergeCells>
  <conditionalFormatting sqref="L44">
    <cfRule type="duplicateValues" dxfId="544" priority="22"/>
  </conditionalFormatting>
  <conditionalFormatting sqref="L39">
    <cfRule type="duplicateValues" dxfId="543" priority="21"/>
  </conditionalFormatting>
  <conditionalFormatting sqref="L18">
    <cfRule type="duplicateValues" dxfId="542" priority="20"/>
  </conditionalFormatting>
  <conditionalFormatting sqref="L42">
    <cfRule type="duplicateValues" dxfId="541" priority="19"/>
  </conditionalFormatting>
  <conditionalFormatting sqref="L50">
    <cfRule type="duplicateValues" dxfId="540" priority="18"/>
  </conditionalFormatting>
  <conditionalFormatting sqref="K75">
    <cfRule type="duplicateValues" dxfId="539" priority="17"/>
  </conditionalFormatting>
  <conditionalFormatting sqref="L109">
    <cfRule type="duplicateValues" dxfId="538" priority="16"/>
  </conditionalFormatting>
  <conditionalFormatting sqref="P4:P32 P36 P42:P120">
    <cfRule type="cellIs" dxfId="537" priority="11" operator="lessThan">
      <formula>0.4</formula>
    </cfRule>
    <cfRule type="cellIs" dxfId="536" priority="12" operator="between">
      <formula>0.4</formula>
      <formula>0.5999</formula>
    </cfRule>
    <cfRule type="cellIs" dxfId="535" priority="13" operator="between">
      <formula>0.6</formula>
      <formula>0.6999</formula>
    </cfRule>
    <cfRule type="cellIs" dxfId="534" priority="14" operator="between">
      <formula>0.7</formula>
      <formula>0.7999</formula>
    </cfRule>
    <cfRule type="cellIs" dxfId="533" priority="15" operator="greaterThan">
      <formula>0.7999</formula>
    </cfRule>
  </conditionalFormatting>
  <conditionalFormatting sqref="L44">
    <cfRule type="duplicateValues" dxfId="532" priority="10"/>
  </conditionalFormatting>
  <conditionalFormatting sqref="L18">
    <cfRule type="duplicateValues" dxfId="531" priority="9"/>
  </conditionalFormatting>
  <conditionalFormatting sqref="L50">
    <cfRule type="duplicateValues" dxfId="530" priority="8"/>
  </conditionalFormatting>
  <conditionalFormatting sqref="K75">
    <cfRule type="duplicateValues" dxfId="529" priority="7"/>
  </conditionalFormatting>
  <conditionalFormatting sqref="L110">
    <cfRule type="duplicateValues" dxfId="528" priority="6"/>
  </conditionalFormatting>
  <conditionalFormatting sqref="P72:P75 P21:P31 P48 P56:P57 P61:P63 P4 P82:P97 P100:P101 P104:P110 P6:P18 P52 P43:P46 P50 P69:P70 P77">
    <cfRule type="cellIs" dxfId="527" priority="1" operator="lessThan">
      <formula>0.4</formula>
    </cfRule>
    <cfRule type="cellIs" dxfId="526" priority="2" operator="between">
      <formula>0.4</formula>
      <formula>0.5999</formula>
    </cfRule>
    <cfRule type="cellIs" dxfId="525" priority="3" operator="between">
      <formula>0.6</formula>
      <formula>0.6999</formula>
    </cfRule>
    <cfRule type="cellIs" dxfId="524" priority="4" operator="between">
      <formula>0.7</formula>
      <formula>0.7999</formula>
    </cfRule>
    <cfRule type="cellIs" dxfId="523" priority="5" operator="greaterThan">
      <formula>0.7999</formula>
    </cfRule>
  </conditionalFormatting>
  <pageMargins left="0.7" right="0.7" top="0.75" bottom="0.75" header="0.3" footer="0.3"/>
  <pageSetup paperSize="9" orientation="portrait" horizontalDpi="4294967293"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685"/>
  <sheetViews>
    <sheetView zoomScale="86" zoomScaleNormal="86" workbookViewId="0">
      <selection activeCell="E5" sqref="E5"/>
    </sheetView>
  </sheetViews>
  <sheetFormatPr baseColWidth="10" defaultColWidth="11.42578125" defaultRowHeight="15" x14ac:dyDescent="0.25"/>
  <cols>
    <col min="1" max="3" width="14.5703125" style="2" customWidth="1"/>
    <col min="4" max="4" width="15.28515625" style="2" customWidth="1"/>
    <col min="5" max="5" width="40.7109375" style="2" customWidth="1"/>
    <col min="6" max="7" width="20.7109375" style="2" customWidth="1"/>
    <col min="8" max="8" width="38.85546875" style="2" customWidth="1"/>
    <col min="9" max="9" width="39.28515625" style="2" customWidth="1"/>
    <col min="10" max="10" width="20.7109375" style="2" hidden="1" customWidth="1"/>
    <col min="11" max="11" width="22.85546875" style="2" hidden="1" customWidth="1"/>
    <col min="12" max="12" width="15.7109375" style="2" hidden="1" customWidth="1"/>
    <col min="13" max="13" width="35.28515625" style="2" hidden="1" customWidth="1"/>
    <col min="14" max="14" width="21.85546875" style="93" hidden="1" customWidth="1"/>
    <col min="15" max="15" width="21.140625" style="93" hidden="1" customWidth="1"/>
    <col min="16" max="16" width="15.140625" style="4" hidden="1" customWidth="1"/>
    <col min="17" max="17" width="21.85546875" style="93" hidden="1" customWidth="1"/>
    <col min="18" max="18" width="22.85546875" style="93" hidden="1" customWidth="1"/>
    <col min="19" max="19" width="20.42578125" style="93" customWidth="1"/>
    <col min="20" max="20" width="16.7109375" style="93" hidden="1" customWidth="1"/>
    <col min="21" max="21" width="29" style="94" hidden="1" customWidth="1"/>
    <col min="22" max="22" width="16.7109375" style="93" hidden="1" customWidth="1"/>
    <col min="23" max="23" width="16.7109375" style="94" hidden="1" customWidth="1"/>
    <col min="24" max="24" width="16.7109375" style="93" hidden="1" customWidth="1"/>
    <col min="25" max="25" width="16.7109375" style="94" hidden="1" customWidth="1"/>
    <col min="26" max="26" width="16.7109375" style="93" hidden="1" customWidth="1"/>
    <col min="27" max="27" width="16.7109375" style="94" hidden="1" customWidth="1"/>
    <col min="28" max="28" width="78.28515625" style="366" customWidth="1"/>
    <col min="29" max="29" width="23.28515625" style="177" customWidth="1"/>
    <col min="30" max="16384" width="11.42578125" style="177"/>
  </cols>
  <sheetData>
    <row r="1" spans="1:32" ht="61.5" customHeight="1" x14ac:dyDescent="0.25">
      <c r="A1" s="1028" t="s">
        <v>1457</v>
      </c>
      <c r="B1" s="1028"/>
      <c r="C1" s="1028"/>
      <c r="D1" s="1028"/>
      <c r="E1" s="1028"/>
      <c r="F1" s="1028"/>
      <c r="G1" s="1028"/>
      <c r="H1" s="1028"/>
      <c r="I1" s="1028"/>
      <c r="J1" s="394"/>
      <c r="K1" s="394"/>
      <c r="L1" s="394"/>
      <c r="M1" s="394"/>
      <c r="N1" s="388"/>
      <c r="O1" s="388"/>
      <c r="P1" s="395"/>
      <c r="Q1" s="388"/>
      <c r="R1" s="388"/>
      <c r="S1" s="388"/>
      <c r="T1" s="388"/>
      <c r="U1" s="389"/>
      <c r="V1" s="388"/>
      <c r="W1" s="389"/>
      <c r="X1" s="388"/>
      <c r="Y1" s="389"/>
      <c r="Z1" s="388"/>
      <c r="AA1" s="389"/>
      <c r="AB1" s="386"/>
    </row>
    <row r="2" spans="1:32" ht="51.75" customHeight="1" x14ac:dyDescent="0.25">
      <c r="A2" s="1024" t="s">
        <v>0</v>
      </c>
      <c r="B2" s="1024" t="s">
        <v>1</v>
      </c>
      <c r="C2" s="1024" t="s">
        <v>2</v>
      </c>
      <c r="D2" s="1024" t="s">
        <v>12</v>
      </c>
      <c r="E2" s="1024" t="s">
        <v>3</v>
      </c>
      <c r="F2" s="1024" t="s">
        <v>4</v>
      </c>
      <c r="G2" s="1024" t="s">
        <v>5</v>
      </c>
      <c r="H2" s="1024" t="s">
        <v>6</v>
      </c>
      <c r="I2" s="1024" t="s">
        <v>7</v>
      </c>
      <c r="J2" s="1024" t="s">
        <v>284</v>
      </c>
      <c r="K2" s="1024"/>
      <c r="L2" s="1024"/>
      <c r="M2" s="1024"/>
      <c r="N2" s="1025" t="s">
        <v>1393</v>
      </c>
      <c r="O2" s="1025"/>
      <c r="P2" s="1026" t="s">
        <v>281</v>
      </c>
      <c r="Q2" s="1025" t="s">
        <v>1394</v>
      </c>
      <c r="R2" s="1025"/>
      <c r="S2" s="1026" t="s">
        <v>281</v>
      </c>
      <c r="T2" s="1022" t="s">
        <v>703</v>
      </c>
      <c r="U2" s="1022"/>
      <c r="V2" s="1022" t="s">
        <v>704</v>
      </c>
      <c r="W2" s="1022"/>
      <c r="X2" s="1022" t="s">
        <v>705</v>
      </c>
      <c r="Y2" s="1022"/>
      <c r="Z2" s="1022" t="s">
        <v>706</v>
      </c>
      <c r="AA2" s="1022"/>
      <c r="AB2" s="1023" t="s">
        <v>1395</v>
      </c>
    </row>
    <row r="3" spans="1:32" ht="59.25" customHeight="1" x14ac:dyDescent="0.25">
      <c r="A3" s="1024"/>
      <c r="B3" s="1024"/>
      <c r="C3" s="1024"/>
      <c r="D3" s="1024"/>
      <c r="E3" s="1024"/>
      <c r="F3" s="1024"/>
      <c r="G3" s="1024"/>
      <c r="H3" s="1024"/>
      <c r="I3" s="1024"/>
      <c r="J3" s="396" t="s">
        <v>8</v>
      </c>
      <c r="K3" s="396" t="s">
        <v>9</v>
      </c>
      <c r="L3" s="396" t="s">
        <v>10</v>
      </c>
      <c r="M3" s="396" t="s">
        <v>11</v>
      </c>
      <c r="N3" s="396" t="s">
        <v>707</v>
      </c>
      <c r="O3" s="397" t="s">
        <v>700</v>
      </c>
      <c r="P3" s="1026"/>
      <c r="Q3" s="396" t="s">
        <v>707</v>
      </c>
      <c r="R3" s="397" t="s">
        <v>700</v>
      </c>
      <c r="S3" s="1026"/>
      <c r="T3" s="396" t="s">
        <v>701</v>
      </c>
      <c r="U3" s="397" t="s">
        <v>702</v>
      </c>
      <c r="V3" s="396" t="s">
        <v>701</v>
      </c>
      <c r="W3" s="397" t="s">
        <v>702</v>
      </c>
      <c r="X3" s="396" t="s">
        <v>701</v>
      </c>
      <c r="Y3" s="397" t="s">
        <v>702</v>
      </c>
      <c r="Z3" s="396" t="s">
        <v>701</v>
      </c>
      <c r="AA3" s="397" t="s">
        <v>702</v>
      </c>
      <c r="AB3" s="1023"/>
      <c r="AE3" s="177" t="s">
        <v>1459</v>
      </c>
      <c r="AF3" s="177" t="s">
        <v>1460</v>
      </c>
    </row>
    <row r="4" spans="1:32" ht="160.5" customHeight="1" x14ac:dyDescent="0.25">
      <c r="A4" s="751" t="s">
        <v>13</v>
      </c>
      <c r="B4" s="751" t="s">
        <v>14</v>
      </c>
      <c r="C4" s="751" t="s">
        <v>15</v>
      </c>
      <c r="D4" s="385">
        <v>1</v>
      </c>
      <c r="E4" s="414" t="s">
        <v>16</v>
      </c>
      <c r="F4" s="385" t="s">
        <v>17</v>
      </c>
      <c r="G4" s="385" t="s">
        <v>18</v>
      </c>
      <c r="H4" s="385" t="s">
        <v>19</v>
      </c>
      <c r="I4" s="385" t="s">
        <v>20</v>
      </c>
      <c r="J4" s="385" t="s">
        <v>211</v>
      </c>
      <c r="K4" s="385" t="s">
        <v>214</v>
      </c>
      <c r="L4" s="195">
        <v>45</v>
      </c>
      <c r="M4" s="385" t="s">
        <v>213</v>
      </c>
      <c r="N4" s="162">
        <v>1</v>
      </c>
      <c r="O4" s="162">
        <v>1</v>
      </c>
      <c r="P4" s="207">
        <f>(O4/N4)*1</f>
        <v>1</v>
      </c>
      <c r="Q4" s="388">
        <v>0</v>
      </c>
      <c r="R4" s="389">
        <v>0</v>
      </c>
      <c r="S4" s="207">
        <v>0</v>
      </c>
      <c r="T4" s="162">
        <v>0</v>
      </c>
      <c r="U4" s="389">
        <v>0</v>
      </c>
      <c r="V4" s="388"/>
      <c r="W4" s="389"/>
      <c r="X4" s="388"/>
      <c r="Y4" s="389"/>
      <c r="Z4" s="388"/>
      <c r="AA4" s="389"/>
      <c r="AB4" s="402" t="s">
        <v>1438</v>
      </c>
      <c r="AD4" s="177" t="s">
        <v>1458</v>
      </c>
      <c r="AE4" s="177">
        <v>37</v>
      </c>
      <c r="AF4" s="177">
        <v>3</v>
      </c>
    </row>
    <row r="5" spans="1:32" ht="132" customHeight="1" x14ac:dyDescent="0.25">
      <c r="A5" s="751"/>
      <c r="B5" s="751"/>
      <c r="C5" s="751"/>
      <c r="D5" s="385">
        <v>2</v>
      </c>
      <c r="E5" s="414" t="s">
        <v>21</v>
      </c>
      <c r="F5" s="385" t="s">
        <v>22</v>
      </c>
      <c r="G5" s="385" t="s">
        <v>23</v>
      </c>
      <c r="H5" s="385" t="s">
        <v>24</v>
      </c>
      <c r="I5" s="385" t="s">
        <v>25</v>
      </c>
      <c r="J5" s="385" t="s">
        <v>211</v>
      </c>
      <c r="K5" s="385" t="s">
        <v>990</v>
      </c>
      <c r="L5" s="195">
        <v>22</v>
      </c>
      <c r="M5" s="385" t="s">
        <v>991</v>
      </c>
      <c r="N5" s="155">
        <v>2</v>
      </c>
      <c r="O5" s="163">
        <v>1</v>
      </c>
      <c r="P5" s="207">
        <f t="shared" ref="P5:P53" si="0">(O5/N5)*1</f>
        <v>0.5</v>
      </c>
      <c r="Q5" s="179">
        <v>0</v>
      </c>
      <c r="R5" s="167">
        <v>0</v>
      </c>
      <c r="S5" s="408">
        <v>4.0000000000000002E-4</v>
      </c>
      <c r="T5" s="155">
        <v>0</v>
      </c>
      <c r="U5" s="167">
        <v>0</v>
      </c>
      <c r="V5" s="388"/>
      <c r="W5" s="389"/>
      <c r="X5" s="388"/>
      <c r="Y5" s="389"/>
      <c r="Z5" s="388"/>
      <c r="AA5" s="389"/>
      <c r="AB5" s="402" t="s">
        <v>1449</v>
      </c>
      <c r="AE5" s="177">
        <v>3</v>
      </c>
    </row>
    <row r="6" spans="1:32" ht="63.75" x14ac:dyDescent="0.25">
      <c r="A6" s="751"/>
      <c r="B6" s="751"/>
      <c r="C6" s="751"/>
      <c r="D6" s="385">
        <v>3</v>
      </c>
      <c r="E6" s="414" t="s">
        <v>26</v>
      </c>
      <c r="F6" s="385" t="s">
        <v>27</v>
      </c>
      <c r="G6" s="385" t="s">
        <v>28</v>
      </c>
      <c r="H6" s="385" t="s">
        <v>29</v>
      </c>
      <c r="I6" s="385" t="s">
        <v>30</v>
      </c>
      <c r="J6" s="385" t="s">
        <v>211</v>
      </c>
      <c r="K6" s="385" t="s">
        <v>212</v>
      </c>
      <c r="L6" s="195">
        <v>45</v>
      </c>
      <c r="M6" s="385" t="s">
        <v>213</v>
      </c>
      <c r="N6" s="162">
        <v>3</v>
      </c>
      <c r="O6" s="162">
        <v>1</v>
      </c>
      <c r="P6" s="207">
        <f t="shared" si="0"/>
        <v>0.33333333333333331</v>
      </c>
      <c r="Q6" s="388">
        <v>0</v>
      </c>
      <c r="R6" s="389">
        <v>0</v>
      </c>
      <c r="S6" s="207">
        <v>0</v>
      </c>
      <c r="T6" s="162">
        <v>0</v>
      </c>
      <c r="U6" s="389">
        <v>0</v>
      </c>
      <c r="V6" s="388"/>
      <c r="W6" s="389"/>
      <c r="X6" s="388"/>
      <c r="Y6" s="389"/>
      <c r="Z6" s="388"/>
      <c r="AA6" s="389"/>
      <c r="AB6" s="402" t="s">
        <v>1419</v>
      </c>
    </row>
    <row r="7" spans="1:32" ht="63.75" x14ac:dyDescent="0.25">
      <c r="A7" s="751"/>
      <c r="B7" s="751"/>
      <c r="C7" s="751"/>
      <c r="D7" s="385">
        <v>4</v>
      </c>
      <c r="E7" s="414" t="s">
        <v>31</v>
      </c>
      <c r="F7" s="385" t="s">
        <v>32</v>
      </c>
      <c r="G7" s="385" t="s">
        <v>33</v>
      </c>
      <c r="H7" s="385" t="s">
        <v>34</v>
      </c>
      <c r="I7" s="385" t="s">
        <v>35</v>
      </c>
      <c r="J7" s="385" t="s">
        <v>96</v>
      </c>
      <c r="K7" s="385" t="s">
        <v>96</v>
      </c>
      <c r="L7" s="385" t="s">
        <v>96</v>
      </c>
      <c r="M7" s="385" t="s">
        <v>96</v>
      </c>
      <c r="N7" s="388">
        <v>1</v>
      </c>
      <c r="O7" s="388">
        <f>T7+V7+X7+Z7</f>
        <v>0</v>
      </c>
      <c r="P7" s="207">
        <f t="shared" si="0"/>
        <v>0</v>
      </c>
      <c r="Q7" s="388" t="s">
        <v>1079</v>
      </c>
      <c r="R7" s="389" t="s">
        <v>1079</v>
      </c>
      <c r="S7" s="207">
        <v>0</v>
      </c>
      <c r="T7" s="388">
        <v>0</v>
      </c>
      <c r="U7" s="389" t="s">
        <v>1079</v>
      </c>
      <c r="V7" s="388"/>
      <c r="W7" s="389"/>
      <c r="X7" s="388"/>
      <c r="Y7" s="389"/>
      <c r="Z7" s="388"/>
      <c r="AA7" s="389"/>
      <c r="AB7" s="402" t="s">
        <v>1402</v>
      </c>
      <c r="AC7" s="177" t="s">
        <v>1035</v>
      </c>
    </row>
    <row r="8" spans="1:32" ht="102" x14ac:dyDescent="0.25">
      <c r="A8" s="751"/>
      <c r="B8" s="751"/>
      <c r="C8" s="751"/>
      <c r="D8" s="385">
        <v>5</v>
      </c>
      <c r="E8" s="414" t="s">
        <v>36</v>
      </c>
      <c r="F8" s="385" t="s">
        <v>37</v>
      </c>
      <c r="G8" s="385" t="s">
        <v>38</v>
      </c>
      <c r="H8" s="385" t="s">
        <v>39</v>
      </c>
      <c r="I8" s="385" t="s">
        <v>40</v>
      </c>
      <c r="J8" s="385" t="s">
        <v>211</v>
      </c>
      <c r="K8" s="385" t="s">
        <v>214</v>
      </c>
      <c r="L8" s="195">
        <v>45</v>
      </c>
      <c r="M8" s="385" t="s">
        <v>213</v>
      </c>
      <c r="N8" s="162">
        <v>3</v>
      </c>
      <c r="O8" s="162">
        <v>1</v>
      </c>
      <c r="P8" s="207">
        <f t="shared" si="0"/>
        <v>0.33333333333333331</v>
      </c>
      <c r="Q8" s="388">
        <v>0</v>
      </c>
      <c r="R8" s="389">
        <v>0</v>
      </c>
      <c r="S8" s="207">
        <v>0</v>
      </c>
      <c r="T8" s="162">
        <v>0</v>
      </c>
      <c r="U8" s="389">
        <v>0</v>
      </c>
      <c r="V8" s="388"/>
      <c r="W8" s="389"/>
      <c r="X8" s="388"/>
      <c r="Y8" s="389"/>
      <c r="Z8" s="388"/>
      <c r="AA8" s="389"/>
      <c r="AB8" s="403" t="s">
        <v>1403</v>
      </c>
    </row>
    <row r="9" spans="1:32" ht="63.75" x14ac:dyDescent="0.25">
      <c r="A9" s="751"/>
      <c r="B9" s="751"/>
      <c r="C9" s="751"/>
      <c r="D9" s="385">
        <v>6</v>
      </c>
      <c r="E9" s="414" t="s">
        <v>41</v>
      </c>
      <c r="F9" s="385" t="s">
        <v>42</v>
      </c>
      <c r="G9" s="385" t="s">
        <v>43</v>
      </c>
      <c r="H9" s="385" t="s">
        <v>44</v>
      </c>
      <c r="I9" s="385" t="s">
        <v>45</v>
      </c>
      <c r="J9" s="387" t="s">
        <v>215</v>
      </c>
      <c r="K9" s="385" t="s">
        <v>216</v>
      </c>
      <c r="L9" s="195">
        <v>33</v>
      </c>
      <c r="M9" s="385" t="s">
        <v>219</v>
      </c>
      <c r="N9" s="155">
        <v>400</v>
      </c>
      <c r="O9" s="157">
        <v>119</v>
      </c>
      <c r="P9" s="207">
        <f t="shared" si="0"/>
        <v>0.29749999999999999</v>
      </c>
      <c r="Q9" s="179">
        <v>0</v>
      </c>
      <c r="R9" s="175">
        <v>0</v>
      </c>
      <c r="S9" s="207">
        <v>0</v>
      </c>
      <c r="T9" s="155">
        <v>0</v>
      </c>
      <c r="U9" s="175">
        <v>0</v>
      </c>
      <c r="V9" s="388"/>
      <c r="W9" s="389"/>
      <c r="X9" s="388"/>
      <c r="Y9" s="389"/>
      <c r="Z9" s="388"/>
      <c r="AA9" s="389"/>
      <c r="AB9" s="404"/>
      <c r="AC9" s="93"/>
    </row>
    <row r="10" spans="1:32" ht="76.5" x14ac:dyDescent="0.25">
      <c r="A10" s="751"/>
      <c r="B10" s="751"/>
      <c r="C10" s="751"/>
      <c r="D10" s="385">
        <v>7</v>
      </c>
      <c r="E10" s="385" t="s">
        <v>46</v>
      </c>
      <c r="F10" s="385" t="s">
        <v>47</v>
      </c>
      <c r="G10" s="385" t="s">
        <v>48</v>
      </c>
      <c r="H10" s="385" t="s">
        <v>19</v>
      </c>
      <c r="I10" s="385" t="s">
        <v>49</v>
      </c>
      <c r="J10" s="385" t="s">
        <v>96</v>
      </c>
      <c r="K10" s="385" t="s">
        <v>96</v>
      </c>
      <c r="L10" s="385" t="s">
        <v>96</v>
      </c>
      <c r="M10" s="385" t="s">
        <v>96</v>
      </c>
      <c r="N10" s="388">
        <v>1</v>
      </c>
      <c r="O10" s="388">
        <v>1</v>
      </c>
      <c r="P10" s="207">
        <f t="shared" si="0"/>
        <v>1</v>
      </c>
      <c r="Q10" s="388" t="s">
        <v>1079</v>
      </c>
      <c r="R10" s="389" t="s">
        <v>1079</v>
      </c>
      <c r="S10" s="207">
        <v>0.5</v>
      </c>
      <c r="T10" s="388">
        <v>0</v>
      </c>
      <c r="U10" s="389" t="s">
        <v>1079</v>
      </c>
      <c r="V10" s="388"/>
      <c r="W10" s="389"/>
      <c r="X10" s="388"/>
      <c r="Y10" s="389"/>
      <c r="Z10" s="388"/>
      <c r="AA10" s="389"/>
      <c r="AB10" s="392" t="s">
        <v>1447</v>
      </c>
    </row>
    <row r="11" spans="1:32" ht="76.5" x14ac:dyDescent="0.25">
      <c r="A11" s="751"/>
      <c r="B11" s="751"/>
      <c r="C11" s="751" t="s">
        <v>50</v>
      </c>
      <c r="D11" s="385">
        <v>8</v>
      </c>
      <c r="E11" s="385" t="s">
        <v>51</v>
      </c>
      <c r="F11" s="385" t="s">
        <v>52</v>
      </c>
      <c r="G11" s="385" t="s">
        <v>53</v>
      </c>
      <c r="H11" s="385" t="s">
        <v>54</v>
      </c>
      <c r="I11" s="385" t="s">
        <v>55</v>
      </c>
      <c r="J11" s="385" t="s">
        <v>211</v>
      </c>
      <c r="K11" s="385" t="s">
        <v>218</v>
      </c>
      <c r="L11" s="195">
        <v>33</v>
      </c>
      <c r="M11" s="385" t="s">
        <v>219</v>
      </c>
      <c r="N11" s="155">
        <v>400</v>
      </c>
      <c r="O11" s="157">
        <v>119</v>
      </c>
      <c r="P11" s="207">
        <f t="shared" si="0"/>
        <v>0.29749999999999999</v>
      </c>
      <c r="Q11" s="179">
        <v>0</v>
      </c>
      <c r="R11" s="175">
        <v>0</v>
      </c>
      <c r="S11" s="207">
        <v>0</v>
      </c>
      <c r="T11" s="155">
        <v>0</v>
      </c>
      <c r="U11" s="175">
        <v>0</v>
      </c>
      <c r="V11" s="388"/>
      <c r="W11" s="389"/>
      <c r="X11" s="388"/>
      <c r="Y11" s="389"/>
      <c r="Z11" s="388"/>
      <c r="AA11" s="389"/>
      <c r="AB11" s="404"/>
    </row>
    <row r="12" spans="1:32" ht="76.5" x14ac:dyDescent="0.25">
      <c r="A12" s="751"/>
      <c r="B12" s="751"/>
      <c r="C12" s="751"/>
      <c r="D12" s="385">
        <v>9</v>
      </c>
      <c r="E12" s="385" t="s">
        <v>56</v>
      </c>
      <c r="F12" s="385" t="s">
        <v>57</v>
      </c>
      <c r="G12" s="385" t="s">
        <v>58</v>
      </c>
      <c r="H12" s="385" t="s">
        <v>59</v>
      </c>
      <c r="I12" s="385" t="s">
        <v>55</v>
      </c>
      <c r="J12" s="385" t="s">
        <v>211</v>
      </c>
      <c r="K12" s="385" t="s">
        <v>214</v>
      </c>
      <c r="L12" s="385">
        <v>28</v>
      </c>
      <c r="M12" s="385" t="s">
        <v>220</v>
      </c>
      <c r="N12" s="155">
        <v>2</v>
      </c>
      <c r="O12" s="157">
        <v>0</v>
      </c>
      <c r="P12" s="207">
        <f t="shared" si="0"/>
        <v>0</v>
      </c>
      <c r="Q12" s="179">
        <v>0</v>
      </c>
      <c r="R12" s="167"/>
      <c r="S12" s="207">
        <v>0</v>
      </c>
      <c r="T12" s="155">
        <v>0</v>
      </c>
      <c r="U12" s="167"/>
      <c r="V12" s="388"/>
      <c r="W12" s="389"/>
      <c r="X12" s="388"/>
      <c r="Y12" s="389"/>
      <c r="Z12" s="388"/>
      <c r="AA12" s="389"/>
      <c r="AB12" s="403"/>
    </row>
    <row r="13" spans="1:32" ht="102" x14ac:dyDescent="0.25">
      <c r="A13" s="751"/>
      <c r="B13" s="751"/>
      <c r="C13" s="751"/>
      <c r="D13" s="385">
        <v>10</v>
      </c>
      <c r="E13" s="129" t="s">
        <v>60</v>
      </c>
      <c r="F13" s="385" t="s">
        <v>61</v>
      </c>
      <c r="G13" s="385" t="s">
        <v>62</v>
      </c>
      <c r="H13" s="385" t="s">
        <v>63</v>
      </c>
      <c r="I13" s="385" t="s">
        <v>55</v>
      </c>
      <c r="J13" s="385" t="s">
        <v>221</v>
      </c>
      <c r="K13" s="385" t="s">
        <v>222</v>
      </c>
      <c r="L13" s="195">
        <v>122</v>
      </c>
      <c r="M13" s="385" t="s">
        <v>223</v>
      </c>
      <c r="N13" s="388">
        <v>1</v>
      </c>
      <c r="O13" s="388">
        <v>0.5</v>
      </c>
      <c r="P13" s="207">
        <f t="shared" si="0"/>
        <v>0.5</v>
      </c>
      <c r="Q13" s="388">
        <v>0</v>
      </c>
      <c r="R13" s="389">
        <v>0</v>
      </c>
      <c r="S13" s="207">
        <f>0.01*100%</f>
        <v>0.01</v>
      </c>
      <c r="T13" s="388">
        <v>0</v>
      </c>
      <c r="U13" s="389">
        <v>0</v>
      </c>
      <c r="V13" s="388"/>
      <c r="W13" s="389"/>
      <c r="X13" s="388"/>
      <c r="Y13" s="389"/>
      <c r="Z13" s="388"/>
      <c r="AA13" s="389"/>
      <c r="AB13" s="403" t="s">
        <v>1450</v>
      </c>
    </row>
    <row r="14" spans="1:32" ht="102" x14ac:dyDescent="0.25">
      <c r="A14" s="751"/>
      <c r="B14" s="751"/>
      <c r="C14" s="751" t="s">
        <v>50</v>
      </c>
      <c r="D14" s="385">
        <v>11</v>
      </c>
      <c r="E14" s="385" t="s">
        <v>64</v>
      </c>
      <c r="F14" s="385" t="s">
        <v>65</v>
      </c>
      <c r="G14" s="385" t="s">
        <v>66</v>
      </c>
      <c r="H14" s="385" t="s">
        <v>67</v>
      </c>
      <c r="I14" s="385" t="s">
        <v>289</v>
      </c>
      <c r="J14" s="385" t="s">
        <v>224</v>
      </c>
      <c r="K14" s="385" t="s">
        <v>290</v>
      </c>
      <c r="L14" s="195" t="s">
        <v>225</v>
      </c>
      <c r="M14" s="385" t="s">
        <v>226</v>
      </c>
      <c r="N14" s="155">
        <v>600</v>
      </c>
      <c r="O14" s="157">
        <v>139</v>
      </c>
      <c r="P14" s="207">
        <f t="shared" si="0"/>
        <v>0.23166666666666666</v>
      </c>
      <c r="Q14" s="179">
        <v>0</v>
      </c>
      <c r="R14" s="175">
        <v>0</v>
      </c>
      <c r="S14" s="207">
        <v>0</v>
      </c>
      <c r="T14" s="155">
        <v>0</v>
      </c>
      <c r="U14" s="175">
        <v>0</v>
      </c>
      <c r="V14" s="388"/>
      <c r="W14" s="389"/>
      <c r="X14" s="388"/>
      <c r="Y14" s="389"/>
      <c r="Z14" s="388"/>
      <c r="AA14" s="389"/>
      <c r="AB14" s="402" t="s">
        <v>1420</v>
      </c>
    </row>
    <row r="15" spans="1:32" ht="63.75" x14ac:dyDescent="0.25">
      <c r="A15" s="751"/>
      <c r="B15" s="751"/>
      <c r="C15" s="751"/>
      <c r="D15" s="385">
        <v>12</v>
      </c>
      <c r="E15" s="385" t="s">
        <v>69</v>
      </c>
      <c r="F15" s="385" t="s">
        <v>70</v>
      </c>
      <c r="G15" s="385" t="s">
        <v>71</v>
      </c>
      <c r="H15" s="385" t="s">
        <v>72</v>
      </c>
      <c r="I15" s="385" t="s">
        <v>285</v>
      </c>
      <c r="J15" s="385" t="s">
        <v>211</v>
      </c>
      <c r="K15" s="385" t="s">
        <v>212</v>
      </c>
      <c r="L15" s="195">
        <v>46</v>
      </c>
      <c r="M15" s="385" t="s">
        <v>227</v>
      </c>
      <c r="N15" s="388">
        <v>1</v>
      </c>
      <c r="O15" s="388">
        <v>0.25</v>
      </c>
      <c r="P15" s="207">
        <f t="shared" si="0"/>
        <v>0.25</v>
      </c>
      <c r="Q15" s="166">
        <v>0</v>
      </c>
      <c r="R15" s="166">
        <v>0</v>
      </c>
      <c r="S15" s="408">
        <v>2.3999999999999998E-3</v>
      </c>
      <c r="T15" s="388">
        <v>1</v>
      </c>
      <c r="U15" s="166">
        <v>0</v>
      </c>
      <c r="V15" s="388"/>
      <c r="W15" s="389"/>
      <c r="X15" s="388"/>
      <c r="Y15" s="389"/>
      <c r="Z15" s="388"/>
      <c r="AA15" s="389"/>
      <c r="AB15" s="405" t="s">
        <v>1451</v>
      </c>
    </row>
    <row r="16" spans="1:32" ht="89.25" x14ac:dyDescent="0.25">
      <c r="A16" s="751"/>
      <c r="B16" s="751"/>
      <c r="C16" s="751"/>
      <c r="D16" s="385">
        <v>13</v>
      </c>
      <c r="E16" s="385" t="s">
        <v>287</v>
      </c>
      <c r="F16" s="385" t="s">
        <v>288</v>
      </c>
      <c r="G16" s="385" t="s">
        <v>73</v>
      </c>
      <c r="H16" s="385" t="s">
        <v>74</v>
      </c>
      <c r="I16" s="385" t="s">
        <v>286</v>
      </c>
      <c r="J16" s="385" t="s">
        <v>228</v>
      </c>
      <c r="K16" s="385" t="s">
        <v>229</v>
      </c>
      <c r="L16" s="195" t="s">
        <v>230</v>
      </c>
      <c r="M16" s="385" t="s">
        <v>231</v>
      </c>
      <c r="N16" s="155">
        <v>70</v>
      </c>
      <c r="O16" s="157">
        <v>70</v>
      </c>
      <c r="P16" s="207">
        <f t="shared" si="0"/>
        <v>1</v>
      </c>
      <c r="Q16" s="179">
        <v>0</v>
      </c>
      <c r="R16" s="167">
        <v>0</v>
      </c>
      <c r="S16" s="408">
        <v>4.6500000000000007E-2</v>
      </c>
      <c r="T16" s="155">
        <v>0</v>
      </c>
      <c r="U16" s="167">
        <v>0</v>
      </c>
      <c r="V16" s="388"/>
      <c r="W16" s="389"/>
      <c r="X16" s="388"/>
      <c r="Y16" s="389"/>
      <c r="Z16" s="388"/>
      <c r="AA16" s="389"/>
      <c r="AB16" s="405" t="s">
        <v>1452</v>
      </c>
    </row>
    <row r="17" spans="1:29" ht="76.5" x14ac:dyDescent="0.25">
      <c r="A17" s="751"/>
      <c r="B17" s="751"/>
      <c r="C17" s="751"/>
      <c r="D17" s="385">
        <v>14</v>
      </c>
      <c r="E17" s="385" t="s">
        <v>75</v>
      </c>
      <c r="F17" s="385" t="s">
        <v>76</v>
      </c>
      <c r="G17" s="385" t="s">
        <v>77</v>
      </c>
      <c r="H17" s="385" t="s">
        <v>78</v>
      </c>
      <c r="I17" s="385" t="s">
        <v>68</v>
      </c>
      <c r="J17" s="385" t="s">
        <v>211</v>
      </c>
      <c r="K17" s="385" t="s">
        <v>218</v>
      </c>
      <c r="L17" s="195">
        <v>32</v>
      </c>
      <c r="M17" s="385" t="s">
        <v>232</v>
      </c>
      <c r="N17" s="155">
        <v>30</v>
      </c>
      <c r="O17" s="157">
        <v>15</v>
      </c>
      <c r="P17" s="207">
        <f t="shared" si="0"/>
        <v>0.5</v>
      </c>
      <c r="Q17" s="179">
        <v>0</v>
      </c>
      <c r="R17" s="175">
        <v>0</v>
      </c>
      <c r="S17" s="207">
        <v>0</v>
      </c>
      <c r="T17" s="155">
        <v>0</v>
      </c>
      <c r="U17" s="175">
        <v>0</v>
      </c>
      <c r="V17" s="388"/>
      <c r="W17" s="389"/>
      <c r="X17" s="388"/>
      <c r="Y17" s="389"/>
      <c r="Z17" s="388"/>
      <c r="AA17" s="389"/>
      <c r="AB17" s="402" t="s">
        <v>1421</v>
      </c>
    </row>
    <row r="18" spans="1:29" ht="63.75" x14ac:dyDescent="0.25">
      <c r="A18" s="751"/>
      <c r="B18" s="751"/>
      <c r="C18" s="751" t="s">
        <v>79</v>
      </c>
      <c r="D18" s="385">
        <v>15</v>
      </c>
      <c r="E18" s="414" t="s">
        <v>80</v>
      </c>
      <c r="F18" s="385" t="s">
        <v>81</v>
      </c>
      <c r="G18" s="385" t="s">
        <v>82</v>
      </c>
      <c r="H18" s="385" t="s">
        <v>83</v>
      </c>
      <c r="I18" s="385" t="s">
        <v>84</v>
      </c>
      <c r="J18" s="751" t="s">
        <v>233</v>
      </c>
      <c r="K18" s="751" t="s">
        <v>234</v>
      </c>
      <c r="L18" s="876">
        <v>197</v>
      </c>
      <c r="M18" s="764" t="s">
        <v>217</v>
      </c>
      <c r="N18" s="1013">
        <v>1</v>
      </c>
      <c r="O18" s="1014">
        <v>0.2</v>
      </c>
      <c r="P18" s="1012">
        <f t="shared" si="0"/>
        <v>0.2</v>
      </c>
      <c r="Q18" s="885">
        <v>0</v>
      </c>
      <c r="R18" s="886">
        <v>0</v>
      </c>
      <c r="S18" s="1012">
        <v>0</v>
      </c>
      <c r="T18" s="1013">
        <v>0</v>
      </c>
      <c r="U18" s="886">
        <v>0</v>
      </c>
      <c r="V18" s="388"/>
      <c r="W18" s="389"/>
      <c r="X18" s="388"/>
      <c r="Y18" s="389"/>
      <c r="Z18" s="388"/>
      <c r="AA18" s="389"/>
      <c r="AB18" s="403" t="s">
        <v>1422</v>
      </c>
    </row>
    <row r="19" spans="1:29" ht="102" x14ac:dyDescent="0.25">
      <c r="A19" s="751"/>
      <c r="B19" s="751"/>
      <c r="C19" s="751"/>
      <c r="D19" s="385">
        <v>16</v>
      </c>
      <c r="E19" s="414" t="s">
        <v>85</v>
      </c>
      <c r="F19" s="385" t="s">
        <v>86</v>
      </c>
      <c r="G19" s="385" t="s">
        <v>291</v>
      </c>
      <c r="H19" s="385" t="s">
        <v>87</v>
      </c>
      <c r="I19" s="398" t="s">
        <v>88</v>
      </c>
      <c r="J19" s="751"/>
      <c r="K19" s="751"/>
      <c r="L19" s="876"/>
      <c r="M19" s="764"/>
      <c r="N19" s="1013"/>
      <c r="O19" s="1014"/>
      <c r="P19" s="1012"/>
      <c r="Q19" s="885"/>
      <c r="R19" s="886"/>
      <c r="S19" s="1012"/>
      <c r="T19" s="1013"/>
      <c r="U19" s="886"/>
      <c r="V19" s="388"/>
      <c r="W19" s="389"/>
      <c r="X19" s="388"/>
      <c r="Y19" s="389"/>
      <c r="Z19" s="388"/>
      <c r="AA19" s="389"/>
      <c r="AB19" s="403" t="s">
        <v>1444</v>
      </c>
    </row>
    <row r="20" spans="1:29" ht="63.75" customHeight="1" x14ac:dyDescent="0.25">
      <c r="A20" s="751"/>
      <c r="B20" s="751"/>
      <c r="C20" s="751"/>
      <c r="D20" s="385">
        <v>17</v>
      </c>
      <c r="E20" s="414" t="s">
        <v>89</v>
      </c>
      <c r="F20" s="385" t="s">
        <v>90</v>
      </c>
      <c r="G20" s="385" t="s">
        <v>91</v>
      </c>
      <c r="H20" s="385" t="s">
        <v>87</v>
      </c>
      <c r="I20" s="398" t="s">
        <v>92</v>
      </c>
      <c r="J20" s="751"/>
      <c r="K20" s="751"/>
      <c r="L20" s="876"/>
      <c r="M20" s="764"/>
      <c r="N20" s="1013"/>
      <c r="O20" s="1014"/>
      <c r="P20" s="1012"/>
      <c r="Q20" s="885"/>
      <c r="R20" s="886"/>
      <c r="S20" s="1012"/>
      <c r="T20" s="1013"/>
      <c r="U20" s="886"/>
      <c r="V20" s="388"/>
      <c r="W20" s="389"/>
      <c r="X20" s="388"/>
      <c r="Y20" s="389"/>
      <c r="Z20" s="388"/>
      <c r="AA20" s="389"/>
      <c r="AB20" s="403" t="s">
        <v>1439</v>
      </c>
    </row>
    <row r="21" spans="1:29" ht="63.75" x14ac:dyDescent="0.25">
      <c r="A21" s="751"/>
      <c r="B21" s="751"/>
      <c r="C21" s="751"/>
      <c r="D21" s="385">
        <v>18</v>
      </c>
      <c r="E21" s="414" t="s">
        <v>93</v>
      </c>
      <c r="F21" s="385" t="s">
        <v>94</v>
      </c>
      <c r="G21" s="385" t="s">
        <v>95</v>
      </c>
      <c r="H21" s="385" t="s">
        <v>96</v>
      </c>
      <c r="I21" s="398" t="s">
        <v>97</v>
      </c>
      <c r="J21" s="385" t="s">
        <v>993</v>
      </c>
      <c r="K21" s="385" t="s">
        <v>218</v>
      </c>
      <c r="L21" s="194">
        <v>34</v>
      </c>
      <c r="M21" s="385" t="s">
        <v>992</v>
      </c>
      <c r="N21" s="155">
        <v>600</v>
      </c>
      <c r="O21" s="157">
        <v>139</v>
      </c>
      <c r="P21" s="207">
        <f t="shared" si="0"/>
        <v>0.23166666666666666</v>
      </c>
      <c r="Q21" s="179">
        <v>0</v>
      </c>
      <c r="R21" s="175">
        <v>0</v>
      </c>
      <c r="S21" s="207">
        <v>0</v>
      </c>
      <c r="T21" s="155">
        <v>0</v>
      </c>
      <c r="U21" s="175">
        <v>0</v>
      </c>
      <c r="V21" s="388"/>
      <c r="W21" s="389"/>
      <c r="X21" s="388"/>
      <c r="Y21" s="389"/>
      <c r="Z21" s="388"/>
      <c r="AA21" s="389"/>
      <c r="AB21" s="402" t="s">
        <v>1422</v>
      </c>
    </row>
    <row r="22" spans="1:29" ht="89.25" x14ac:dyDescent="0.25">
      <c r="A22" s="751"/>
      <c r="B22" s="751"/>
      <c r="C22" s="751"/>
      <c r="D22" s="385">
        <v>19</v>
      </c>
      <c r="E22" s="414" t="s">
        <v>98</v>
      </c>
      <c r="F22" s="385" t="s">
        <v>99</v>
      </c>
      <c r="G22" s="385" t="s">
        <v>100</v>
      </c>
      <c r="H22" s="385" t="s">
        <v>101</v>
      </c>
      <c r="I22" s="398" t="s">
        <v>102</v>
      </c>
      <c r="J22" s="385" t="s">
        <v>233</v>
      </c>
      <c r="K22" s="385" t="s">
        <v>234</v>
      </c>
      <c r="L22" s="196">
        <v>192</v>
      </c>
      <c r="M22" s="387" t="s">
        <v>235</v>
      </c>
      <c r="N22" s="155">
        <v>1</v>
      </c>
      <c r="O22" s="183">
        <v>0.25</v>
      </c>
      <c r="P22" s="207">
        <f t="shared" si="0"/>
        <v>0.25</v>
      </c>
      <c r="Q22" s="167">
        <v>0</v>
      </c>
      <c r="R22" s="167">
        <v>0</v>
      </c>
      <c r="S22" s="207">
        <v>0</v>
      </c>
      <c r="T22" s="155">
        <v>0</v>
      </c>
      <c r="U22" s="167">
        <v>0</v>
      </c>
      <c r="V22" s="388"/>
      <c r="W22" s="389"/>
      <c r="X22" s="388"/>
      <c r="Y22" s="389"/>
      <c r="Z22" s="388"/>
      <c r="AA22" s="389"/>
      <c r="AB22" s="402" t="s">
        <v>1423</v>
      </c>
      <c r="AC22" s="384"/>
    </row>
    <row r="23" spans="1:29" ht="147.75" customHeight="1" x14ac:dyDescent="0.25">
      <c r="A23" s="751"/>
      <c r="B23" s="751"/>
      <c r="C23" s="751"/>
      <c r="D23" s="385">
        <v>20</v>
      </c>
      <c r="E23" s="414" t="s">
        <v>103</v>
      </c>
      <c r="F23" s="385" t="s">
        <v>104</v>
      </c>
      <c r="G23" s="385" t="s">
        <v>105</v>
      </c>
      <c r="H23" s="385" t="s">
        <v>106</v>
      </c>
      <c r="I23" s="385" t="s">
        <v>107</v>
      </c>
      <c r="J23" s="385" t="s">
        <v>96</v>
      </c>
      <c r="K23" s="385" t="s">
        <v>96</v>
      </c>
      <c r="L23" s="198" t="s">
        <v>96</v>
      </c>
      <c r="M23" s="385" t="s">
        <v>96</v>
      </c>
      <c r="N23" s="388">
        <v>1</v>
      </c>
      <c r="O23" s="388">
        <v>0</v>
      </c>
      <c r="P23" s="207">
        <f t="shared" si="0"/>
        <v>0</v>
      </c>
      <c r="Q23" s="388" t="s">
        <v>1079</v>
      </c>
      <c r="R23" s="389" t="s">
        <v>1079</v>
      </c>
      <c r="S23" s="207">
        <v>0</v>
      </c>
      <c r="T23" s="388">
        <v>0</v>
      </c>
      <c r="U23" s="389" t="s">
        <v>1079</v>
      </c>
      <c r="V23" s="388"/>
      <c r="W23" s="389"/>
      <c r="X23" s="388"/>
      <c r="Y23" s="389"/>
      <c r="Z23" s="388"/>
      <c r="AA23" s="389"/>
      <c r="AB23" s="402" t="s">
        <v>1413</v>
      </c>
    </row>
    <row r="24" spans="1:29" ht="140.25" x14ac:dyDescent="0.25">
      <c r="A24" s="751"/>
      <c r="B24" s="764" t="s">
        <v>108</v>
      </c>
      <c r="C24" s="751" t="s">
        <v>109</v>
      </c>
      <c r="D24" s="385">
        <v>21</v>
      </c>
      <c r="E24" s="385" t="s">
        <v>110</v>
      </c>
      <c r="F24" s="385" t="s">
        <v>111</v>
      </c>
      <c r="G24" s="385" t="s">
        <v>112</v>
      </c>
      <c r="H24" s="385" t="s">
        <v>113</v>
      </c>
      <c r="I24" s="385" t="s">
        <v>114</v>
      </c>
      <c r="J24" s="385" t="s">
        <v>236</v>
      </c>
      <c r="K24" s="385" t="s">
        <v>237</v>
      </c>
      <c r="L24" s="197">
        <v>68</v>
      </c>
      <c r="M24" s="155" t="s">
        <v>244</v>
      </c>
      <c r="N24" s="155">
        <v>4500</v>
      </c>
      <c r="O24" s="155">
        <v>3707</v>
      </c>
      <c r="P24" s="207">
        <f t="shared" si="0"/>
        <v>0.82377777777777783</v>
      </c>
      <c r="Q24" s="399"/>
      <c r="R24" s="399"/>
      <c r="S24" s="207">
        <v>0.3</v>
      </c>
      <c r="T24" s="155"/>
      <c r="U24" s="399"/>
      <c r="V24" s="388"/>
      <c r="W24" s="389"/>
      <c r="X24" s="388"/>
      <c r="Y24" s="389"/>
      <c r="Z24" s="388"/>
      <c r="AA24" s="389"/>
      <c r="AB24" s="402" t="s">
        <v>1440</v>
      </c>
    </row>
    <row r="25" spans="1:29" ht="127.5" x14ac:dyDescent="0.25">
      <c r="A25" s="751"/>
      <c r="B25" s="764"/>
      <c r="C25" s="751"/>
      <c r="D25" s="385">
        <v>22</v>
      </c>
      <c r="E25" s="385" t="s">
        <v>115</v>
      </c>
      <c r="F25" s="385" t="s">
        <v>116</v>
      </c>
      <c r="G25" s="385" t="s">
        <v>117</v>
      </c>
      <c r="H25" s="385" t="s">
        <v>118</v>
      </c>
      <c r="I25" s="385" t="s">
        <v>119</v>
      </c>
      <c r="J25" s="387" t="s">
        <v>236</v>
      </c>
      <c r="K25" s="387" t="s">
        <v>239</v>
      </c>
      <c r="L25" s="390">
        <v>85</v>
      </c>
      <c r="M25" s="385" t="s">
        <v>240</v>
      </c>
      <c r="N25" s="155">
        <v>26</v>
      </c>
      <c r="O25" s="155">
        <v>54</v>
      </c>
      <c r="P25" s="207">
        <f t="shared" si="0"/>
        <v>2.0769230769230771</v>
      </c>
      <c r="Q25" s="181">
        <v>0</v>
      </c>
      <c r="R25" s="399"/>
      <c r="S25" s="207">
        <v>0.2</v>
      </c>
      <c r="T25" s="155">
        <v>0</v>
      </c>
      <c r="U25" s="399"/>
      <c r="V25" s="388"/>
      <c r="W25" s="389"/>
      <c r="X25" s="388"/>
      <c r="Y25" s="389"/>
      <c r="Z25" s="388"/>
      <c r="AA25" s="389"/>
      <c r="AB25" s="402" t="s">
        <v>1397</v>
      </c>
    </row>
    <row r="26" spans="1:29" ht="114.75" x14ac:dyDescent="0.25">
      <c r="A26" s="751"/>
      <c r="B26" s="764"/>
      <c r="C26" s="751"/>
      <c r="D26" s="385">
        <v>23</v>
      </c>
      <c r="E26" s="385" t="s">
        <v>120</v>
      </c>
      <c r="F26" s="385" t="s">
        <v>121</v>
      </c>
      <c r="G26" s="385" t="s">
        <v>122</v>
      </c>
      <c r="H26" s="385" t="s">
        <v>118</v>
      </c>
      <c r="I26" s="385" t="s">
        <v>123</v>
      </c>
      <c r="J26" s="385" t="s">
        <v>96</v>
      </c>
      <c r="K26" s="385" t="s">
        <v>96</v>
      </c>
      <c r="L26" s="197" t="s">
        <v>96</v>
      </c>
      <c r="M26" s="385" t="s">
        <v>241</v>
      </c>
      <c r="N26" s="155">
        <v>1</v>
      </c>
      <c r="O26" s="155">
        <v>0</v>
      </c>
      <c r="P26" s="207">
        <f t="shared" si="0"/>
        <v>0</v>
      </c>
      <c r="Q26" s="388">
        <v>0</v>
      </c>
      <c r="R26" s="389">
        <v>0</v>
      </c>
      <c r="S26" s="207">
        <v>0</v>
      </c>
      <c r="T26" s="155">
        <v>0</v>
      </c>
      <c r="U26" s="389" t="s">
        <v>1079</v>
      </c>
      <c r="V26" s="388"/>
      <c r="W26" s="389"/>
      <c r="X26" s="388"/>
      <c r="Y26" s="389"/>
      <c r="Z26" s="388"/>
      <c r="AA26" s="389"/>
      <c r="AB26" s="402" t="s">
        <v>1413</v>
      </c>
    </row>
    <row r="27" spans="1:29" ht="76.5" x14ac:dyDescent="0.25">
      <c r="A27" s="751"/>
      <c r="B27" s="764"/>
      <c r="C27" s="751" t="s">
        <v>124</v>
      </c>
      <c r="D27" s="385">
        <v>24</v>
      </c>
      <c r="E27" s="385" t="s">
        <v>125</v>
      </c>
      <c r="F27" s="385" t="s">
        <v>126</v>
      </c>
      <c r="G27" s="385" t="s">
        <v>127</v>
      </c>
      <c r="H27" s="385" t="s">
        <v>128</v>
      </c>
      <c r="I27" s="385" t="s">
        <v>129</v>
      </c>
      <c r="J27" s="385" t="s">
        <v>242</v>
      </c>
      <c r="K27" s="385" t="s">
        <v>243</v>
      </c>
      <c r="L27" s="390">
        <v>68</v>
      </c>
      <c r="M27" s="385" t="s">
        <v>244</v>
      </c>
      <c r="N27" s="155">
        <v>4500</v>
      </c>
      <c r="O27" s="155">
        <v>3707</v>
      </c>
      <c r="P27" s="207">
        <f t="shared" si="0"/>
        <v>0.82377777777777783</v>
      </c>
      <c r="Q27" s="399">
        <v>0</v>
      </c>
      <c r="R27" s="399">
        <v>0</v>
      </c>
      <c r="S27" s="207">
        <v>0</v>
      </c>
      <c r="T27" s="155">
        <v>0</v>
      </c>
      <c r="U27" s="399">
        <v>0</v>
      </c>
      <c r="V27" s="388"/>
      <c r="W27" s="389"/>
      <c r="X27" s="388"/>
      <c r="Y27" s="389"/>
      <c r="Z27" s="388"/>
      <c r="AA27" s="389"/>
      <c r="AB27" s="403" t="s">
        <v>1413</v>
      </c>
    </row>
    <row r="28" spans="1:29" ht="153" x14ac:dyDescent="0.25">
      <c r="A28" s="751"/>
      <c r="B28" s="764"/>
      <c r="C28" s="751"/>
      <c r="D28" s="385">
        <v>25</v>
      </c>
      <c r="E28" s="385" t="s">
        <v>130</v>
      </c>
      <c r="F28" s="385" t="s">
        <v>131</v>
      </c>
      <c r="G28" s="385" t="s">
        <v>132</v>
      </c>
      <c r="H28" s="385" t="s">
        <v>133</v>
      </c>
      <c r="I28" s="385" t="s">
        <v>134</v>
      </c>
      <c r="J28" s="385" t="s">
        <v>245</v>
      </c>
      <c r="K28" s="385" t="s">
        <v>246</v>
      </c>
      <c r="L28" s="390">
        <v>107</v>
      </c>
      <c r="M28" s="385" t="s">
        <v>247</v>
      </c>
      <c r="N28" s="155">
        <v>1</v>
      </c>
      <c r="O28" s="155">
        <v>0.13</v>
      </c>
      <c r="P28" s="207">
        <f t="shared" si="0"/>
        <v>0.13</v>
      </c>
      <c r="Q28" s="400">
        <v>0</v>
      </c>
      <c r="R28" s="399">
        <v>0</v>
      </c>
      <c r="S28" s="207">
        <v>0</v>
      </c>
      <c r="T28" s="155">
        <v>0</v>
      </c>
      <c r="U28" s="399">
        <v>0</v>
      </c>
      <c r="V28" s="388"/>
      <c r="W28" s="389"/>
      <c r="X28" s="388"/>
      <c r="Y28" s="389"/>
      <c r="Z28" s="388"/>
      <c r="AA28" s="389"/>
      <c r="AB28" s="403" t="s">
        <v>1413</v>
      </c>
    </row>
    <row r="29" spans="1:29" ht="89.25" x14ac:dyDescent="0.25">
      <c r="A29" s="751"/>
      <c r="B29" s="764"/>
      <c r="C29" s="751" t="s">
        <v>135</v>
      </c>
      <c r="D29" s="385">
        <v>26</v>
      </c>
      <c r="E29" s="385" t="s">
        <v>136</v>
      </c>
      <c r="F29" s="385" t="s">
        <v>137</v>
      </c>
      <c r="G29" s="385" t="s">
        <v>138</v>
      </c>
      <c r="H29" s="385" t="s">
        <v>139</v>
      </c>
      <c r="I29" s="385" t="s">
        <v>140</v>
      </c>
      <c r="J29" s="385" t="s">
        <v>96</v>
      </c>
      <c r="K29" s="385" t="s">
        <v>96</v>
      </c>
      <c r="L29" s="390" t="s">
        <v>96</v>
      </c>
      <c r="M29" s="385" t="s">
        <v>241</v>
      </c>
      <c r="N29" s="388">
        <v>1</v>
      </c>
      <c r="O29" s="388">
        <v>0</v>
      </c>
      <c r="P29" s="207">
        <f t="shared" si="0"/>
        <v>0</v>
      </c>
      <c r="Q29" s="388">
        <v>0</v>
      </c>
      <c r="R29" s="389">
        <v>0</v>
      </c>
      <c r="S29" s="207">
        <f>0.4*100%</f>
        <v>0.4</v>
      </c>
      <c r="T29" s="388">
        <v>0</v>
      </c>
      <c r="U29" s="389">
        <v>0</v>
      </c>
      <c r="V29" s="388"/>
      <c r="W29" s="389"/>
      <c r="X29" s="388"/>
      <c r="Y29" s="389"/>
      <c r="Z29" s="388"/>
      <c r="AA29" s="389"/>
      <c r="AB29" s="392" t="s">
        <v>1448</v>
      </c>
    </row>
    <row r="30" spans="1:29" ht="63.75" x14ac:dyDescent="0.25">
      <c r="A30" s="751"/>
      <c r="B30" s="764"/>
      <c r="C30" s="751"/>
      <c r="D30" s="385">
        <v>27</v>
      </c>
      <c r="E30" s="385" t="s">
        <v>141</v>
      </c>
      <c r="F30" s="385" t="s">
        <v>142</v>
      </c>
      <c r="G30" s="385" t="s">
        <v>143</v>
      </c>
      <c r="H30" s="385" t="s">
        <v>144</v>
      </c>
      <c r="I30" s="385" t="s">
        <v>145</v>
      </c>
      <c r="J30" s="385" t="s">
        <v>215</v>
      </c>
      <c r="K30" s="385" t="s">
        <v>216</v>
      </c>
      <c r="L30" s="390">
        <v>197</v>
      </c>
      <c r="M30" s="385" t="s">
        <v>217</v>
      </c>
      <c r="N30" s="155">
        <v>1</v>
      </c>
      <c r="O30" s="183">
        <v>0.2</v>
      </c>
      <c r="P30" s="207">
        <f t="shared" si="0"/>
        <v>0.2</v>
      </c>
      <c r="Q30" s="171">
        <v>0</v>
      </c>
      <c r="R30" s="389">
        <v>0</v>
      </c>
      <c r="S30" s="407">
        <v>0.54</v>
      </c>
      <c r="T30" s="155">
        <v>0</v>
      </c>
      <c r="U30" s="389">
        <v>0</v>
      </c>
      <c r="V30" s="388"/>
      <c r="W30" s="389"/>
      <c r="X30" s="388"/>
      <c r="Y30" s="389"/>
      <c r="Z30" s="388"/>
      <c r="AA30" s="389"/>
      <c r="AB30" s="405" t="s">
        <v>1414</v>
      </c>
    </row>
    <row r="31" spans="1:29" ht="114.75" x14ac:dyDescent="0.25">
      <c r="A31" s="751"/>
      <c r="B31" s="764" t="s">
        <v>146</v>
      </c>
      <c r="C31" s="751" t="s">
        <v>147</v>
      </c>
      <c r="D31" s="385">
        <v>28</v>
      </c>
      <c r="E31" s="414" t="s">
        <v>148</v>
      </c>
      <c r="F31" s="385" t="s">
        <v>149</v>
      </c>
      <c r="G31" s="385" t="s">
        <v>150</v>
      </c>
      <c r="H31" s="385" t="s">
        <v>151</v>
      </c>
      <c r="I31" s="385" t="s">
        <v>152</v>
      </c>
      <c r="J31" s="385" t="s">
        <v>254</v>
      </c>
      <c r="K31" s="385" t="s">
        <v>249</v>
      </c>
      <c r="L31" s="390">
        <v>154</v>
      </c>
      <c r="M31" s="385" t="s">
        <v>258</v>
      </c>
      <c r="N31" s="155">
        <v>5</v>
      </c>
      <c r="O31" s="183">
        <v>1</v>
      </c>
      <c r="P31" s="207">
        <f t="shared" si="0"/>
        <v>0.2</v>
      </c>
      <c r="Q31" s="171">
        <v>0</v>
      </c>
      <c r="R31" s="389">
        <v>0</v>
      </c>
      <c r="S31" s="207">
        <v>0</v>
      </c>
      <c r="T31" s="155">
        <v>0</v>
      </c>
      <c r="U31" s="389">
        <v>0</v>
      </c>
      <c r="V31" s="388"/>
      <c r="W31" s="389"/>
      <c r="X31" s="388"/>
      <c r="Y31" s="389"/>
      <c r="Z31" s="388"/>
      <c r="AA31" s="389"/>
      <c r="AB31" s="402" t="s">
        <v>1413</v>
      </c>
    </row>
    <row r="32" spans="1:29" ht="51" x14ac:dyDescent="0.25">
      <c r="A32" s="751"/>
      <c r="B32" s="764"/>
      <c r="C32" s="751"/>
      <c r="D32" s="751">
        <v>29</v>
      </c>
      <c r="E32" s="1017" t="s">
        <v>153</v>
      </c>
      <c r="F32" s="751" t="s">
        <v>154</v>
      </c>
      <c r="G32" s="751" t="s">
        <v>155</v>
      </c>
      <c r="H32" s="751" t="s">
        <v>151</v>
      </c>
      <c r="I32" s="751" t="s">
        <v>152</v>
      </c>
      <c r="J32" s="385" t="s">
        <v>251</v>
      </c>
      <c r="K32" s="385" t="s">
        <v>252</v>
      </c>
      <c r="L32" s="390">
        <v>129</v>
      </c>
      <c r="M32" s="385" t="s">
        <v>253</v>
      </c>
      <c r="N32" s="155">
        <v>6</v>
      </c>
      <c r="O32" s="183">
        <v>5</v>
      </c>
      <c r="P32" s="207">
        <f t="shared" si="0"/>
        <v>0.83333333333333337</v>
      </c>
      <c r="Q32" s="171">
        <v>0</v>
      </c>
      <c r="R32" s="166">
        <v>0</v>
      </c>
      <c r="S32" s="207">
        <v>0</v>
      </c>
      <c r="T32" s="155">
        <v>0</v>
      </c>
      <c r="U32" s="166">
        <v>0</v>
      </c>
      <c r="V32" s="885"/>
      <c r="W32" s="886"/>
      <c r="X32" s="885"/>
      <c r="Y32" s="886"/>
      <c r="Z32" s="885"/>
      <c r="AA32" s="886"/>
      <c r="AB32" s="1027" t="s">
        <v>1441</v>
      </c>
    </row>
    <row r="33" spans="1:32" ht="51" x14ac:dyDescent="0.25">
      <c r="A33" s="751"/>
      <c r="B33" s="764"/>
      <c r="C33" s="751"/>
      <c r="D33" s="751"/>
      <c r="E33" s="1017"/>
      <c r="F33" s="751"/>
      <c r="G33" s="751"/>
      <c r="H33" s="751"/>
      <c r="I33" s="751"/>
      <c r="J33" s="385" t="s">
        <v>254</v>
      </c>
      <c r="K33" s="385" t="s">
        <v>255</v>
      </c>
      <c r="L33" s="390">
        <v>134</v>
      </c>
      <c r="M33" s="385" t="s">
        <v>256</v>
      </c>
      <c r="N33" s="388">
        <v>4800</v>
      </c>
      <c r="O33" s="388">
        <v>1043</v>
      </c>
      <c r="P33" s="207">
        <f t="shared" si="0"/>
        <v>0.21729166666666666</v>
      </c>
      <c r="Q33" s="171">
        <v>0</v>
      </c>
      <c r="R33" s="389">
        <v>0</v>
      </c>
      <c r="S33" s="207">
        <v>0</v>
      </c>
      <c r="T33" s="388">
        <v>0</v>
      </c>
      <c r="U33" s="389">
        <v>0</v>
      </c>
      <c r="V33" s="885"/>
      <c r="W33" s="886"/>
      <c r="X33" s="885"/>
      <c r="Y33" s="886"/>
      <c r="Z33" s="885"/>
      <c r="AA33" s="886"/>
      <c r="AB33" s="1027"/>
    </row>
    <row r="34" spans="1:32" ht="63.75" x14ac:dyDescent="0.25">
      <c r="A34" s="751"/>
      <c r="B34" s="764"/>
      <c r="C34" s="751"/>
      <c r="D34" s="751"/>
      <c r="E34" s="1017"/>
      <c r="F34" s="751"/>
      <c r="G34" s="751"/>
      <c r="H34" s="751"/>
      <c r="I34" s="751"/>
      <c r="J34" s="385" t="s">
        <v>254</v>
      </c>
      <c r="K34" s="385" t="s">
        <v>255</v>
      </c>
      <c r="L34" s="390">
        <v>133</v>
      </c>
      <c r="M34" s="385" t="s">
        <v>257</v>
      </c>
      <c r="N34" s="388">
        <v>12</v>
      </c>
      <c r="O34" s="388">
        <v>12</v>
      </c>
      <c r="P34" s="207">
        <f t="shared" si="0"/>
        <v>1</v>
      </c>
      <c r="Q34" s="171">
        <v>0</v>
      </c>
      <c r="R34" s="184">
        <v>0</v>
      </c>
      <c r="S34" s="207">
        <v>0</v>
      </c>
      <c r="T34" s="388">
        <v>0</v>
      </c>
      <c r="U34" s="184">
        <v>0</v>
      </c>
      <c r="V34" s="885"/>
      <c r="W34" s="886"/>
      <c r="X34" s="885"/>
      <c r="Y34" s="886"/>
      <c r="Z34" s="885"/>
      <c r="AA34" s="886"/>
      <c r="AB34" s="1027"/>
    </row>
    <row r="35" spans="1:32" ht="63.75" x14ac:dyDescent="0.25">
      <c r="A35" s="751"/>
      <c r="B35" s="764"/>
      <c r="C35" s="751"/>
      <c r="D35" s="751"/>
      <c r="E35" s="1017"/>
      <c r="F35" s="751"/>
      <c r="G35" s="751"/>
      <c r="H35" s="751"/>
      <c r="I35" s="751"/>
      <c r="J35" s="385" t="s">
        <v>254</v>
      </c>
      <c r="K35" s="385" t="s">
        <v>249</v>
      </c>
      <c r="L35" s="390">
        <v>154</v>
      </c>
      <c r="M35" s="385" t="s">
        <v>258</v>
      </c>
      <c r="N35" s="155">
        <v>5</v>
      </c>
      <c r="O35" s="183">
        <v>1</v>
      </c>
      <c r="P35" s="207">
        <f t="shared" si="0"/>
        <v>0.2</v>
      </c>
      <c r="Q35" s="171">
        <v>0</v>
      </c>
      <c r="R35" s="389">
        <v>0</v>
      </c>
      <c r="S35" s="207">
        <v>0</v>
      </c>
      <c r="T35" s="155">
        <v>0</v>
      </c>
      <c r="U35" s="389">
        <v>0</v>
      </c>
      <c r="V35" s="885"/>
      <c r="W35" s="886"/>
      <c r="X35" s="885"/>
      <c r="Y35" s="886"/>
      <c r="Z35" s="885"/>
      <c r="AA35" s="886"/>
      <c r="AB35" s="1027"/>
    </row>
    <row r="36" spans="1:32" x14ac:dyDescent="0.25">
      <c r="A36" s="751"/>
      <c r="B36" s="764"/>
      <c r="C36" s="751" t="s">
        <v>156</v>
      </c>
      <c r="D36" s="751">
        <v>30</v>
      </c>
      <c r="E36" s="1017" t="s">
        <v>157</v>
      </c>
      <c r="F36" s="751" t="s">
        <v>158</v>
      </c>
      <c r="G36" s="751" t="s">
        <v>159</v>
      </c>
      <c r="H36" s="751" t="s">
        <v>151</v>
      </c>
      <c r="I36" s="751" t="s">
        <v>272</v>
      </c>
      <c r="J36" s="751" t="s">
        <v>254</v>
      </c>
      <c r="K36" s="751" t="s">
        <v>259</v>
      </c>
      <c r="L36" s="873">
        <v>143</v>
      </c>
      <c r="M36" s="751" t="s">
        <v>260</v>
      </c>
      <c r="N36" s="1015">
        <v>1</v>
      </c>
      <c r="O36" s="1016">
        <v>1</v>
      </c>
      <c r="P36" s="1012">
        <f t="shared" si="0"/>
        <v>1</v>
      </c>
      <c r="Q36" s="1020">
        <v>0</v>
      </c>
      <c r="R36" s="1021">
        <v>0</v>
      </c>
      <c r="S36" s="1012">
        <v>0</v>
      </c>
      <c r="T36" s="1015">
        <v>0</v>
      </c>
      <c r="U36" s="1021">
        <v>0</v>
      </c>
      <c r="V36" s="885"/>
      <c r="W36" s="886"/>
      <c r="X36" s="885"/>
      <c r="Y36" s="886"/>
      <c r="Z36" s="885"/>
      <c r="AA36" s="886"/>
      <c r="AB36" s="1027" t="s">
        <v>1428</v>
      </c>
    </row>
    <row r="37" spans="1:32" ht="45" customHeight="1" x14ac:dyDescent="0.25">
      <c r="A37" s="751"/>
      <c r="B37" s="764"/>
      <c r="C37" s="751"/>
      <c r="D37" s="751"/>
      <c r="E37" s="1017"/>
      <c r="F37" s="751"/>
      <c r="G37" s="751"/>
      <c r="H37" s="751"/>
      <c r="I37" s="751"/>
      <c r="J37" s="751"/>
      <c r="K37" s="751"/>
      <c r="L37" s="873"/>
      <c r="M37" s="751"/>
      <c r="N37" s="1015"/>
      <c r="O37" s="1016"/>
      <c r="P37" s="1012"/>
      <c r="Q37" s="1020"/>
      <c r="R37" s="1021"/>
      <c r="S37" s="1012"/>
      <c r="T37" s="1015"/>
      <c r="U37" s="1021"/>
      <c r="V37" s="885"/>
      <c r="W37" s="886"/>
      <c r="X37" s="885"/>
      <c r="Y37" s="886"/>
      <c r="Z37" s="885"/>
      <c r="AA37" s="886"/>
      <c r="AB37" s="1027"/>
    </row>
    <row r="38" spans="1:32" ht="76.5" x14ac:dyDescent="0.25">
      <c r="A38" s="751"/>
      <c r="B38" s="764"/>
      <c r="C38" s="751"/>
      <c r="D38" s="751"/>
      <c r="E38" s="1017"/>
      <c r="F38" s="751"/>
      <c r="G38" s="751"/>
      <c r="H38" s="751"/>
      <c r="I38" s="385" t="s">
        <v>273</v>
      </c>
      <c r="J38" s="385" t="s">
        <v>251</v>
      </c>
      <c r="K38" s="385" t="s">
        <v>252</v>
      </c>
      <c r="L38" s="390">
        <v>128</v>
      </c>
      <c r="M38" s="385" t="s">
        <v>261</v>
      </c>
      <c r="N38" s="388">
        <v>1</v>
      </c>
      <c r="O38" s="388">
        <v>0.25</v>
      </c>
      <c r="P38" s="207">
        <f t="shared" si="0"/>
        <v>0.25</v>
      </c>
      <c r="Q38" s="388">
        <v>0</v>
      </c>
      <c r="R38" s="166">
        <v>0</v>
      </c>
      <c r="S38" s="207">
        <v>0</v>
      </c>
      <c r="T38" s="388">
        <v>0</v>
      </c>
      <c r="U38" s="166">
        <v>0</v>
      </c>
      <c r="V38" s="885"/>
      <c r="W38" s="886"/>
      <c r="X38" s="885"/>
      <c r="Y38" s="886"/>
      <c r="Z38" s="885"/>
      <c r="AA38" s="886"/>
      <c r="AB38" s="1027"/>
    </row>
    <row r="39" spans="1:32" ht="51" x14ac:dyDescent="0.25">
      <c r="A39" s="751"/>
      <c r="B39" s="764"/>
      <c r="C39" s="751"/>
      <c r="D39" s="751"/>
      <c r="E39" s="1017"/>
      <c r="F39" s="751"/>
      <c r="G39" s="751"/>
      <c r="H39" s="751"/>
      <c r="I39" s="385" t="s">
        <v>274</v>
      </c>
      <c r="J39" s="385" t="s">
        <v>254</v>
      </c>
      <c r="K39" s="385" t="s">
        <v>262</v>
      </c>
      <c r="L39" s="200">
        <v>134</v>
      </c>
      <c r="M39" s="387" t="s">
        <v>256</v>
      </c>
      <c r="N39" s="388">
        <v>4800</v>
      </c>
      <c r="O39" s="388">
        <v>1043</v>
      </c>
      <c r="P39" s="207">
        <f t="shared" si="0"/>
        <v>0.21729166666666666</v>
      </c>
      <c r="Q39" s="388">
        <v>0</v>
      </c>
      <c r="R39" s="389">
        <v>0</v>
      </c>
      <c r="S39" s="207">
        <v>0</v>
      </c>
      <c r="T39" s="388">
        <v>0</v>
      </c>
      <c r="U39" s="389">
        <v>0</v>
      </c>
      <c r="V39" s="885"/>
      <c r="W39" s="886"/>
      <c r="X39" s="885"/>
      <c r="Y39" s="886"/>
      <c r="Z39" s="885"/>
      <c r="AA39" s="886"/>
      <c r="AB39" s="1027"/>
    </row>
    <row r="40" spans="1:32" ht="63.75" x14ac:dyDescent="0.25">
      <c r="A40" s="751"/>
      <c r="B40" s="764"/>
      <c r="C40" s="751"/>
      <c r="D40" s="751"/>
      <c r="E40" s="1017"/>
      <c r="F40" s="751"/>
      <c r="G40" s="751"/>
      <c r="H40" s="751"/>
      <c r="I40" s="385" t="s">
        <v>275</v>
      </c>
      <c r="J40" s="385" t="s">
        <v>254</v>
      </c>
      <c r="K40" s="385" t="s">
        <v>262</v>
      </c>
      <c r="L40" s="390">
        <v>137</v>
      </c>
      <c r="M40" s="385" t="s">
        <v>263</v>
      </c>
      <c r="N40" s="388">
        <v>12</v>
      </c>
      <c r="O40" s="388">
        <v>2</v>
      </c>
      <c r="P40" s="207">
        <f t="shared" si="0"/>
        <v>0.16666666666666666</v>
      </c>
      <c r="Q40" s="388">
        <v>0</v>
      </c>
      <c r="R40" s="184">
        <v>0</v>
      </c>
      <c r="S40" s="207">
        <v>0</v>
      </c>
      <c r="T40" s="388">
        <v>0</v>
      </c>
      <c r="U40" s="184">
        <v>0</v>
      </c>
      <c r="V40" s="885"/>
      <c r="W40" s="886"/>
      <c r="X40" s="885"/>
      <c r="Y40" s="886"/>
      <c r="Z40" s="885"/>
      <c r="AA40" s="886"/>
      <c r="AB40" s="1027"/>
    </row>
    <row r="41" spans="1:32" ht="76.5" x14ac:dyDescent="0.25">
      <c r="A41" s="751"/>
      <c r="B41" s="764"/>
      <c r="C41" s="751"/>
      <c r="D41" s="751"/>
      <c r="E41" s="1017"/>
      <c r="F41" s="751"/>
      <c r="G41" s="751"/>
      <c r="H41" s="751"/>
      <c r="I41" s="385" t="s">
        <v>276</v>
      </c>
      <c r="J41" s="385" t="s">
        <v>254</v>
      </c>
      <c r="K41" s="385" t="s">
        <v>259</v>
      </c>
      <c r="L41" s="390">
        <v>142</v>
      </c>
      <c r="M41" s="385" t="s">
        <v>264</v>
      </c>
      <c r="N41" s="388">
        <v>12</v>
      </c>
      <c r="O41" s="388">
        <v>4</v>
      </c>
      <c r="P41" s="207">
        <f t="shared" si="0"/>
        <v>0.33333333333333331</v>
      </c>
      <c r="Q41" s="388">
        <v>0</v>
      </c>
      <c r="R41" s="184">
        <v>0</v>
      </c>
      <c r="S41" s="207">
        <v>0</v>
      </c>
      <c r="T41" s="388">
        <v>0</v>
      </c>
      <c r="U41" s="184">
        <v>0</v>
      </c>
      <c r="V41" s="885"/>
      <c r="W41" s="886"/>
      <c r="X41" s="885"/>
      <c r="Y41" s="886"/>
      <c r="Z41" s="885"/>
      <c r="AA41" s="886"/>
      <c r="AB41" s="1027"/>
    </row>
    <row r="42" spans="1:32" ht="147" customHeight="1" x14ac:dyDescent="0.25">
      <c r="A42" s="751"/>
      <c r="B42" s="764"/>
      <c r="C42" s="751"/>
      <c r="D42" s="385">
        <v>31</v>
      </c>
      <c r="E42" s="414" t="s">
        <v>160</v>
      </c>
      <c r="F42" s="385" t="s">
        <v>161</v>
      </c>
      <c r="G42" s="385" t="s">
        <v>162</v>
      </c>
      <c r="H42" s="385" t="s">
        <v>118</v>
      </c>
      <c r="I42" s="385" t="s">
        <v>163</v>
      </c>
      <c r="J42" s="385" t="s">
        <v>254</v>
      </c>
      <c r="K42" s="385" t="s">
        <v>255</v>
      </c>
      <c r="L42" s="200">
        <v>133</v>
      </c>
      <c r="M42" s="387" t="s">
        <v>257</v>
      </c>
      <c r="N42" s="388">
        <v>12</v>
      </c>
      <c r="O42" s="388">
        <v>12</v>
      </c>
      <c r="P42" s="207">
        <f t="shared" si="0"/>
        <v>1</v>
      </c>
      <c r="Q42" s="388">
        <v>0</v>
      </c>
      <c r="R42" s="184">
        <v>0</v>
      </c>
      <c r="S42" s="207">
        <v>0</v>
      </c>
      <c r="T42" s="388">
        <v>0</v>
      </c>
      <c r="U42" s="184">
        <v>0</v>
      </c>
      <c r="V42" s="388"/>
      <c r="W42" s="389"/>
      <c r="X42" s="388"/>
      <c r="Y42" s="389"/>
      <c r="Z42" s="388"/>
      <c r="AA42" s="389"/>
      <c r="AB42" s="403" t="s">
        <v>1429</v>
      </c>
    </row>
    <row r="43" spans="1:32" ht="63.75" x14ac:dyDescent="0.25">
      <c r="A43" s="751"/>
      <c r="B43" s="764"/>
      <c r="C43" s="751" t="s">
        <v>164</v>
      </c>
      <c r="D43" s="385">
        <v>32</v>
      </c>
      <c r="E43" s="414" t="s">
        <v>165</v>
      </c>
      <c r="F43" s="385" t="s">
        <v>166</v>
      </c>
      <c r="G43" s="385" t="s">
        <v>167</v>
      </c>
      <c r="H43" s="385" t="s">
        <v>168</v>
      </c>
      <c r="I43" s="385" t="s">
        <v>169</v>
      </c>
      <c r="J43" s="385" t="s">
        <v>233</v>
      </c>
      <c r="K43" s="385" t="s">
        <v>995</v>
      </c>
      <c r="L43" s="390">
        <v>196</v>
      </c>
      <c r="M43" s="385" t="s">
        <v>994</v>
      </c>
      <c r="N43" s="155">
        <v>1</v>
      </c>
      <c r="O43" s="183">
        <v>0.4</v>
      </c>
      <c r="P43" s="207">
        <f t="shared" si="0"/>
        <v>0.4</v>
      </c>
      <c r="Q43" s="388">
        <v>0</v>
      </c>
      <c r="R43" s="389">
        <v>0</v>
      </c>
      <c r="S43" s="207">
        <v>0</v>
      </c>
      <c r="T43" s="155">
        <v>0</v>
      </c>
      <c r="U43" s="389">
        <v>0</v>
      </c>
      <c r="V43" s="388"/>
      <c r="W43" s="389"/>
      <c r="X43" s="388"/>
      <c r="Y43" s="389"/>
      <c r="Z43" s="388"/>
      <c r="AA43" s="389"/>
      <c r="AB43" s="403" t="s">
        <v>1430</v>
      </c>
    </row>
    <row r="44" spans="1:32" ht="76.5" x14ac:dyDescent="0.25">
      <c r="A44" s="751"/>
      <c r="B44" s="764"/>
      <c r="C44" s="751"/>
      <c r="D44" s="385">
        <v>33</v>
      </c>
      <c r="E44" s="414" t="s">
        <v>170</v>
      </c>
      <c r="F44" s="385" t="s">
        <v>171</v>
      </c>
      <c r="G44" s="385" t="s">
        <v>172</v>
      </c>
      <c r="H44" s="385" t="s">
        <v>173</v>
      </c>
      <c r="I44" s="385" t="s">
        <v>174</v>
      </c>
      <c r="J44" s="385" t="s">
        <v>265</v>
      </c>
      <c r="K44" s="385" t="s">
        <v>266</v>
      </c>
      <c r="L44" s="200">
        <v>185</v>
      </c>
      <c r="M44" s="387" t="s">
        <v>267</v>
      </c>
      <c r="N44" s="155">
        <v>1</v>
      </c>
      <c r="O44" s="183">
        <v>0.2</v>
      </c>
      <c r="P44" s="207">
        <f t="shared" si="0"/>
        <v>0.2</v>
      </c>
      <c r="Q44" s="167">
        <v>0</v>
      </c>
      <c r="R44" s="167">
        <v>0</v>
      </c>
      <c r="S44" s="207">
        <v>0</v>
      </c>
      <c r="T44" s="155">
        <v>0</v>
      </c>
      <c r="U44" s="167">
        <v>0</v>
      </c>
      <c r="V44" s="388"/>
      <c r="W44" s="389"/>
      <c r="X44" s="388"/>
      <c r="Y44" s="389"/>
      <c r="Z44" s="388"/>
      <c r="AA44" s="389"/>
      <c r="AB44" s="403" t="s">
        <v>1431</v>
      </c>
    </row>
    <row r="45" spans="1:32" ht="147.75" customHeight="1" x14ac:dyDescent="0.25">
      <c r="A45" s="751"/>
      <c r="B45" s="764"/>
      <c r="C45" s="751"/>
      <c r="D45" s="385">
        <v>34</v>
      </c>
      <c r="E45" s="414" t="s">
        <v>175</v>
      </c>
      <c r="F45" s="385" t="s">
        <v>176</v>
      </c>
      <c r="G45" s="385" t="s">
        <v>177</v>
      </c>
      <c r="H45" s="385" t="s">
        <v>178</v>
      </c>
      <c r="I45" s="385" t="s">
        <v>179</v>
      </c>
      <c r="J45" s="385" t="s">
        <v>254</v>
      </c>
      <c r="K45" s="385" t="s">
        <v>262</v>
      </c>
      <c r="L45" s="390">
        <v>137</v>
      </c>
      <c r="M45" s="385" t="s">
        <v>263</v>
      </c>
      <c r="N45" s="388">
        <v>12</v>
      </c>
      <c r="O45" s="388">
        <v>2</v>
      </c>
      <c r="P45" s="207">
        <f t="shared" si="0"/>
        <v>0.16666666666666666</v>
      </c>
      <c r="Q45" s="388">
        <v>0</v>
      </c>
      <c r="R45" s="184">
        <v>0</v>
      </c>
      <c r="S45" s="207">
        <v>0</v>
      </c>
      <c r="T45" s="388">
        <v>0</v>
      </c>
      <c r="U45" s="184">
        <v>0</v>
      </c>
      <c r="V45" s="388"/>
      <c r="W45" s="389"/>
      <c r="X45" s="388"/>
      <c r="Y45" s="389"/>
      <c r="Z45" s="388"/>
      <c r="AA45" s="389"/>
      <c r="AB45" s="403" t="s">
        <v>1432</v>
      </c>
    </row>
    <row r="46" spans="1:32" ht="89.25" x14ac:dyDescent="0.25">
      <c r="A46" s="751"/>
      <c r="B46" s="764"/>
      <c r="C46" s="751"/>
      <c r="D46" s="385">
        <v>35</v>
      </c>
      <c r="E46" s="414" t="s">
        <v>180</v>
      </c>
      <c r="F46" s="385" t="s">
        <v>181</v>
      </c>
      <c r="G46" s="385" t="s">
        <v>182</v>
      </c>
      <c r="H46" s="385" t="s">
        <v>183</v>
      </c>
      <c r="I46" s="385" t="s">
        <v>184</v>
      </c>
      <c r="J46" s="385" t="s">
        <v>254</v>
      </c>
      <c r="K46" s="385" t="s">
        <v>268</v>
      </c>
      <c r="L46" s="390">
        <v>139</v>
      </c>
      <c r="M46" s="385" t="s">
        <v>269</v>
      </c>
      <c r="N46" s="388">
        <v>1</v>
      </c>
      <c r="O46" s="388">
        <v>0.4</v>
      </c>
      <c r="P46" s="207">
        <f t="shared" si="0"/>
        <v>0.4</v>
      </c>
      <c r="Q46" s="171">
        <v>0</v>
      </c>
      <c r="R46" s="389">
        <v>0</v>
      </c>
      <c r="S46" s="207">
        <v>0</v>
      </c>
      <c r="T46" s="388">
        <v>0</v>
      </c>
      <c r="U46" s="389">
        <v>0</v>
      </c>
      <c r="V46" s="388"/>
      <c r="W46" s="389"/>
      <c r="X46" s="388"/>
      <c r="Y46" s="389"/>
      <c r="Z46" s="388"/>
      <c r="AA46" s="389"/>
      <c r="AB46" s="402" t="s">
        <v>1413</v>
      </c>
    </row>
    <row r="47" spans="1:32" ht="121.5" customHeight="1" x14ac:dyDescent="0.25">
      <c r="A47" s="751"/>
      <c r="B47" s="764"/>
      <c r="C47" s="751"/>
      <c r="D47" s="385">
        <v>36</v>
      </c>
      <c r="E47" s="414" t="s">
        <v>185</v>
      </c>
      <c r="F47" s="385" t="s">
        <v>186</v>
      </c>
      <c r="G47" s="385" t="s">
        <v>187</v>
      </c>
      <c r="H47" s="385" t="s">
        <v>188</v>
      </c>
      <c r="I47" s="385" t="s">
        <v>189</v>
      </c>
      <c r="J47" s="385" t="s">
        <v>254</v>
      </c>
      <c r="K47" s="385" t="s">
        <v>270</v>
      </c>
      <c r="L47" s="390">
        <v>162</v>
      </c>
      <c r="M47" s="385" t="s">
        <v>271</v>
      </c>
      <c r="N47" s="388">
        <v>83</v>
      </c>
      <c r="O47" s="388">
        <v>83</v>
      </c>
      <c r="P47" s="207">
        <f t="shared" si="0"/>
        <v>1</v>
      </c>
      <c r="Q47" s="171">
        <v>0</v>
      </c>
      <c r="R47" s="389">
        <v>0</v>
      </c>
      <c r="S47" s="207">
        <v>0</v>
      </c>
      <c r="T47" s="388">
        <v>0</v>
      </c>
      <c r="U47" s="389">
        <v>0</v>
      </c>
      <c r="V47" s="388"/>
      <c r="W47" s="389"/>
      <c r="X47" s="388"/>
      <c r="Y47" s="389"/>
      <c r="Z47" s="388"/>
      <c r="AA47" s="389"/>
      <c r="AB47" s="402" t="s">
        <v>1433</v>
      </c>
      <c r="AE47" s="177">
        <v>16</v>
      </c>
      <c r="AF47" s="177" t="s">
        <v>1459</v>
      </c>
    </row>
    <row r="48" spans="1:32" ht="222.75" customHeight="1" x14ac:dyDescent="0.25">
      <c r="A48" s="751"/>
      <c r="B48" s="764"/>
      <c r="C48" s="751" t="s">
        <v>190</v>
      </c>
      <c r="D48" s="385">
        <v>37</v>
      </c>
      <c r="E48" s="416" t="s">
        <v>191</v>
      </c>
      <c r="F48" s="385" t="s">
        <v>192</v>
      </c>
      <c r="G48" s="385" t="s">
        <v>193</v>
      </c>
      <c r="H48" s="385" t="s">
        <v>194</v>
      </c>
      <c r="I48" s="385" t="s">
        <v>179</v>
      </c>
      <c r="J48" s="751" t="s">
        <v>254</v>
      </c>
      <c r="K48" s="751" t="s">
        <v>255</v>
      </c>
      <c r="L48" s="873">
        <v>132</v>
      </c>
      <c r="M48" s="751" t="s">
        <v>996</v>
      </c>
      <c r="N48" s="1015">
        <v>8</v>
      </c>
      <c r="O48" s="1016">
        <v>8</v>
      </c>
      <c r="P48" s="1012">
        <f t="shared" si="0"/>
        <v>1</v>
      </c>
      <c r="Q48" s="1018">
        <v>0</v>
      </c>
      <c r="R48" s="1021">
        <v>0</v>
      </c>
      <c r="S48" s="1012">
        <v>0</v>
      </c>
      <c r="T48" s="1015">
        <v>0</v>
      </c>
      <c r="U48" s="1021">
        <v>0</v>
      </c>
      <c r="V48" s="388"/>
      <c r="W48" s="389"/>
      <c r="X48" s="388"/>
      <c r="Y48" s="389"/>
      <c r="Z48" s="388"/>
      <c r="AA48" s="389"/>
      <c r="AB48" s="402" t="s">
        <v>1434</v>
      </c>
    </row>
    <row r="49" spans="1:30" ht="45" customHeight="1" x14ac:dyDescent="0.25">
      <c r="A49" s="751"/>
      <c r="B49" s="764"/>
      <c r="C49" s="751"/>
      <c r="D49" s="385">
        <v>38</v>
      </c>
      <c r="E49" s="414" t="s">
        <v>195</v>
      </c>
      <c r="F49" s="385" t="s">
        <v>192</v>
      </c>
      <c r="G49" s="385" t="s">
        <v>193</v>
      </c>
      <c r="H49" s="385" t="s">
        <v>194</v>
      </c>
      <c r="I49" s="385" t="s">
        <v>179</v>
      </c>
      <c r="J49" s="751"/>
      <c r="K49" s="751"/>
      <c r="L49" s="873"/>
      <c r="M49" s="751"/>
      <c r="N49" s="1015"/>
      <c r="O49" s="1016"/>
      <c r="P49" s="1012"/>
      <c r="Q49" s="1018"/>
      <c r="R49" s="1021"/>
      <c r="S49" s="1012"/>
      <c r="T49" s="1015"/>
      <c r="U49" s="1021"/>
      <c r="V49" s="388"/>
      <c r="W49" s="389"/>
      <c r="X49" s="388"/>
      <c r="Y49" s="389"/>
      <c r="Z49" s="388"/>
      <c r="AA49" s="389"/>
      <c r="AB49" s="402" t="s">
        <v>1413</v>
      </c>
    </row>
    <row r="50" spans="1:30" ht="63.75" x14ac:dyDescent="0.25">
      <c r="A50" s="751"/>
      <c r="B50" s="764"/>
      <c r="C50" s="751"/>
      <c r="D50" s="385">
        <v>39</v>
      </c>
      <c r="E50" s="414" t="s">
        <v>196</v>
      </c>
      <c r="F50" s="385" t="s">
        <v>197</v>
      </c>
      <c r="G50" s="385" t="s">
        <v>198</v>
      </c>
      <c r="H50" s="385" t="s">
        <v>199</v>
      </c>
      <c r="I50" s="385" t="s">
        <v>179</v>
      </c>
      <c r="J50" s="751" t="s">
        <v>254</v>
      </c>
      <c r="K50" s="751" t="s">
        <v>249</v>
      </c>
      <c r="L50" s="1019">
        <v>154</v>
      </c>
      <c r="M50" s="764" t="s">
        <v>258</v>
      </c>
      <c r="N50" s="1013">
        <v>5</v>
      </c>
      <c r="O50" s="1014">
        <v>1</v>
      </c>
      <c r="P50" s="1012">
        <f>(O50/N50)*1</f>
        <v>0.2</v>
      </c>
      <c r="Q50" s="1018">
        <v>0</v>
      </c>
      <c r="R50" s="886">
        <v>0</v>
      </c>
      <c r="S50" s="1012">
        <v>0</v>
      </c>
      <c r="T50" s="1013">
        <v>0</v>
      </c>
      <c r="U50" s="886">
        <v>0</v>
      </c>
      <c r="V50" s="388"/>
      <c r="W50" s="389"/>
      <c r="X50" s="388"/>
      <c r="Y50" s="389"/>
      <c r="Z50" s="388"/>
      <c r="AA50" s="389"/>
      <c r="AB50" s="402" t="s">
        <v>1413</v>
      </c>
    </row>
    <row r="51" spans="1:30" ht="51" x14ac:dyDescent="0.25">
      <c r="A51" s="751"/>
      <c r="B51" s="764"/>
      <c r="C51" s="751"/>
      <c r="D51" s="385">
        <v>40</v>
      </c>
      <c r="E51" s="414" t="s">
        <v>200</v>
      </c>
      <c r="F51" s="385" t="s">
        <v>201</v>
      </c>
      <c r="G51" s="385" t="s">
        <v>202</v>
      </c>
      <c r="H51" s="385" t="s">
        <v>203</v>
      </c>
      <c r="I51" s="385" t="s">
        <v>204</v>
      </c>
      <c r="J51" s="751"/>
      <c r="K51" s="751"/>
      <c r="L51" s="1019"/>
      <c r="M51" s="764"/>
      <c r="N51" s="1013"/>
      <c r="O51" s="1014"/>
      <c r="P51" s="1012"/>
      <c r="Q51" s="1018"/>
      <c r="R51" s="886"/>
      <c r="S51" s="1012"/>
      <c r="T51" s="1013"/>
      <c r="U51" s="886"/>
      <c r="V51" s="388"/>
      <c r="W51" s="389"/>
      <c r="X51" s="388"/>
      <c r="Y51" s="389"/>
      <c r="Z51" s="388"/>
      <c r="AA51" s="389"/>
      <c r="AB51" s="402" t="s">
        <v>1413</v>
      </c>
    </row>
    <row r="52" spans="1:30" ht="63.75" x14ac:dyDescent="0.25">
      <c r="A52" s="751" t="s">
        <v>292</v>
      </c>
      <c r="B52" s="751" t="s">
        <v>293</v>
      </c>
      <c r="C52" s="751" t="s">
        <v>294</v>
      </c>
      <c r="D52" s="385">
        <v>41</v>
      </c>
      <c r="E52" s="385" t="s">
        <v>295</v>
      </c>
      <c r="F52" s="385" t="s">
        <v>296</v>
      </c>
      <c r="G52" s="385" t="s">
        <v>297</v>
      </c>
      <c r="H52" s="385" t="s">
        <v>298</v>
      </c>
      <c r="I52" s="385" t="s">
        <v>299</v>
      </c>
      <c r="J52" s="385" t="s">
        <v>382</v>
      </c>
      <c r="K52" s="385" t="s">
        <v>383</v>
      </c>
      <c r="L52" s="391">
        <v>250</v>
      </c>
      <c r="M52" s="385" t="s">
        <v>384</v>
      </c>
      <c r="N52" s="388">
        <v>3</v>
      </c>
      <c r="O52" s="388">
        <v>1</v>
      </c>
      <c r="P52" s="207">
        <f t="shared" si="0"/>
        <v>0.33333333333333331</v>
      </c>
      <c r="Q52" s="388">
        <v>0</v>
      </c>
      <c r="R52" s="389">
        <v>0</v>
      </c>
      <c r="S52" s="207">
        <v>0</v>
      </c>
      <c r="T52" s="388">
        <v>0</v>
      </c>
      <c r="U52" s="389">
        <v>0</v>
      </c>
      <c r="V52" s="388"/>
      <c r="W52" s="389"/>
      <c r="X52" s="388"/>
      <c r="Y52" s="389"/>
      <c r="Z52" s="388"/>
      <c r="AA52" s="389"/>
      <c r="AB52" s="402" t="s">
        <v>1413</v>
      </c>
    </row>
    <row r="53" spans="1:30" ht="63.75" x14ac:dyDescent="0.25">
      <c r="A53" s="751"/>
      <c r="B53" s="751"/>
      <c r="C53" s="751"/>
      <c r="D53" s="385">
        <v>42</v>
      </c>
      <c r="E53" s="385" t="s">
        <v>300</v>
      </c>
      <c r="F53" s="385" t="s">
        <v>301</v>
      </c>
      <c r="G53" s="385" t="s">
        <v>302</v>
      </c>
      <c r="H53" s="385" t="s">
        <v>303</v>
      </c>
      <c r="I53" s="385" t="s">
        <v>304</v>
      </c>
      <c r="J53" s="751" t="s">
        <v>215</v>
      </c>
      <c r="K53" s="751" t="s">
        <v>216</v>
      </c>
      <c r="L53" s="873">
        <v>197</v>
      </c>
      <c r="M53" s="751" t="s">
        <v>217</v>
      </c>
      <c r="N53" s="1013">
        <v>1</v>
      </c>
      <c r="O53" s="1014">
        <v>0.2</v>
      </c>
      <c r="P53" s="1012">
        <f t="shared" si="0"/>
        <v>0.2</v>
      </c>
      <c r="Q53" s="885">
        <v>0</v>
      </c>
      <c r="R53" s="886">
        <v>0</v>
      </c>
      <c r="S53" s="1012">
        <v>0</v>
      </c>
      <c r="T53" s="1013">
        <v>0</v>
      </c>
      <c r="U53" s="886">
        <v>0</v>
      </c>
      <c r="V53" s="388"/>
      <c r="W53" s="389"/>
      <c r="X53" s="388"/>
      <c r="Y53" s="389"/>
      <c r="Z53" s="388"/>
      <c r="AA53" s="389"/>
      <c r="AB53" s="402" t="s">
        <v>1413</v>
      </c>
      <c r="AC53" s="177" t="s">
        <v>1459</v>
      </c>
      <c r="AD53" s="177" t="s">
        <v>1459</v>
      </c>
    </row>
    <row r="54" spans="1:30" ht="89.25" x14ac:dyDescent="0.25">
      <c r="A54" s="751"/>
      <c r="B54" s="751"/>
      <c r="C54" s="751"/>
      <c r="D54" s="385">
        <v>43</v>
      </c>
      <c r="E54" s="385" t="s">
        <v>305</v>
      </c>
      <c r="F54" s="385" t="s">
        <v>306</v>
      </c>
      <c r="G54" s="385" t="s">
        <v>307</v>
      </c>
      <c r="H54" s="385" t="s">
        <v>308</v>
      </c>
      <c r="I54" s="385" t="s">
        <v>309</v>
      </c>
      <c r="J54" s="751"/>
      <c r="K54" s="751"/>
      <c r="L54" s="873"/>
      <c r="M54" s="751"/>
      <c r="N54" s="1013"/>
      <c r="O54" s="1014"/>
      <c r="P54" s="1012"/>
      <c r="Q54" s="885"/>
      <c r="R54" s="886"/>
      <c r="S54" s="1012"/>
      <c r="T54" s="1013"/>
      <c r="U54" s="886"/>
      <c r="V54" s="388"/>
      <c r="W54" s="389"/>
      <c r="X54" s="388"/>
      <c r="Y54" s="389"/>
      <c r="Z54" s="388"/>
      <c r="AA54" s="389"/>
      <c r="AB54" s="402" t="s">
        <v>1413</v>
      </c>
      <c r="AC54" s="411">
        <v>0</v>
      </c>
      <c r="AD54" s="412">
        <v>0.15</v>
      </c>
    </row>
    <row r="55" spans="1:30" ht="76.5" x14ac:dyDescent="0.25">
      <c r="A55" s="751"/>
      <c r="B55" s="751"/>
      <c r="C55" s="751"/>
      <c r="D55" s="385">
        <v>44</v>
      </c>
      <c r="E55" s="385" t="s">
        <v>310</v>
      </c>
      <c r="F55" s="385" t="s">
        <v>311</v>
      </c>
      <c r="G55" s="385" t="s">
        <v>312</v>
      </c>
      <c r="H55" s="385" t="s">
        <v>313</v>
      </c>
      <c r="I55" s="385" t="s">
        <v>314</v>
      </c>
      <c r="J55" s="751"/>
      <c r="K55" s="751"/>
      <c r="L55" s="873"/>
      <c r="M55" s="751"/>
      <c r="N55" s="1013"/>
      <c r="O55" s="1014"/>
      <c r="P55" s="1012"/>
      <c r="Q55" s="885"/>
      <c r="R55" s="886"/>
      <c r="S55" s="1012"/>
      <c r="T55" s="1013"/>
      <c r="U55" s="886"/>
      <c r="V55" s="388"/>
      <c r="W55" s="389"/>
      <c r="X55" s="388"/>
      <c r="Y55" s="389"/>
      <c r="Z55" s="388"/>
      <c r="AA55" s="389"/>
      <c r="AB55" s="402" t="s">
        <v>1413</v>
      </c>
    </row>
    <row r="56" spans="1:30" ht="102" x14ac:dyDescent="0.25">
      <c r="A56" s="751"/>
      <c r="B56" s="751" t="s">
        <v>380</v>
      </c>
      <c r="C56" s="385" t="s">
        <v>315</v>
      </c>
      <c r="D56" s="385">
        <v>45</v>
      </c>
      <c r="E56" s="385" t="s">
        <v>316</v>
      </c>
      <c r="F56" s="385" t="s">
        <v>317</v>
      </c>
      <c r="G56" s="385" t="s">
        <v>318</v>
      </c>
      <c r="H56" s="385" t="s">
        <v>319</v>
      </c>
      <c r="I56" s="385" t="s">
        <v>320</v>
      </c>
      <c r="J56" s="387" t="s">
        <v>385</v>
      </c>
      <c r="K56" s="387" t="s">
        <v>386</v>
      </c>
      <c r="L56" s="390" t="s">
        <v>1080</v>
      </c>
      <c r="M56" s="385" t="s">
        <v>388</v>
      </c>
      <c r="N56" s="388">
        <v>12</v>
      </c>
      <c r="O56" s="388">
        <v>8</v>
      </c>
      <c r="P56" s="207">
        <f>(O56/N56)*1</f>
        <v>0.66666666666666663</v>
      </c>
      <c r="Q56" s="388">
        <v>0</v>
      </c>
      <c r="R56" s="389">
        <v>0</v>
      </c>
      <c r="S56" s="207">
        <v>0</v>
      </c>
      <c r="T56" s="388">
        <v>0</v>
      </c>
      <c r="U56" s="389">
        <v>0</v>
      </c>
      <c r="V56" s="388"/>
      <c r="W56" s="389"/>
      <c r="X56" s="388"/>
      <c r="Y56" s="389"/>
      <c r="Z56" s="388"/>
      <c r="AA56" s="389"/>
      <c r="AB56" s="402" t="s">
        <v>1413</v>
      </c>
    </row>
    <row r="57" spans="1:30" ht="190.5" customHeight="1" x14ac:dyDescent="0.25">
      <c r="A57" s="751"/>
      <c r="B57" s="751"/>
      <c r="C57" s="751" t="s">
        <v>321</v>
      </c>
      <c r="D57" s="385">
        <v>46</v>
      </c>
      <c r="E57" s="385" t="s">
        <v>322</v>
      </c>
      <c r="F57" s="385" t="s">
        <v>323</v>
      </c>
      <c r="G57" s="385" t="s">
        <v>324</v>
      </c>
      <c r="H57" s="385" t="s">
        <v>325</v>
      </c>
      <c r="I57" s="398" t="s">
        <v>326</v>
      </c>
      <c r="J57" s="751" t="s">
        <v>215</v>
      </c>
      <c r="K57" s="751" t="s">
        <v>216</v>
      </c>
      <c r="L57" s="874">
        <v>197</v>
      </c>
      <c r="M57" s="751" t="s">
        <v>217</v>
      </c>
      <c r="N57" s="1013">
        <v>1</v>
      </c>
      <c r="O57" s="1014">
        <v>0.2</v>
      </c>
      <c r="P57" s="1012">
        <f>(O57/N57)*1</f>
        <v>0.2</v>
      </c>
      <c r="Q57" s="885">
        <v>0</v>
      </c>
      <c r="R57" s="886">
        <v>0</v>
      </c>
      <c r="S57" s="1012">
        <v>0.15</v>
      </c>
      <c r="T57" s="1013">
        <v>0</v>
      </c>
      <c r="U57" s="886">
        <v>59520000</v>
      </c>
      <c r="V57" s="388"/>
      <c r="W57" s="389"/>
      <c r="X57" s="388"/>
      <c r="Y57" s="389"/>
      <c r="Z57" s="388"/>
      <c r="AA57" s="389"/>
      <c r="AB57" s="403" t="s">
        <v>1435</v>
      </c>
    </row>
    <row r="58" spans="1:30" ht="127.5" x14ac:dyDescent="0.25">
      <c r="A58" s="751"/>
      <c r="B58" s="751"/>
      <c r="C58" s="751"/>
      <c r="D58" s="385">
        <v>47</v>
      </c>
      <c r="E58" s="414" t="s">
        <v>327</v>
      </c>
      <c r="F58" s="385" t="s">
        <v>328</v>
      </c>
      <c r="G58" s="385" t="s">
        <v>329</v>
      </c>
      <c r="H58" s="385" t="s">
        <v>330</v>
      </c>
      <c r="I58" s="385" t="s">
        <v>331</v>
      </c>
      <c r="J58" s="751"/>
      <c r="K58" s="751"/>
      <c r="L58" s="874"/>
      <c r="M58" s="751"/>
      <c r="N58" s="1013"/>
      <c r="O58" s="1014"/>
      <c r="P58" s="1012"/>
      <c r="Q58" s="885"/>
      <c r="R58" s="886"/>
      <c r="S58" s="1012"/>
      <c r="T58" s="1013"/>
      <c r="U58" s="886"/>
      <c r="V58" s="388"/>
      <c r="W58" s="389"/>
      <c r="X58" s="388"/>
      <c r="Y58" s="389"/>
      <c r="Z58" s="388"/>
      <c r="AA58" s="389"/>
      <c r="AB58" s="403" t="s">
        <v>1424</v>
      </c>
      <c r="AC58" s="177">
        <v>15</v>
      </c>
    </row>
    <row r="59" spans="1:30" ht="114.75" x14ac:dyDescent="0.25">
      <c r="A59" s="751"/>
      <c r="B59" s="751"/>
      <c r="C59" s="751"/>
      <c r="D59" s="385">
        <v>48</v>
      </c>
      <c r="E59" s="414" t="s">
        <v>332</v>
      </c>
      <c r="F59" s="385" t="s">
        <v>333</v>
      </c>
      <c r="G59" s="385" t="s">
        <v>334</v>
      </c>
      <c r="H59" s="385" t="s">
        <v>335</v>
      </c>
      <c r="I59" s="398" t="s">
        <v>336</v>
      </c>
      <c r="J59" s="751"/>
      <c r="K59" s="751"/>
      <c r="L59" s="874"/>
      <c r="M59" s="751"/>
      <c r="N59" s="1013"/>
      <c r="O59" s="1014"/>
      <c r="P59" s="1012"/>
      <c r="Q59" s="885"/>
      <c r="R59" s="886"/>
      <c r="S59" s="1012"/>
      <c r="T59" s="1013"/>
      <c r="U59" s="886"/>
      <c r="V59" s="388"/>
      <c r="W59" s="389"/>
      <c r="X59" s="388"/>
      <c r="Y59" s="389"/>
      <c r="Z59" s="388"/>
      <c r="AA59" s="389"/>
      <c r="AB59" s="403" t="s">
        <v>1085</v>
      </c>
    </row>
    <row r="60" spans="1:30" ht="102" x14ac:dyDescent="0.25">
      <c r="A60" s="751"/>
      <c r="B60" s="751"/>
      <c r="C60" s="751" t="s">
        <v>337</v>
      </c>
      <c r="D60" s="385">
        <v>49</v>
      </c>
      <c r="E60" s="414" t="s">
        <v>338</v>
      </c>
      <c r="F60" s="385" t="s">
        <v>339</v>
      </c>
      <c r="G60" s="385" t="s">
        <v>340</v>
      </c>
      <c r="H60" s="385" t="s">
        <v>341</v>
      </c>
      <c r="I60" s="398" t="s">
        <v>342</v>
      </c>
      <c r="J60" s="751"/>
      <c r="K60" s="751"/>
      <c r="L60" s="874"/>
      <c r="M60" s="751"/>
      <c r="N60" s="1013"/>
      <c r="O60" s="1014"/>
      <c r="P60" s="1012"/>
      <c r="Q60" s="885"/>
      <c r="R60" s="886"/>
      <c r="S60" s="1012"/>
      <c r="T60" s="1013"/>
      <c r="U60" s="886"/>
      <c r="V60" s="388"/>
      <c r="W60" s="389"/>
      <c r="X60" s="388"/>
      <c r="Y60" s="389"/>
      <c r="Z60" s="388"/>
      <c r="AA60" s="389"/>
      <c r="AB60" s="402" t="s">
        <v>1413</v>
      </c>
    </row>
    <row r="61" spans="1:30" ht="102" x14ac:dyDescent="0.25">
      <c r="A61" s="751"/>
      <c r="B61" s="751"/>
      <c r="C61" s="751"/>
      <c r="D61" s="385">
        <v>50</v>
      </c>
      <c r="E61" s="385" t="s">
        <v>343</v>
      </c>
      <c r="F61" s="385" t="s">
        <v>344</v>
      </c>
      <c r="G61" s="385" t="s">
        <v>345</v>
      </c>
      <c r="H61" s="385" t="s">
        <v>346</v>
      </c>
      <c r="I61" s="385" t="s">
        <v>347</v>
      </c>
      <c r="J61" s="385" t="s">
        <v>406</v>
      </c>
      <c r="K61" s="385" t="s">
        <v>998</v>
      </c>
      <c r="L61" s="202">
        <v>20</v>
      </c>
      <c r="M61" s="385" t="s">
        <v>997</v>
      </c>
      <c r="N61" s="155">
        <v>70</v>
      </c>
      <c r="O61" s="157">
        <v>70</v>
      </c>
      <c r="P61" s="207">
        <f t="shared" ref="P61:P96" si="1">(O61/N61)*1</f>
        <v>1</v>
      </c>
      <c r="Q61" s="179">
        <v>0</v>
      </c>
      <c r="R61" s="167">
        <v>0</v>
      </c>
      <c r="S61" s="207">
        <v>0</v>
      </c>
      <c r="T61" s="155">
        <v>0</v>
      </c>
      <c r="U61" s="167">
        <v>0</v>
      </c>
      <c r="V61" s="388"/>
      <c r="W61" s="389"/>
      <c r="X61" s="388"/>
      <c r="Y61" s="389"/>
      <c r="Z61" s="388"/>
      <c r="AA61" s="389"/>
      <c r="AB61" s="402" t="s">
        <v>1413</v>
      </c>
      <c r="AC61" s="177">
        <v>0</v>
      </c>
    </row>
    <row r="62" spans="1:30" ht="102" x14ac:dyDescent="0.25">
      <c r="A62" s="751"/>
      <c r="B62" s="751" t="s">
        <v>381</v>
      </c>
      <c r="C62" s="764" t="s">
        <v>348</v>
      </c>
      <c r="D62" s="385">
        <v>51</v>
      </c>
      <c r="E62" s="187" t="s">
        <v>349</v>
      </c>
      <c r="F62" s="385" t="s">
        <v>350</v>
      </c>
      <c r="G62" s="385" t="s">
        <v>351</v>
      </c>
      <c r="H62" s="385" t="s">
        <v>352</v>
      </c>
      <c r="I62" s="385" t="s">
        <v>1022</v>
      </c>
      <c r="J62" s="751" t="s">
        <v>233</v>
      </c>
      <c r="K62" s="751" t="s">
        <v>234</v>
      </c>
      <c r="L62" s="874">
        <v>197</v>
      </c>
      <c r="M62" s="751" t="s">
        <v>217</v>
      </c>
      <c r="N62" s="1013">
        <v>1</v>
      </c>
      <c r="O62" s="1014">
        <v>0.2</v>
      </c>
      <c r="P62" s="1012">
        <f t="shared" si="1"/>
        <v>0.2</v>
      </c>
      <c r="Q62" s="885">
        <v>0</v>
      </c>
      <c r="R62" s="886">
        <v>0</v>
      </c>
      <c r="S62" s="1012">
        <v>0</v>
      </c>
      <c r="T62" s="1013">
        <v>0</v>
      </c>
      <c r="U62" s="886">
        <v>0</v>
      </c>
      <c r="V62" s="388"/>
      <c r="W62" s="389"/>
      <c r="X62" s="388"/>
      <c r="Y62" s="389"/>
      <c r="Z62" s="388"/>
      <c r="AA62" s="389"/>
      <c r="AB62" s="402" t="s">
        <v>1413</v>
      </c>
    </row>
    <row r="63" spans="1:30" ht="89.25" x14ac:dyDescent="0.25">
      <c r="A63" s="751"/>
      <c r="B63" s="751"/>
      <c r="C63" s="764"/>
      <c r="D63" s="385">
        <v>52</v>
      </c>
      <c r="E63" s="415" t="s">
        <v>354</v>
      </c>
      <c r="F63" s="385" t="s">
        <v>355</v>
      </c>
      <c r="G63" s="385" t="s">
        <v>356</v>
      </c>
      <c r="H63" s="385" t="s">
        <v>357</v>
      </c>
      <c r="I63" s="385" t="s">
        <v>353</v>
      </c>
      <c r="J63" s="751"/>
      <c r="K63" s="751"/>
      <c r="L63" s="874"/>
      <c r="M63" s="751"/>
      <c r="N63" s="1013"/>
      <c r="O63" s="1014"/>
      <c r="P63" s="1012"/>
      <c r="Q63" s="885"/>
      <c r="R63" s="886"/>
      <c r="S63" s="1012"/>
      <c r="T63" s="1013"/>
      <c r="U63" s="886"/>
      <c r="V63" s="388"/>
      <c r="W63" s="389"/>
      <c r="X63" s="388"/>
      <c r="Y63" s="389"/>
      <c r="Z63" s="388"/>
      <c r="AA63" s="389"/>
      <c r="AB63" s="402" t="s">
        <v>1413</v>
      </c>
      <c r="AC63" s="177">
        <v>0</v>
      </c>
    </row>
    <row r="64" spans="1:30" ht="165.75" x14ac:dyDescent="0.25">
      <c r="A64" s="751"/>
      <c r="B64" s="751"/>
      <c r="C64" s="764"/>
      <c r="D64" s="385">
        <v>53</v>
      </c>
      <c r="E64" s="187" t="s">
        <v>358</v>
      </c>
      <c r="F64" s="385" t="s">
        <v>359</v>
      </c>
      <c r="G64" s="385" t="s">
        <v>360</v>
      </c>
      <c r="H64" s="385" t="s">
        <v>361</v>
      </c>
      <c r="I64" s="385" t="s">
        <v>362</v>
      </c>
      <c r="J64" s="751"/>
      <c r="K64" s="751"/>
      <c r="L64" s="874"/>
      <c r="M64" s="751"/>
      <c r="N64" s="1013"/>
      <c r="O64" s="1014"/>
      <c r="P64" s="1012"/>
      <c r="Q64" s="885"/>
      <c r="R64" s="886"/>
      <c r="S64" s="1012"/>
      <c r="T64" s="1013"/>
      <c r="U64" s="886"/>
      <c r="V64" s="388"/>
      <c r="W64" s="389"/>
      <c r="X64" s="388"/>
      <c r="Y64" s="389"/>
      <c r="Z64" s="388"/>
      <c r="AA64" s="389"/>
      <c r="AB64" s="402" t="s">
        <v>1436</v>
      </c>
    </row>
    <row r="65" spans="1:31" ht="76.5" x14ac:dyDescent="0.25">
      <c r="A65" s="751"/>
      <c r="B65" s="751"/>
      <c r="C65" s="764"/>
      <c r="D65" s="385">
        <v>54</v>
      </c>
      <c r="E65" s="415" t="s">
        <v>363</v>
      </c>
      <c r="F65" s="385" t="s">
        <v>364</v>
      </c>
      <c r="G65" s="385" t="s">
        <v>365</v>
      </c>
      <c r="H65" s="385" t="s">
        <v>366</v>
      </c>
      <c r="I65" s="398" t="s">
        <v>367</v>
      </c>
      <c r="J65" s="751"/>
      <c r="K65" s="751"/>
      <c r="L65" s="874"/>
      <c r="M65" s="751"/>
      <c r="N65" s="1013"/>
      <c r="O65" s="1014"/>
      <c r="P65" s="1012"/>
      <c r="Q65" s="885"/>
      <c r="R65" s="886"/>
      <c r="S65" s="1012"/>
      <c r="T65" s="1013"/>
      <c r="U65" s="886"/>
      <c r="V65" s="388"/>
      <c r="W65" s="389"/>
      <c r="X65" s="388"/>
      <c r="Y65" s="389"/>
      <c r="Z65" s="388"/>
      <c r="AA65" s="389"/>
      <c r="AB65" s="393" t="s">
        <v>1418</v>
      </c>
    </row>
    <row r="66" spans="1:31" ht="76.5" customHeight="1" x14ac:dyDescent="0.25">
      <c r="A66" s="751"/>
      <c r="B66" s="751" t="s">
        <v>368</v>
      </c>
      <c r="C66" s="751" t="s">
        <v>369</v>
      </c>
      <c r="D66" s="385">
        <v>55</v>
      </c>
      <c r="E66" s="414" t="s">
        <v>370</v>
      </c>
      <c r="F66" s="385" t="s">
        <v>371</v>
      </c>
      <c r="G66" s="385" t="s">
        <v>372</v>
      </c>
      <c r="H66" s="385" t="s">
        <v>373</v>
      </c>
      <c r="I66" s="385" t="s">
        <v>374</v>
      </c>
      <c r="J66" s="751"/>
      <c r="K66" s="751"/>
      <c r="L66" s="874"/>
      <c r="M66" s="751"/>
      <c r="N66" s="1013"/>
      <c r="O66" s="1014"/>
      <c r="P66" s="1012"/>
      <c r="Q66" s="885"/>
      <c r="R66" s="886"/>
      <c r="S66" s="1012"/>
      <c r="T66" s="1013"/>
      <c r="U66" s="886"/>
      <c r="V66" s="388"/>
      <c r="W66" s="389"/>
      <c r="X66" s="388"/>
      <c r="Y66" s="389"/>
      <c r="Z66" s="388"/>
      <c r="AA66" s="389"/>
      <c r="AB66" s="241" t="s">
        <v>1442</v>
      </c>
    </row>
    <row r="67" spans="1:31" ht="76.5" x14ac:dyDescent="0.25">
      <c r="A67" s="751"/>
      <c r="B67" s="751"/>
      <c r="C67" s="751"/>
      <c r="D67" s="385">
        <v>56</v>
      </c>
      <c r="E67" s="414" t="s">
        <v>375</v>
      </c>
      <c r="F67" s="385" t="s">
        <v>376</v>
      </c>
      <c r="G67" s="385" t="s">
        <v>377</v>
      </c>
      <c r="H67" s="385" t="s">
        <v>378</v>
      </c>
      <c r="I67" s="385" t="s">
        <v>379</v>
      </c>
      <c r="J67" s="751"/>
      <c r="K67" s="751"/>
      <c r="L67" s="874"/>
      <c r="M67" s="751"/>
      <c r="N67" s="1013"/>
      <c r="O67" s="1014"/>
      <c r="P67" s="1012"/>
      <c r="Q67" s="885"/>
      <c r="R67" s="886"/>
      <c r="S67" s="1012"/>
      <c r="T67" s="1013"/>
      <c r="U67" s="886"/>
      <c r="V67" s="388"/>
      <c r="W67" s="389"/>
      <c r="X67" s="388"/>
      <c r="Y67" s="389"/>
      <c r="Z67" s="388"/>
      <c r="AA67" s="389"/>
      <c r="AB67" s="402" t="s">
        <v>1413</v>
      </c>
    </row>
    <row r="68" spans="1:31" ht="153" x14ac:dyDescent="0.25">
      <c r="A68" s="764" t="s">
        <v>393</v>
      </c>
      <c r="B68" s="751" t="s">
        <v>394</v>
      </c>
      <c r="C68" s="751" t="s">
        <v>1086</v>
      </c>
      <c r="D68" s="385">
        <v>57</v>
      </c>
      <c r="E68" s="385" t="s">
        <v>396</v>
      </c>
      <c r="F68" s="385" t="s">
        <v>397</v>
      </c>
      <c r="G68" s="385" t="s">
        <v>398</v>
      </c>
      <c r="H68" s="385" t="s">
        <v>399</v>
      </c>
      <c r="I68" s="385" t="s">
        <v>400</v>
      </c>
      <c r="J68" s="385" t="s">
        <v>1000</v>
      </c>
      <c r="K68" s="385" t="s">
        <v>1001</v>
      </c>
      <c r="L68" s="204">
        <v>116</v>
      </c>
      <c r="M68" s="387" t="s">
        <v>999</v>
      </c>
      <c r="N68" s="162">
        <v>10</v>
      </c>
      <c r="O68" s="188">
        <v>0</v>
      </c>
      <c r="P68" s="207">
        <f t="shared" si="1"/>
        <v>0</v>
      </c>
      <c r="Q68" s="184">
        <v>0</v>
      </c>
      <c r="R68" s="184">
        <v>0</v>
      </c>
      <c r="S68" s="207">
        <v>0</v>
      </c>
      <c r="T68" s="162">
        <v>0</v>
      </c>
      <c r="U68" s="184">
        <v>0</v>
      </c>
      <c r="V68" s="388"/>
      <c r="W68" s="389"/>
      <c r="X68" s="388"/>
      <c r="Y68" s="389"/>
      <c r="Z68" s="388"/>
      <c r="AA68" s="389"/>
      <c r="AB68" s="393" t="s">
        <v>1416</v>
      </c>
      <c r="AD68" s="177">
        <v>0</v>
      </c>
      <c r="AE68" s="177" t="s">
        <v>1459</v>
      </c>
    </row>
    <row r="69" spans="1:31" ht="231.75" customHeight="1" x14ac:dyDescent="0.25">
      <c r="A69" s="764"/>
      <c r="B69" s="751"/>
      <c r="C69" s="751"/>
      <c r="D69" s="385">
        <v>58</v>
      </c>
      <c r="E69" s="385" t="s">
        <v>401</v>
      </c>
      <c r="F69" s="385" t="s">
        <v>402</v>
      </c>
      <c r="G69" s="385" t="s">
        <v>403</v>
      </c>
      <c r="H69" s="385" t="s">
        <v>404</v>
      </c>
      <c r="I69" s="385" t="s">
        <v>405</v>
      </c>
      <c r="J69" s="387" t="s">
        <v>406</v>
      </c>
      <c r="K69" s="387" t="s">
        <v>407</v>
      </c>
      <c r="L69" s="391">
        <v>207</v>
      </c>
      <c r="M69" s="401" t="s">
        <v>408</v>
      </c>
      <c r="N69" s="162">
        <v>1</v>
      </c>
      <c r="O69" s="188">
        <v>0.2</v>
      </c>
      <c r="P69" s="207">
        <f t="shared" si="1"/>
        <v>0.2</v>
      </c>
      <c r="Q69" s="388">
        <v>0</v>
      </c>
      <c r="R69" s="173">
        <v>0</v>
      </c>
      <c r="S69" s="207">
        <v>0</v>
      </c>
      <c r="T69" s="162">
        <v>0</v>
      </c>
      <c r="U69" s="173">
        <v>0</v>
      </c>
      <c r="V69" s="388"/>
      <c r="W69" s="389"/>
      <c r="X69" s="388"/>
      <c r="Y69" s="389"/>
      <c r="Z69" s="388"/>
      <c r="AA69" s="389"/>
      <c r="AB69" s="393" t="s">
        <v>1446</v>
      </c>
      <c r="AC69" s="93"/>
    </row>
    <row r="70" spans="1:31" ht="182.25" customHeight="1" x14ac:dyDescent="0.25">
      <c r="A70" s="764"/>
      <c r="B70" s="751"/>
      <c r="C70" s="751"/>
      <c r="D70" s="385">
        <v>59</v>
      </c>
      <c r="E70" s="385" t="s">
        <v>409</v>
      </c>
      <c r="F70" s="385" t="s">
        <v>410</v>
      </c>
      <c r="G70" s="385" t="s">
        <v>411</v>
      </c>
      <c r="H70" s="385" t="s">
        <v>412</v>
      </c>
      <c r="I70" s="385" t="s">
        <v>413</v>
      </c>
      <c r="J70" s="385" t="s">
        <v>1002</v>
      </c>
      <c r="K70" s="385" t="s">
        <v>990</v>
      </c>
      <c r="L70" s="387">
        <v>22</v>
      </c>
      <c r="M70" s="387" t="s">
        <v>991</v>
      </c>
      <c r="N70" s="155">
        <v>2</v>
      </c>
      <c r="O70" s="163">
        <v>0.5</v>
      </c>
      <c r="P70" s="207">
        <f t="shared" si="1"/>
        <v>0.25</v>
      </c>
      <c r="Q70" s="179">
        <v>0</v>
      </c>
      <c r="R70" s="167">
        <v>0</v>
      </c>
      <c r="S70" s="207">
        <v>0</v>
      </c>
      <c r="T70" s="155">
        <v>0</v>
      </c>
      <c r="U70" s="167">
        <v>0</v>
      </c>
      <c r="V70" s="388"/>
      <c r="W70" s="389"/>
      <c r="X70" s="388"/>
      <c r="Y70" s="389"/>
      <c r="Z70" s="388"/>
      <c r="AA70" s="389"/>
      <c r="AB70" s="393" t="s">
        <v>1425</v>
      </c>
    </row>
    <row r="71" spans="1:31" ht="150" x14ac:dyDescent="0.25">
      <c r="A71" s="764"/>
      <c r="B71" s="751"/>
      <c r="C71" s="751"/>
      <c r="D71" s="385">
        <v>60</v>
      </c>
      <c r="E71" s="386" t="s">
        <v>414</v>
      </c>
      <c r="F71" s="386" t="s">
        <v>415</v>
      </c>
      <c r="G71" s="386" t="s">
        <v>416</v>
      </c>
      <c r="H71" s="406" t="s">
        <v>417</v>
      </c>
      <c r="I71" s="386" t="s">
        <v>413</v>
      </c>
      <c r="J71" s="385" t="s">
        <v>1000</v>
      </c>
      <c r="K71" s="385" t="s">
        <v>1001</v>
      </c>
      <c r="L71" s="387">
        <v>116</v>
      </c>
      <c r="M71" s="387" t="s">
        <v>1003</v>
      </c>
      <c r="N71" s="162">
        <v>10</v>
      </c>
      <c r="O71" s="188">
        <v>0</v>
      </c>
      <c r="P71" s="207">
        <f t="shared" si="1"/>
        <v>0</v>
      </c>
      <c r="Q71" s="184">
        <v>0</v>
      </c>
      <c r="R71" s="184">
        <v>0</v>
      </c>
      <c r="S71" s="207">
        <v>0</v>
      </c>
      <c r="T71" s="162">
        <v>0</v>
      </c>
      <c r="U71" s="184">
        <v>0</v>
      </c>
      <c r="V71" s="388"/>
      <c r="W71" s="389"/>
      <c r="X71" s="388"/>
      <c r="Y71" s="389"/>
      <c r="Z71" s="388"/>
      <c r="AA71" s="389"/>
      <c r="AB71" s="393" t="s">
        <v>1426</v>
      </c>
    </row>
    <row r="72" spans="1:31" ht="120" x14ac:dyDescent="0.25">
      <c r="A72" s="764"/>
      <c r="B72" s="751"/>
      <c r="C72" s="751" t="s">
        <v>418</v>
      </c>
      <c r="D72" s="385">
        <v>61</v>
      </c>
      <c r="E72" s="385" t="s">
        <v>419</v>
      </c>
      <c r="F72" s="385" t="s">
        <v>420</v>
      </c>
      <c r="G72" s="385" t="s">
        <v>421</v>
      </c>
      <c r="H72" s="385" t="s">
        <v>422</v>
      </c>
      <c r="I72" s="385" t="s">
        <v>423</v>
      </c>
      <c r="J72" s="385" t="s">
        <v>254</v>
      </c>
      <c r="K72" s="385" t="s">
        <v>255</v>
      </c>
      <c r="L72" s="387">
        <v>132</v>
      </c>
      <c r="M72" s="387" t="s">
        <v>996</v>
      </c>
      <c r="N72" s="388">
        <v>8</v>
      </c>
      <c r="O72" s="388">
        <v>8</v>
      </c>
      <c r="P72" s="207">
        <f t="shared" si="1"/>
        <v>1</v>
      </c>
      <c r="Q72" s="388">
        <v>0</v>
      </c>
      <c r="R72" s="184">
        <v>0</v>
      </c>
      <c r="S72" s="207">
        <v>0</v>
      </c>
      <c r="T72" s="388">
        <v>0</v>
      </c>
      <c r="U72" s="184">
        <v>0</v>
      </c>
      <c r="V72" s="388"/>
      <c r="W72" s="389"/>
      <c r="X72" s="388"/>
      <c r="Y72" s="389"/>
      <c r="Z72" s="388"/>
      <c r="AA72" s="389"/>
      <c r="AB72" s="393" t="s">
        <v>1417</v>
      </c>
      <c r="AD72" s="177">
        <v>17</v>
      </c>
      <c r="AE72" s="177" t="s">
        <v>1459</v>
      </c>
    </row>
    <row r="73" spans="1:31" ht="51" x14ac:dyDescent="0.25">
      <c r="A73" s="764"/>
      <c r="B73" s="751"/>
      <c r="C73" s="751"/>
      <c r="D73" s="385">
        <v>62</v>
      </c>
      <c r="E73" s="385" t="s">
        <v>426</v>
      </c>
      <c r="F73" s="385" t="s">
        <v>427</v>
      </c>
      <c r="G73" s="385" t="s">
        <v>428</v>
      </c>
      <c r="H73" s="385" t="s">
        <v>429</v>
      </c>
      <c r="I73" s="385" t="s">
        <v>430</v>
      </c>
      <c r="J73" s="385" t="s">
        <v>233</v>
      </c>
      <c r="K73" s="385" t="s">
        <v>234</v>
      </c>
      <c r="L73" s="387">
        <v>197</v>
      </c>
      <c r="M73" s="387" t="s">
        <v>217</v>
      </c>
      <c r="N73" s="155">
        <v>1</v>
      </c>
      <c r="O73" s="183">
        <v>0.2</v>
      </c>
      <c r="P73" s="207">
        <f t="shared" si="1"/>
        <v>0.2</v>
      </c>
      <c r="Q73" s="388">
        <v>0</v>
      </c>
      <c r="R73" s="389">
        <v>0</v>
      </c>
      <c r="S73" s="207">
        <v>0</v>
      </c>
      <c r="T73" s="155">
        <v>0</v>
      </c>
      <c r="U73" s="389">
        <v>0</v>
      </c>
      <c r="V73" s="388"/>
      <c r="W73" s="389"/>
      <c r="X73" s="388"/>
      <c r="Y73" s="389"/>
      <c r="Z73" s="388"/>
      <c r="AA73" s="389"/>
      <c r="AB73" s="402" t="s">
        <v>1427</v>
      </c>
    </row>
    <row r="74" spans="1:31" ht="63.75" x14ac:dyDescent="0.25">
      <c r="A74" s="764"/>
      <c r="B74" s="751"/>
      <c r="C74" s="751"/>
      <c r="D74" s="385">
        <v>63</v>
      </c>
      <c r="E74" s="385" t="s">
        <v>431</v>
      </c>
      <c r="F74" s="385" t="s">
        <v>432</v>
      </c>
      <c r="G74" s="385" t="s">
        <v>433</v>
      </c>
      <c r="H74" s="385" t="s">
        <v>434</v>
      </c>
      <c r="I74" s="385" t="s">
        <v>435</v>
      </c>
      <c r="J74" s="385" t="s">
        <v>96</v>
      </c>
      <c r="K74" s="385" t="s">
        <v>96</v>
      </c>
      <c r="L74" s="385" t="s">
        <v>96</v>
      </c>
      <c r="M74" s="385" t="s">
        <v>96</v>
      </c>
      <c r="N74" s="388">
        <v>1</v>
      </c>
      <c r="O74" s="388">
        <v>0</v>
      </c>
      <c r="P74" s="207">
        <f t="shared" si="1"/>
        <v>0</v>
      </c>
      <c r="Q74" s="388">
        <v>1</v>
      </c>
      <c r="R74" s="389">
        <f>U74+W74+Y74+AA74</f>
        <v>0</v>
      </c>
      <c r="S74" s="207">
        <v>0</v>
      </c>
      <c r="T74" s="388">
        <v>0</v>
      </c>
      <c r="U74" s="389">
        <v>0</v>
      </c>
      <c r="V74" s="388"/>
      <c r="W74" s="389"/>
      <c r="X74" s="388"/>
      <c r="Y74" s="389"/>
      <c r="Z74" s="388"/>
      <c r="AA74" s="389"/>
      <c r="AB74" s="402" t="s">
        <v>1413</v>
      </c>
    </row>
    <row r="75" spans="1:31" ht="38.25" x14ac:dyDescent="0.25">
      <c r="A75" s="764"/>
      <c r="B75" s="751"/>
      <c r="C75" s="751"/>
      <c r="D75" s="385">
        <v>64</v>
      </c>
      <c r="E75" s="386" t="s">
        <v>436</v>
      </c>
      <c r="F75" s="386" t="s">
        <v>437</v>
      </c>
      <c r="G75" s="386" t="s">
        <v>438</v>
      </c>
      <c r="H75" s="386" t="s">
        <v>439</v>
      </c>
      <c r="I75" s="386" t="s">
        <v>440</v>
      </c>
      <c r="J75" s="387" t="s">
        <v>389</v>
      </c>
      <c r="K75" s="387" t="s">
        <v>390</v>
      </c>
      <c r="L75" s="385" t="s">
        <v>441</v>
      </c>
      <c r="M75" s="42" t="s">
        <v>442</v>
      </c>
      <c r="N75" s="388">
        <v>12</v>
      </c>
      <c r="O75" s="388">
        <v>3</v>
      </c>
      <c r="P75" s="207">
        <f t="shared" si="1"/>
        <v>0.25</v>
      </c>
      <c r="Q75" s="388">
        <v>0</v>
      </c>
      <c r="R75" s="389">
        <v>0</v>
      </c>
      <c r="S75" s="207">
        <v>0</v>
      </c>
      <c r="T75" s="388">
        <v>0</v>
      </c>
      <c r="U75" s="389">
        <v>0</v>
      </c>
      <c r="V75" s="388"/>
      <c r="W75" s="389"/>
      <c r="X75" s="388"/>
      <c r="Y75" s="389"/>
      <c r="Z75" s="388"/>
      <c r="AA75" s="389"/>
      <c r="AB75" s="402" t="s">
        <v>1413</v>
      </c>
    </row>
    <row r="76" spans="1:31" ht="102" x14ac:dyDescent="0.25">
      <c r="A76" s="764"/>
      <c r="B76" s="751"/>
      <c r="C76" s="751"/>
      <c r="D76" s="385">
        <v>65</v>
      </c>
      <c r="E76" s="129" t="s">
        <v>443</v>
      </c>
      <c r="F76" s="385" t="s">
        <v>444</v>
      </c>
      <c r="G76" s="385" t="s">
        <v>445</v>
      </c>
      <c r="H76" s="385" t="s">
        <v>446</v>
      </c>
      <c r="I76" s="385" t="s">
        <v>447</v>
      </c>
      <c r="J76" s="386" t="s">
        <v>233</v>
      </c>
      <c r="K76" s="386" t="s">
        <v>234</v>
      </c>
      <c r="L76" s="387">
        <v>197</v>
      </c>
      <c r="M76" s="387" t="s">
        <v>217</v>
      </c>
      <c r="N76" s="155">
        <v>1</v>
      </c>
      <c r="O76" s="183">
        <v>0.2</v>
      </c>
      <c r="P76" s="207">
        <f t="shared" si="1"/>
        <v>0.2</v>
      </c>
      <c r="Q76" s="388">
        <v>0</v>
      </c>
      <c r="R76" s="389">
        <v>0</v>
      </c>
      <c r="S76" s="207">
        <v>0</v>
      </c>
      <c r="T76" s="155">
        <v>0</v>
      </c>
      <c r="U76" s="389">
        <v>0</v>
      </c>
      <c r="V76" s="388"/>
      <c r="W76" s="389"/>
      <c r="X76" s="388"/>
      <c r="Y76" s="389"/>
      <c r="Z76" s="388"/>
      <c r="AA76" s="389"/>
      <c r="AB76" s="402" t="s">
        <v>1413</v>
      </c>
    </row>
    <row r="77" spans="1:31" ht="51" x14ac:dyDescent="0.25">
      <c r="A77" s="764"/>
      <c r="B77" s="751" t="s">
        <v>448</v>
      </c>
      <c r="C77" s="751" t="s">
        <v>449</v>
      </c>
      <c r="D77" s="385">
        <v>66</v>
      </c>
      <c r="E77" s="385" t="s">
        <v>450</v>
      </c>
      <c r="F77" s="385" t="s">
        <v>451</v>
      </c>
      <c r="G77" s="385" t="s">
        <v>452</v>
      </c>
      <c r="H77" s="385" t="s">
        <v>453</v>
      </c>
      <c r="I77" s="385" t="s">
        <v>454</v>
      </c>
      <c r="J77" s="385" t="s">
        <v>254</v>
      </c>
      <c r="K77" s="385" t="s">
        <v>255</v>
      </c>
      <c r="L77" s="42">
        <v>132</v>
      </c>
      <c r="M77" s="387" t="s">
        <v>996</v>
      </c>
      <c r="N77" s="388">
        <v>8</v>
      </c>
      <c r="O77" s="388">
        <v>8</v>
      </c>
      <c r="P77" s="207">
        <f t="shared" si="1"/>
        <v>1</v>
      </c>
      <c r="Q77" s="388">
        <v>0</v>
      </c>
      <c r="R77" s="184">
        <v>0</v>
      </c>
      <c r="S77" s="207">
        <v>0</v>
      </c>
      <c r="T77" s="388">
        <v>8</v>
      </c>
      <c r="U77" s="184">
        <v>0</v>
      </c>
      <c r="V77" s="388"/>
      <c r="W77" s="389"/>
      <c r="X77" s="388"/>
      <c r="Y77" s="389"/>
      <c r="Z77" s="388"/>
      <c r="AA77" s="389"/>
      <c r="AB77" s="402" t="s">
        <v>1413</v>
      </c>
    </row>
    <row r="78" spans="1:31" ht="51" x14ac:dyDescent="0.25">
      <c r="A78" s="764"/>
      <c r="B78" s="751"/>
      <c r="C78" s="751"/>
      <c r="D78" s="385">
        <v>67</v>
      </c>
      <c r="E78" s="385" t="s">
        <v>456</v>
      </c>
      <c r="F78" s="385" t="s">
        <v>457</v>
      </c>
      <c r="G78" s="385" t="s">
        <v>458</v>
      </c>
      <c r="H78" s="385" t="s">
        <v>459</v>
      </c>
      <c r="I78" s="385" t="s">
        <v>460</v>
      </c>
      <c r="J78" s="751" t="s">
        <v>233</v>
      </c>
      <c r="K78" s="751" t="s">
        <v>234</v>
      </c>
      <c r="L78" s="764">
        <v>197</v>
      </c>
      <c r="M78" s="387" t="s">
        <v>217</v>
      </c>
      <c r="N78" s="1013">
        <v>1</v>
      </c>
      <c r="O78" s="1014">
        <v>0.2</v>
      </c>
      <c r="P78" s="1012">
        <f t="shared" si="1"/>
        <v>0.2</v>
      </c>
      <c r="Q78" s="885">
        <v>0</v>
      </c>
      <c r="R78" s="886">
        <v>0</v>
      </c>
      <c r="S78" s="1012">
        <v>0</v>
      </c>
      <c r="T78" s="1013">
        <v>0</v>
      </c>
      <c r="U78" s="886">
        <v>0</v>
      </c>
      <c r="V78" s="388"/>
      <c r="W78" s="389"/>
      <c r="X78" s="388"/>
      <c r="Y78" s="389"/>
      <c r="Z78" s="388"/>
      <c r="AA78" s="389"/>
      <c r="AB78" s="402" t="s">
        <v>1413</v>
      </c>
    </row>
    <row r="79" spans="1:31" ht="51" x14ac:dyDescent="0.25">
      <c r="A79" s="764"/>
      <c r="B79" s="751"/>
      <c r="C79" s="751"/>
      <c r="D79" s="385">
        <v>68</v>
      </c>
      <c r="E79" s="385" t="s">
        <v>461</v>
      </c>
      <c r="F79" s="385" t="s">
        <v>462</v>
      </c>
      <c r="G79" s="385" t="s">
        <v>463</v>
      </c>
      <c r="H79" s="385" t="s">
        <v>464</v>
      </c>
      <c r="I79" s="385" t="s">
        <v>465</v>
      </c>
      <c r="J79" s="751"/>
      <c r="K79" s="751"/>
      <c r="L79" s="764"/>
      <c r="M79" s="387" t="s">
        <v>217</v>
      </c>
      <c r="N79" s="1013"/>
      <c r="O79" s="1014"/>
      <c r="P79" s="1012"/>
      <c r="Q79" s="885"/>
      <c r="R79" s="886"/>
      <c r="S79" s="1012"/>
      <c r="T79" s="1013"/>
      <c r="U79" s="886"/>
      <c r="V79" s="388"/>
      <c r="W79" s="389"/>
      <c r="X79" s="388"/>
      <c r="Y79" s="389"/>
      <c r="Z79" s="388"/>
      <c r="AA79" s="389"/>
      <c r="AB79" s="402" t="s">
        <v>1413</v>
      </c>
    </row>
    <row r="80" spans="1:31" ht="51" x14ac:dyDescent="0.25">
      <c r="A80" s="764"/>
      <c r="B80" s="751"/>
      <c r="C80" s="751" t="s">
        <v>466</v>
      </c>
      <c r="D80" s="385">
        <v>69</v>
      </c>
      <c r="E80" s="129" t="s">
        <v>467</v>
      </c>
      <c r="F80" s="385" t="s">
        <v>468</v>
      </c>
      <c r="G80" s="385" t="s">
        <v>469</v>
      </c>
      <c r="H80" s="385" t="s">
        <v>470</v>
      </c>
      <c r="I80" s="385" t="s">
        <v>471</v>
      </c>
      <c r="J80" s="751"/>
      <c r="K80" s="751"/>
      <c r="L80" s="764"/>
      <c r="M80" s="387" t="s">
        <v>217</v>
      </c>
      <c r="N80" s="1013"/>
      <c r="O80" s="1014"/>
      <c r="P80" s="1012"/>
      <c r="Q80" s="885"/>
      <c r="R80" s="886"/>
      <c r="S80" s="1012"/>
      <c r="T80" s="1013"/>
      <c r="U80" s="886"/>
      <c r="V80" s="388"/>
      <c r="W80" s="389"/>
      <c r="X80" s="388"/>
      <c r="Y80" s="389"/>
      <c r="Z80" s="388"/>
      <c r="AA80" s="389"/>
      <c r="AB80" s="402" t="s">
        <v>1413</v>
      </c>
    </row>
    <row r="81" spans="1:29" ht="76.5" x14ac:dyDescent="0.25">
      <c r="A81" s="764"/>
      <c r="B81" s="751"/>
      <c r="C81" s="751"/>
      <c r="D81" s="385">
        <v>70</v>
      </c>
      <c r="E81" s="385" t="s">
        <v>472</v>
      </c>
      <c r="F81" s="385" t="s">
        <v>473</v>
      </c>
      <c r="G81" s="385" t="s">
        <v>474</v>
      </c>
      <c r="H81" s="385" t="s">
        <v>475</v>
      </c>
      <c r="I81" s="385" t="s">
        <v>476</v>
      </c>
      <c r="J81" s="751"/>
      <c r="K81" s="751"/>
      <c r="L81" s="764"/>
      <c r="M81" s="387" t="s">
        <v>217</v>
      </c>
      <c r="N81" s="1013"/>
      <c r="O81" s="1014"/>
      <c r="P81" s="1012"/>
      <c r="Q81" s="885"/>
      <c r="R81" s="886"/>
      <c r="S81" s="1012"/>
      <c r="T81" s="1013"/>
      <c r="U81" s="886"/>
      <c r="V81" s="388"/>
      <c r="W81" s="389"/>
      <c r="X81" s="388"/>
      <c r="Y81" s="389"/>
      <c r="Z81" s="388"/>
      <c r="AA81" s="389"/>
      <c r="AB81" s="402" t="s">
        <v>1413</v>
      </c>
    </row>
    <row r="82" spans="1:29" ht="63.75" x14ac:dyDescent="0.25">
      <c r="A82" s="764"/>
      <c r="B82" s="751"/>
      <c r="C82" s="751"/>
      <c r="D82" s="385">
        <v>71</v>
      </c>
      <c r="E82" s="385" t="s">
        <v>477</v>
      </c>
      <c r="F82" s="385" t="s">
        <v>478</v>
      </c>
      <c r="G82" s="385" t="s">
        <v>479</v>
      </c>
      <c r="H82" s="385" t="s">
        <v>480</v>
      </c>
      <c r="I82" s="385" t="s">
        <v>481</v>
      </c>
      <c r="J82" s="385" t="s">
        <v>389</v>
      </c>
      <c r="K82" s="385" t="s">
        <v>603</v>
      </c>
      <c r="L82" s="386">
        <v>226</v>
      </c>
      <c r="M82" s="387" t="s">
        <v>1004</v>
      </c>
      <c r="N82" s="388">
        <v>12</v>
      </c>
      <c r="O82" s="388">
        <v>8</v>
      </c>
      <c r="P82" s="207">
        <f t="shared" si="1"/>
        <v>0.66666666666666663</v>
      </c>
      <c r="Q82" s="388">
        <v>0</v>
      </c>
      <c r="R82" s="184">
        <v>0</v>
      </c>
      <c r="S82" s="207">
        <v>0</v>
      </c>
      <c r="T82" s="388">
        <v>0</v>
      </c>
      <c r="U82" s="184">
        <v>0</v>
      </c>
      <c r="V82" s="388"/>
      <c r="W82" s="389"/>
      <c r="X82" s="388"/>
      <c r="Y82" s="389"/>
      <c r="Z82" s="388"/>
      <c r="AA82" s="389"/>
      <c r="AB82" s="402" t="s">
        <v>1413</v>
      </c>
    </row>
    <row r="83" spans="1:29" ht="89.25" x14ac:dyDescent="0.25">
      <c r="A83" s="764"/>
      <c r="B83" s="751"/>
      <c r="C83" s="751"/>
      <c r="D83" s="385">
        <v>72</v>
      </c>
      <c r="E83" s="129" t="s">
        <v>483</v>
      </c>
      <c r="F83" s="385" t="s">
        <v>484</v>
      </c>
      <c r="G83" s="385" t="s">
        <v>485</v>
      </c>
      <c r="H83" s="385" t="s">
        <v>486</v>
      </c>
      <c r="I83" s="385" t="s">
        <v>1019</v>
      </c>
      <c r="J83" s="385" t="s">
        <v>233</v>
      </c>
      <c r="K83" s="385" t="s">
        <v>234</v>
      </c>
      <c r="L83" s="387">
        <v>197</v>
      </c>
      <c r="M83" s="387" t="s">
        <v>217</v>
      </c>
      <c r="N83" s="155">
        <v>1</v>
      </c>
      <c r="O83" s="183">
        <v>0.2</v>
      </c>
      <c r="P83" s="207">
        <f t="shared" si="1"/>
        <v>0.2</v>
      </c>
      <c r="Q83" s="388">
        <v>0</v>
      </c>
      <c r="R83" s="389">
        <v>0</v>
      </c>
      <c r="S83" s="207">
        <v>0</v>
      </c>
      <c r="T83" s="155">
        <v>0</v>
      </c>
      <c r="U83" s="389">
        <v>0</v>
      </c>
      <c r="V83" s="388"/>
      <c r="W83" s="389"/>
      <c r="X83" s="388"/>
      <c r="Y83" s="389"/>
      <c r="Z83" s="388"/>
      <c r="AA83" s="389"/>
      <c r="AB83" s="402" t="s">
        <v>1413</v>
      </c>
    </row>
    <row r="84" spans="1:29" ht="63.75" x14ac:dyDescent="0.25">
      <c r="A84" s="764"/>
      <c r="B84" s="751"/>
      <c r="C84" s="751"/>
      <c r="D84" s="385">
        <v>73</v>
      </c>
      <c r="E84" s="385" t="s">
        <v>488</v>
      </c>
      <c r="F84" s="385" t="s">
        <v>489</v>
      </c>
      <c r="G84" s="385" t="s">
        <v>490</v>
      </c>
      <c r="H84" s="385" t="s">
        <v>491</v>
      </c>
      <c r="I84" s="385" t="s">
        <v>492</v>
      </c>
      <c r="J84" s="385" t="s">
        <v>236</v>
      </c>
      <c r="K84" s="385" t="s">
        <v>493</v>
      </c>
      <c r="L84" s="386">
        <v>84</v>
      </c>
      <c r="M84" s="385" t="s">
        <v>1005</v>
      </c>
      <c r="N84" s="155">
        <v>26</v>
      </c>
      <c r="O84" s="155">
        <v>28</v>
      </c>
      <c r="P84" s="207">
        <f t="shared" si="1"/>
        <v>1.0769230769230769</v>
      </c>
      <c r="Q84" s="388" t="s">
        <v>1079</v>
      </c>
      <c r="R84" s="389" t="s">
        <v>1079</v>
      </c>
      <c r="S84" s="207">
        <v>0</v>
      </c>
      <c r="T84" s="155">
        <v>0</v>
      </c>
      <c r="U84" s="389" t="s">
        <v>1079</v>
      </c>
      <c r="V84" s="388"/>
      <c r="W84" s="389"/>
      <c r="X84" s="388"/>
      <c r="Y84" s="389"/>
      <c r="Z84" s="388"/>
      <c r="AA84" s="389"/>
      <c r="AB84" s="402" t="s">
        <v>1413</v>
      </c>
    </row>
    <row r="85" spans="1:29" ht="76.5" x14ac:dyDescent="0.25">
      <c r="A85" s="764" t="s">
        <v>495</v>
      </c>
      <c r="B85" s="764" t="s">
        <v>496</v>
      </c>
      <c r="C85" s="751" t="s">
        <v>497</v>
      </c>
      <c r="D85" s="385">
        <v>74</v>
      </c>
      <c r="E85" s="385" t="s">
        <v>498</v>
      </c>
      <c r="F85" s="385" t="s">
        <v>499</v>
      </c>
      <c r="G85" s="385" t="s">
        <v>500</v>
      </c>
      <c r="H85" s="385" t="s">
        <v>501</v>
      </c>
      <c r="I85" s="385" t="s">
        <v>502</v>
      </c>
      <c r="J85" s="385" t="s">
        <v>382</v>
      </c>
      <c r="K85" s="385" t="s">
        <v>383</v>
      </c>
      <c r="L85" s="386">
        <v>250</v>
      </c>
      <c r="M85" s="385" t="s">
        <v>384</v>
      </c>
      <c r="N85" s="388">
        <v>3</v>
      </c>
      <c r="O85" s="388">
        <v>1</v>
      </c>
      <c r="P85" s="207">
        <f t="shared" si="1"/>
        <v>0.33333333333333331</v>
      </c>
      <c r="Q85" s="388">
        <v>0</v>
      </c>
      <c r="R85" s="389">
        <v>0</v>
      </c>
      <c r="S85" s="207">
        <v>0</v>
      </c>
      <c r="T85" s="388">
        <v>0</v>
      </c>
      <c r="U85" s="389">
        <v>0</v>
      </c>
      <c r="V85" s="388"/>
      <c r="W85" s="389"/>
      <c r="X85" s="388"/>
      <c r="Y85" s="389"/>
      <c r="Z85" s="388"/>
      <c r="AA85" s="389"/>
      <c r="AB85" s="402" t="s">
        <v>1413</v>
      </c>
    </row>
    <row r="86" spans="1:29" ht="51" x14ac:dyDescent="0.25">
      <c r="A86" s="764"/>
      <c r="B86" s="764"/>
      <c r="C86" s="751"/>
      <c r="D86" s="385">
        <v>75</v>
      </c>
      <c r="E86" s="385" t="s">
        <v>503</v>
      </c>
      <c r="F86" s="385" t="s">
        <v>504</v>
      </c>
      <c r="G86" s="385" t="s">
        <v>505</v>
      </c>
      <c r="H86" s="385" t="s">
        <v>506</v>
      </c>
      <c r="I86" s="385" t="s">
        <v>507</v>
      </c>
      <c r="J86" s="385" t="s">
        <v>406</v>
      </c>
      <c r="K86" s="385" t="s">
        <v>407</v>
      </c>
      <c r="L86" s="386">
        <v>231</v>
      </c>
      <c r="M86" s="385" t="s">
        <v>391</v>
      </c>
      <c r="N86" s="155">
        <v>1</v>
      </c>
      <c r="O86" s="183">
        <v>0.15</v>
      </c>
      <c r="P86" s="207">
        <f t="shared" si="1"/>
        <v>0.15</v>
      </c>
      <c r="Q86" s="388">
        <v>0</v>
      </c>
      <c r="R86" s="389">
        <v>0</v>
      </c>
      <c r="S86" s="207">
        <v>0</v>
      </c>
      <c r="T86" s="155">
        <v>0</v>
      </c>
      <c r="U86" s="389">
        <v>0</v>
      </c>
      <c r="V86" s="388"/>
      <c r="W86" s="389"/>
      <c r="X86" s="388"/>
      <c r="Y86" s="389"/>
      <c r="Z86" s="388"/>
      <c r="AA86" s="389"/>
      <c r="AB86" s="402" t="s">
        <v>1413</v>
      </c>
    </row>
    <row r="87" spans="1:29" ht="63.75" x14ac:dyDescent="0.25">
      <c r="A87" s="764"/>
      <c r="B87" s="764"/>
      <c r="C87" s="751"/>
      <c r="D87" s="385">
        <v>76</v>
      </c>
      <c r="E87" s="385" t="s">
        <v>508</v>
      </c>
      <c r="F87" s="385" t="s">
        <v>509</v>
      </c>
      <c r="G87" s="385" t="s">
        <v>510</v>
      </c>
      <c r="H87" s="385" t="s">
        <v>511</v>
      </c>
      <c r="I87" s="398" t="s">
        <v>512</v>
      </c>
      <c r="J87" s="385" t="s">
        <v>389</v>
      </c>
      <c r="K87" s="385" t="s">
        <v>390</v>
      </c>
      <c r="L87" s="386">
        <v>232</v>
      </c>
      <c r="M87" s="385" t="s">
        <v>1006</v>
      </c>
      <c r="N87" s="388">
        <v>12</v>
      </c>
      <c r="O87" s="388">
        <v>3</v>
      </c>
      <c r="P87" s="207">
        <f t="shared" si="1"/>
        <v>0.25</v>
      </c>
      <c r="Q87" s="388">
        <v>0</v>
      </c>
      <c r="R87" s="389">
        <v>0</v>
      </c>
      <c r="S87" s="207">
        <v>0</v>
      </c>
      <c r="T87" s="388">
        <v>0</v>
      </c>
      <c r="U87" s="389">
        <v>0</v>
      </c>
      <c r="V87" s="388"/>
      <c r="W87" s="389"/>
      <c r="X87" s="388"/>
      <c r="Y87" s="389"/>
      <c r="Z87" s="388"/>
      <c r="AA87" s="389"/>
      <c r="AB87" s="402" t="s">
        <v>1413</v>
      </c>
    </row>
    <row r="88" spans="1:29" ht="127.5" x14ac:dyDescent="0.25">
      <c r="A88" s="764"/>
      <c r="B88" s="764"/>
      <c r="C88" s="751"/>
      <c r="D88" s="385">
        <v>77</v>
      </c>
      <c r="E88" s="385" t="s">
        <v>513</v>
      </c>
      <c r="F88" s="385" t="s">
        <v>514</v>
      </c>
      <c r="G88" s="385" t="s">
        <v>515</v>
      </c>
      <c r="H88" s="385" t="s">
        <v>516</v>
      </c>
      <c r="I88" s="385" t="s">
        <v>517</v>
      </c>
      <c r="J88" s="385" t="s">
        <v>215</v>
      </c>
      <c r="K88" s="385" t="s">
        <v>216</v>
      </c>
      <c r="L88" s="386">
        <v>197</v>
      </c>
      <c r="M88" s="385" t="s">
        <v>217</v>
      </c>
      <c r="N88" s="1013">
        <v>1</v>
      </c>
      <c r="O88" s="1014">
        <v>0.2</v>
      </c>
      <c r="P88" s="1012">
        <f t="shared" si="1"/>
        <v>0.2</v>
      </c>
      <c r="Q88" s="885">
        <v>0</v>
      </c>
      <c r="R88" s="886">
        <v>0</v>
      </c>
      <c r="S88" s="734">
        <v>0</v>
      </c>
      <c r="T88" s="1013">
        <v>0</v>
      </c>
      <c r="U88" s="886">
        <v>0</v>
      </c>
      <c r="V88" s="388"/>
      <c r="W88" s="389"/>
      <c r="X88" s="388"/>
      <c r="Y88" s="389"/>
      <c r="Z88" s="388"/>
      <c r="AA88" s="389"/>
      <c r="AB88" s="409" t="s">
        <v>1443</v>
      </c>
      <c r="AC88" s="93" t="s">
        <v>1453</v>
      </c>
    </row>
    <row r="89" spans="1:29" ht="76.5" x14ac:dyDescent="0.25">
      <c r="A89" s="764"/>
      <c r="B89" s="764"/>
      <c r="C89" s="751"/>
      <c r="D89" s="385">
        <v>78</v>
      </c>
      <c r="E89" s="414" t="s">
        <v>518</v>
      </c>
      <c r="F89" s="385" t="s">
        <v>519</v>
      </c>
      <c r="G89" s="385" t="s">
        <v>520</v>
      </c>
      <c r="H89" s="385" t="s">
        <v>516</v>
      </c>
      <c r="I89" s="385" t="s">
        <v>521</v>
      </c>
      <c r="J89" s="385" t="s">
        <v>215</v>
      </c>
      <c r="K89" s="385" t="s">
        <v>216</v>
      </c>
      <c r="L89" s="386">
        <v>197</v>
      </c>
      <c r="M89" s="385" t="s">
        <v>217</v>
      </c>
      <c r="N89" s="1013"/>
      <c r="O89" s="1014"/>
      <c r="P89" s="1012"/>
      <c r="Q89" s="885"/>
      <c r="R89" s="886"/>
      <c r="S89" s="736"/>
      <c r="T89" s="1013"/>
      <c r="U89" s="886"/>
      <c r="V89" s="388"/>
      <c r="W89" s="389"/>
      <c r="X89" s="388"/>
      <c r="Y89" s="389"/>
      <c r="Z89" s="388"/>
      <c r="AA89" s="389"/>
      <c r="AB89" s="410" t="s">
        <v>1075</v>
      </c>
      <c r="AC89" s="93" t="s">
        <v>1454</v>
      </c>
    </row>
    <row r="90" spans="1:29" ht="51" x14ac:dyDescent="0.25">
      <c r="A90" s="764"/>
      <c r="B90" s="764"/>
      <c r="C90" s="751" t="s">
        <v>522</v>
      </c>
      <c r="D90" s="385">
        <v>79</v>
      </c>
      <c r="E90" s="414" t="s">
        <v>523</v>
      </c>
      <c r="F90" s="385" t="s">
        <v>524</v>
      </c>
      <c r="G90" s="385" t="s">
        <v>525</v>
      </c>
      <c r="H90" s="385" t="s">
        <v>59</v>
      </c>
      <c r="I90" s="385" t="s">
        <v>521</v>
      </c>
      <c r="J90" s="387" t="s">
        <v>233</v>
      </c>
      <c r="K90" s="387" t="s">
        <v>995</v>
      </c>
      <c r="L90" s="385">
        <v>196</v>
      </c>
      <c r="M90" s="387" t="s">
        <v>994</v>
      </c>
      <c r="N90" s="155">
        <v>1</v>
      </c>
      <c r="O90" s="183">
        <v>0.4</v>
      </c>
      <c r="P90" s="207">
        <f t="shared" si="1"/>
        <v>0.4</v>
      </c>
      <c r="Q90" s="388">
        <v>0</v>
      </c>
      <c r="R90" s="389">
        <v>0</v>
      </c>
      <c r="S90" s="207">
        <v>0.1</v>
      </c>
      <c r="T90" s="155">
        <v>0</v>
      </c>
      <c r="U90" s="389">
        <v>0</v>
      </c>
      <c r="V90" s="388"/>
      <c r="W90" s="389"/>
      <c r="X90" s="388"/>
      <c r="Y90" s="389"/>
      <c r="Z90" s="388"/>
      <c r="AA90" s="389"/>
      <c r="AB90" s="403" t="s">
        <v>1075</v>
      </c>
      <c r="AC90" s="177">
        <v>10</v>
      </c>
    </row>
    <row r="91" spans="1:29" ht="153" x14ac:dyDescent="0.25">
      <c r="A91" s="764"/>
      <c r="B91" s="764"/>
      <c r="C91" s="751"/>
      <c r="D91" s="385">
        <v>80</v>
      </c>
      <c r="E91" s="414" t="s">
        <v>527</v>
      </c>
      <c r="F91" s="385" t="s">
        <v>528</v>
      </c>
      <c r="G91" s="385" t="s">
        <v>529</v>
      </c>
      <c r="H91" s="385" t="s">
        <v>530</v>
      </c>
      <c r="I91" s="398" t="s">
        <v>531</v>
      </c>
      <c r="J91" s="385" t="s">
        <v>532</v>
      </c>
      <c r="K91" s="385" t="s">
        <v>533</v>
      </c>
      <c r="L91" s="385" t="s">
        <v>534</v>
      </c>
      <c r="M91" s="385" t="s">
        <v>535</v>
      </c>
      <c r="N91" s="388">
        <v>1</v>
      </c>
      <c r="O91" s="388">
        <v>0.25</v>
      </c>
      <c r="P91" s="207">
        <f t="shared" si="1"/>
        <v>0.25</v>
      </c>
      <c r="Q91" s="388">
        <v>0</v>
      </c>
      <c r="R91" s="389">
        <v>0</v>
      </c>
      <c r="S91" s="207">
        <v>0</v>
      </c>
      <c r="T91" s="388">
        <v>0</v>
      </c>
      <c r="U91" s="389">
        <v>0</v>
      </c>
      <c r="V91" s="388"/>
      <c r="W91" s="389"/>
      <c r="X91" s="388"/>
      <c r="Y91" s="389"/>
      <c r="Z91" s="388"/>
      <c r="AA91" s="389"/>
      <c r="AB91" s="403" t="s">
        <v>1413</v>
      </c>
    </row>
    <row r="92" spans="1:29" ht="63.75" x14ac:dyDescent="0.25">
      <c r="A92" s="764"/>
      <c r="B92" s="764"/>
      <c r="C92" s="751"/>
      <c r="D92" s="385">
        <v>81</v>
      </c>
      <c r="E92" s="414" t="s">
        <v>536</v>
      </c>
      <c r="F92" s="385" t="s">
        <v>537</v>
      </c>
      <c r="G92" s="385" t="s">
        <v>538</v>
      </c>
      <c r="H92" s="385" t="s">
        <v>539</v>
      </c>
      <c r="I92" s="385" t="s">
        <v>540</v>
      </c>
      <c r="J92" s="385" t="s">
        <v>265</v>
      </c>
      <c r="K92" s="385" t="s">
        <v>266</v>
      </c>
      <c r="L92" s="386">
        <v>186</v>
      </c>
      <c r="M92" s="385" t="s">
        <v>526</v>
      </c>
      <c r="N92" s="155">
        <v>1</v>
      </c>
      <c r="O92" s="183">
        <v>0.1</v>
      </c>
      <c r="P92" s="207">
        <f t="shared" si="1"/>
        <v>0.1</v>
      </c>
      <c r="Q92" s="167">
        <v>0</v>
      </c>
      <c r="R92" s="167">
        <v>0</v>
      </c>
      <c r="S92" s="207">
        <v>0</v>
      </c>
      <c r="T92" s="155">
        <v>1</v>
      </c>
      <c r="U92" s="167">
        <v>0</v>
      </c>
      <c r="V92" s="388"/>
      <c r="W92" s="389"/>
      <c r="X92" s="388"/>
      <c r="Y92" s="389"/>
      <c r="Z92" s="388"/>
      <c r="AA92" s="389"/>
      <c r="AB92" s="410" t="s">
        <v>1445</v>
      </c>
      <c r="AC92" s="93" t="s">
        <v>1455</v>
      </c>
    </row>
    <row r="93" spans="1:29" ht="89.25" x14ac:dyDescent="0.25">
      <c r="A93" s="764"/>
      <c r="B93" s="764"/>
      <c r="C93" s="751"/>
      <c r="D93" s="385">
        <v>82</v>
      </c>
      <c r="E93" s="385" t="s">
        <v>541</v>
      </c>
      <c r="F93" s="385" t="s">
        <v>542</v>
      </c>
      <c r="G93" s="385" t="s">
        <v>543</v>
      </c>
      <c r="H93" s="385" t="s">
        <v>59</v>
      </c>
      <c r="I93" s="751" t="s">
        <v>544</v>
      </c>
      <c r="J93" s="751" t="s">
        <v>215</v>
      </c>
      <c r="K93" s="751" t="s">
        <v>216</v>
      </c>
      <c r="L93" s="767">
        <v>197</v>
      </c>
      <c r="M93" s="751" t="s">
        <v>217</v>
      </c>
      <c r="N93" s="1013">
        <v>1</v>
      </c>
      <c r="O93" s="1014">
        <v>0.2</v>
      </c>
      <c r="P93" s="1012">
        <f t="shared" si="1"/>
        <v>0.2</v>
      </c>
      <c r="Q93" s="885">
        <v>0</v>
      </c>
      <c r="R93" s="886">
        <v>0</v>
      </c>
      <c r="S93" s="1012">
        <v>0</v>
      </c>
      <c r="T93" s="1013">
        <v>0</v>
      </c>
      <c r="U93" s="886">
        <v>0</v>
      </c>
      <c r="V93" s="388"/>
      <c r="W93" s="389"/>
      <c r="X93" s="388"/>
      <c r="Y93" s="389"/>
      <c r="Z93" s="388"/>
      <c r="AA93" s="389"/>
      <c r="AB93" s="403" t="s">
        <v>1413</v>
      </c>
    </row>
    <row r="94" spans="1:29" ht="140.25" x14ac:dyDescent="0.25">
      <c r="A94" s="764"/>
      <c r="B94" s="764"/>
      <c r="C94" s="751"/>
      <c r="D94" s="385">
        <v>83</v>
      </c>
      <c r="E94" s="414" t="s">
        <v>545</v>
      </c>
      <c r="F94" s="385" t="s">
        <v>546</v>
      </c>
      <c r="G94" s="385" t="s">
        <v>547</v>
      </c>
      <c r="H94" s="385" t="s">
        <v>548</v>
      </c>
      <c r="I94" s="751"/>
      <c r="J94" s="751"/>
      <c r="K94" s="751"/>
      <c r="L94" s="767"/>
      <c r="M94" s="751"/>
      <c r="N94" s="1013"/>
      <c r="O94" s="1014"/>
      <c r="P94" s="1012"/>
      <c r="Q94" s="885"/>
      <c r="R94" s="886"/>
      <c r="S94" s="1012"/>
      <c r="T94" s="1013"/>
      <c r="U94" s="886"/>
      <c r="V94" s="388"/>
      <c r="W94" s="389"/>
      <c r="X94" s="388"/>
      <c r="Y94" s="389"/>
      <c r="Z94" s="388"/>
      <c r="AA94" s="389"/>
      <c r="AB94" s="403" t="s">
        <v>1413</v>
      </c>
    </row>
    <row r="95" spans="1:29" ht="89.25" x14ac:dyDescent="0.25">
      <c r="A95" s="764"/>
      <c r="B95" s="764"/>
      <c r="C95" s="751"/>
      <c r="D95" s="385">
        <v>84</v>
      </c>
      <c r="E95" s="385" t="s">
        <v>549</v>
      </c>
      <c r="F95" s="385" t="s">
        <v>550</v>
      </c>
      <c r="G95" s="385" t="s">
        <v>551</v>
      </c>
      <c r="H95" s="385" t="s">
        <v>59</v>
      </c>
      <c r="I95" s="385" t="s">
        <v>552</v>
      </c>
      <c r="J95" s="385" t="s">
        <v>233</v>
      </c>
      <c r="K95" s="385" t="s">
        <v>1008</v>
      </c>
      <c r="L95" s="386">
        <v>191</v>
      </c>
      <c r="M95" s="385" t="s">
        <v>1007</v>
      </c>
      <c r="N95" s="155">
        <v>1</v>
      </c>
      <c r="O95" s="183">
        <v>0.3</v>
      </c>
      <c r="P95" s="207">
        <f t="shared" si="1"/>
        <v>0.3</v>
      </c>
      <c r="Q95" s="167">
        <v>0</v>
      </c>
      <c r="R95" s="175">
        <v>0</v>
      </c>
      <c r="S95" s="207">
        <v>0</v>
      </c>
      <c r="T95" s="155">
        <v>0</v>
      </c>
      <c r="U95" s="175">
        <v>0</v>
      </c>
      <c r="V95" s="388"/>
      <c r="W95" s="389"/>
      <c r="X95" s="388"/>
      <c r="Y95" s="389"/>
      <c r="Z95" s="388"/>
      <c r="AA95" s="389"/>
      <c r="AB95" s="187" t="s">
        <v>1016</v>
      </c>
      <c r="AC95" s="93" t="s">
        <v>1456</v>
      </c>
    </row>
    <row r="96" spans="1:29" ht="89.25" x14ac:dyDescent="0.25">
      <c r="A96" s="764"/>
      <c r="B96" s="764"/>
      <c r="C96" s="751"/>
      <c r="D96" s="385">
        <v>85</v>
      </c>
      <c r="E96" s="385" t="s">
        <v>553</v>
      </c>
      <c r="F96" s="385" t="s">
        <v>554</v>
      </c>
      <c r="G96" s="385" t="s">
        <v>555</v>
      </c>
      <c r="H96" s="385" t="s">
        <v>556</v>
      </c>
      <c r="I96" s="385" t="s">
        <v>557</v>
      </c>
      <c r="J96" s="751" t="s">
        <v>215</v>
      </c>
      <c r="K96" s="751" t="s">
        <v>216</v>
      </c>
      <c r="L96" s="767">
        <v>197</v>
      </c>
      <c r="M96" s="751" t="s">
        <v>217</v>
      </c>
      <c r="N96" s="1013">
        <v>1</v>
      </c>
      <c r="O96" s="1014">
        <v>0.2</v>
      </c>
      <c r="P96" s="1012">
        <f t="shared" si="1"/>
        <v>0.2</v>
      </c>
      <c r="Q96" s="885">
        <v>0</v>
      </c>
      <c r="R96" s="886">
        <v>0</v>
      </c>
      <c r="S96" s="1012">
        <v>0</v>
      </c>
      <c r="T96" s="1013">
        <v>0</v>
      </c>
      <c r="U96" s="886">
        <v>0</v>
      </c>
      <c r="V96" s="388"/>
      <c r="W96" s="389"/>
      <c r="X96" s="388"/>
      <c r="Y96" s="389"/>
      <c r="Z96" s="388"/>
      <c r="AA96" s="389"/>
      <c r="AB96" s="402" t="s">
        <v>1413</v>
      </c>
    </row>
    <row r="97" spans="1:32" ht="102" x14ac:dyDescent="0.25">
      <c r="A97" s="764"/>
      <c r="B97" s="764" t="s">
        <v>558</v>
      </c>
      <c r="C97" s="751" t="s">
        <v>559</v>
      </c>
      <c r="D97" s="385">
        <v>86</v>
      </c>
      <c r="E97" s="385" t="s">
        <v>560</v>
      </c>
      <c r="F97" s="385" t="s">
        <v>561</v>
      </c>
      <c r="G97" s="385" t="s">
        <v>562</v>
      </c>
      <c r="H97" s="385" t="s">
        <v>563</v>
      </c>
      <c r="I97" s="398" t="s">
        <v>564</v>
      </c>
      <c r="J97" s="751"/>
      <c r="K97" s="751"/>
      <c r="L97" s="767"/>
      <c r="M97" s="751"/>
      <c r="N97" s="1013"/>
      <c r="O97" s="1014"/>
      <c r="P97" s="1012"/>
      <c r="Q97" s="885"/>
      <c r="R97" s="886"/>
      <c r="S97" s="1012"/>
      <c r="T97" s="1013"/>
      <c r="U97" s="886"/>
      <c r="V97" s="388"/>
      <c r="W97" s="389"/>
      <c r="X97" s="388"/>
      <c r="Y97" s="389"/>
      <c r="Z97" s="388"/>
      <c r="AA97" s="389"/>
      <c r="AB97" s="402" t="s">
        <v>1413</v>
      </c>
    </row>
    <row r="98" spans="1:32" ht="63.75" x14ac:dyDescent="0.25">
      <c r="A98" s="764"/>
      <c r="B98" s="764"/>
      <c r="C98" s="751"/>
      <c r="D98" s="385">
        <v>87</v>
      </c>
      <c r="E98" s="385" t="s">
        <v>565</v>
      </c>
      <c r="F98" s="385" t="s">
        <v>566</v>
      </c>
      <c r="G98" s="385" t="s">
        <v>567</v>
      </c>
      <c r="H98" s="385" t="s">
        <v>568</v>
      </c>
      <c r="I98" s="385" t="s">
        <v>569</v>
      </c>
      <c r="J98" s="751"/>
      <c r="K98" s="751"/>
      <c r="L98" s="767"/>
      <c r="M98" s="751"/>
      <c r="N98" s="1013"/>
      <c r="O98" s="1014"/>
      <c r="P98" s="1012"/>
      <c r="Q98" s="885"/>
      <c r="R98" s="886"/>
      <c r="S98" s="1012"/>
      <c r="T98" s="1013"/>
      <c r="U98" s="886"/>
      <c r="V98" s="388"/>
      <c r="W98" s="389"/>
      <c r="X98" s="388"/>
      <c r="Y98" s="389"/>
      <c r="Z98" s="388"/>
      <c r="AA98" s="389"/>
      <c r="AB98" s="402" t="s">
        <v>1413</v>
      </c>
    </row>
    <row r="99" spans="1:32" ht="63.75" x14ac:dyDescent="0.25">
      <c r="A99" s="764"/>
      <c r="B99" s="764"/>
      <c r="C99" s="751"/>
      <c r="D99" s="385">
        <v>88</v>
      </c>
      <c r="E99" s="385" t="s">
        <v>570</v>
      </c>
      <c r="F99" s="385" t="s">
        <v>571</v>
      </c>
      <c r="G99" s="385" t="s">
        <v>572</v>
      </c>
      <c r="H99" s="385" t="s">
        <v>59</v>
      </c>
      <c r="I99" s="385" t="s">
        <v>573</v>
      </c>
      <c r="J99" s="767" t="s">
        <v>574</v>
      </c>
      <c r="K99" s="767"/>
      <c r="L99" s="767"/>
      <c r="M99" s="767"/>
      <c r="N99" s="388"/>
      <c r="O99" s="388">
        <f>T99+V99+X99+Z99</f>
        <v>0</v>
      </c>
      <c r="P99" s="207"/>
      <c r="Q99" s="388">
        <v>0</v>
      </c>
      <c r="R99" s="389">
        <v>0</v>
      </c>
      <c r="S99" s="207">
        <v>0</v>
      </c>
      <c r="T99" s="388">
        <v>0</v>
      </c>
      <c r="U99" s="389">
        <v>0</v>
      </c>
      <c r="V99" s="388"/>
      <c r="W99" s="389"/>
      <c r="X99" s="388"/>
      <c r="Y99" s="389"/>
      <c r="Z99" s="388"/>
      <c r="AA99" s="389"/>
      <c r="AB99" s="402" t="s">
        <v>1413</v>
      </c>
    </row>
    <row r="100" spans="1:32" ht="76.5" x14ac:dyDescent="0.25">
      <c r="A100" s="764"/>
      <c r="B100" s="764" t="s">
        <v>558</v>
      </c>
      <c r="C100" s="751" t="s">
        <v>559</v>
      </c>
      <c r="D100" s="385">
        <v>89</v>
      </c>
      <c r="E100" s="385" t="s">
        <v>575</v>
      </c>
      <c r="F100" s="385" t="s">
        <v>576</v>
      </c>
      <c r="G100" s="385" t="s">
        <v>577</v>
      </c>
      <c r="H100" s="385" t="s">
        <v>59</v>
      </c>
      <c r="I100" s="385" t="s">
        <v>578</v>
      </c>
      <c r="J100" s="751" t="s">
        <v>215</v>
      </c>
      <c r="K100" s="751" t="s">
        <v>216</v>
      </c>
      <c r="L100" s="767">
        <v>197</v>
      </c>
      <c r="M100" s="751" t="s">
        <v>217</v>
      </c>
      <c r="N100" s="1013">
        <v>1</v>
      </c>
      <c r="O100" s="1014">
        <v>0.2</v>
      </c>
      <c r="P100" s="1012">
        <f>(O100/N100)*1</f>
        <v>0.2</v>
      </c>
      <c r="Q100" s="885">
        <v>0</v>
      </c>
      <c r="R100" s="886">
        <v>0</v>
      </c>
      <c r="S100" s="1012">
        <v>0</v>
      </c>
      <c r="T100" s="1013">
        <v>0</v>
      </c>
      <c r="U100" s="886">
        <v>0</v>
      </c>
      <c r="V100" s="388"/>
      <c r="W100" s="389"/>
      <c r="X100" s="388"/>
      <c r="Y100" s="389"/>
      <c r="Z100" s="388"/>
      <c r="AA100" s="389"/>
      <c r="AB100" s="403" t="s">
        <v>1412</v>
      </c>
    </row>
    <row r="101" spans="1:32" ht="76.5" x14ac:dyDescent="0.25">
      <c r="A101" s="764"/>
      <c r="B101" s="764"/>
      <c r="C101" s="751"/>
      <c r="D101" s="385">
        <v>90</v>
      </c>
      <c r="E101" s="414" t="s">
        <v>579</v>
      </c>
      <c r="F101" s="385" t="s">
        <v>580</v>
      </c>
      <c r="G101" s="385" t="s">
        <v>581</v>
      </c>
      <c r="H101" s="385" t="s">
        <v>563</v>
      </c>
      <c r="I101" s="385" t="s">
        <v>582</v>
      </c>
      <c r="J101" s="751"/>
      <c r="K101" s="751"/>
      <c r="L101" s="767"/>
      <c r="M101" s="751"/>
      <c r="N101" s="1013"/>
      <c r="O101" s="1014"/>
      <c r="P101" s="1012"/>
      <c r="Q101" s="885"/>
      <c r="R101" s="886"/>
      <c r="S101" s="1012"/>
      <c r="T101" s="1013"/>
      <c r="U101" s="886"/>
      <c r="V101" s="388"/>
      <c r="W101" s="389"/>
      <c r="X101" s="388"/>
      <c r="Y101" s="389"/>
      <c r="Z101" s="388"/>
      <c r="AA101" s="389"/>
      <c r="AB101" s="403" t="s">
        <v>1412</v>
      </c>
    </row>
    <row r="102" spans="1:32" ht="102" x14ac:dyDescent="0.25">
      <c r="A102" s="764"/>
      <c r="B102" s="764"/>
      <c r="C102" s="751"/>
      <c r="D102" s="385">
        <v>91</v>
      </c>
      <c r="E102" s="414" t="s">
        <v>583</v>
      </c>
      <c r="F102" s="385" t="s">
        <v>584</v>
      </c>
      <c r="G102" s="385" t="s">
        <v>585</v>
      </c>
      <c r="H102" s="385" t="s">
        <v>586</v>
      </c>
      <c r="I102" s="385" t="s">
        <v>587</v>
      </c>
      <c r="J102" s="385" t="s">
        <v>588</v>
      </c>
      <c r="K102" s="385" t="s">
        <v>589</v>
      </c>
      <c r="L102" s="385" t="s">
        <v>590</v>
      </c>
      <c r="M102" s="385" t="s">
        <v>591</v>
      </c>
      <c r="N102" s="155">
        <v>1</v>
      </c>
      <c r="O102" s="183">
        <v>0.2</v>
      </c>
      <c r="P102" s="207">
        <f>(O102/N102)*1</f>
        <v>0.2</v>
      </c>
      <c r="Q102" s="388">
        <v>0</v>
      </c>
      <c r="R102" s="389">
        <v>0</v>
      </c>
      <c r="S102" s="207">
        <v>0</v>
      </c>
      <c r="T102" s="155">
        <v>1</v>
      </c>
      <c r="U102" s="389">
        <v>0</v>
      </c>
      <c r="V102" s="388"/>
      <c r="W102" s="389"/>
      <c r="X102" s="388"/>
      <c r="Y102" s="389"/>
      <c r="Z102" s="388"/>
      <c r="AA102" s="389"/>
      <c r="AB102" s="403" t="s">
        <v>1412</v>
      </c>
      <c r="AC102" s="177" t="s">
        <v>1459</v>
      </c>
      <c r="AD102" s="177">
        <v>0</v>
      </c>
      <c r="AE102" s="177">
        <v>10</v>
      </c>
      <c r="AF102" s="177">
        <v>15</v>
      </c>
    </row>
    <row r="103" spans="1:32" ht="89.25" x14ac:dyDescent="0.25">
      <c r="A103" s="764"/>
      <c r="B103" s="764"/>
      <c r="C103" s="751"/>
      <c r="D103" s="385">
        <v>92</v>
      </c>
      <c r="E103" s="385" t="s">
        <v>592</v>
      </c>
      <c r="F103" s="385" t="s">
        <v>593</v>
      </c>
      <c r="G103" s="385" t="s">
        <v>594</v>
      </c>
      <c r="H103" s="385" t="s">
        <v>595</v>
      </c>
      <c r="I103" s="385" t="s">
        <v>596</v>
      </c>
      <c r="J103" s="385" t="s">
        <v>389</v>
      </c>
      <c r="K103" s="385" t="s">
        <v>390</v>
      </c>
      <c r="L103" s="386">
        <v>231</v>
      </c>
      <c r="M103" s="385" t="s">
        <v>1009</v>
      </c>
      <c r="N103" s="155">
        <v>1</v>
      </c>
      <c r="O103" s="183">
        <v>0.15</v>
      </c>
      <c r="P103" s="207">
        <f>(O103/N103)*1</f>
        <v>0.15</v>
      </c>
      <c r="Q103" s="388">
        <v>0</v>
      </c>
      <c r="R103" s="389">
        <v>0</v>
      </c>
      <c r="S103" s="207">
        <v>0</v>
      </c>
      <c r="T103" s="155">
        <v>0</v>
      </c>
      <c r="U103" s="389">
        <v>0</v>
      </c>
      <c r="V103" s="388"/>
      <c r="W103" s="389"/>
      <c r="X103" s="388"/>
      <c r="Y103" s="389"/>
      <c r="Z103" s="388"/>
      <c r="AA103" s="389"/>
      <c r="AB103" s="402" t="s">
        <v>1412</v>
      </c>
      <c r="AD103" s="177">
        <v>10</v>
      </c>
      <c r="AE103" s="177">
        <v>1</v>
      </c>
    </row>
    <row r="104" spans="1:32" ht="51" x14ac:dyDescent="0.25">
      <c r="A104" s="764"/>
      <c r="B104" s="764"/>
      <c r="C104" s="751"/>
      <c r="D104" s="385">
        <v>93</v>
      </c>
      <c r="E104" s="385" t="s">
        <v>598</v>
      </c>
      <c r="F104" s="385" t="s">
        <v>599</v>
      </c>
      <c r="G104" s="385" t="s">
        <v>600</v>
      </c>
      <c r="H104" s="385" t="s">
        <v>601</v>
      </c>
      <c r="I104" s="385" t="s">
        <v>602</v>
      </c>
      <c r="J104" s="385" t="s">
        <v>389</v>
      </c>
      <c r="K104" s="385" t="s">
        <v>603</v>
      </c>
      <c r="L104" s="385">
        <v>226</v>
      </c>
      <c r="M104" s="385" t="s">
        <v>1010</v>
      </c>
      <c r="N104" s="388">
        <v>12</v>
      </c>
      <c r="O104" s="388">
        <v>8</v>
      </c>
      <c r="P104" s="207">
        <f>(O104/N104)*1</f>
        <v>0.66666666666666663</v>
      </c>
      <c r="Q104" s="388">
        <v>0</v>
      </c>
      <c r="R104" s="184">
        <v>0</v>
      </c>
      <c r="S104" s="207">
        <v>0</v>
      </c>
      <c r="T104" s="388">
        <v>0</v>
      </c>
      <c r="U104" s="184">
        <v>0</v>
      </c>
      <c r="V104" s="388"/>
      <c r="W104" s="389"/>
      <c r="X104" s="388"/>
      <c r="Y104" s="389"/>
      <c r="Z104" s="388"/>
      <c r="AA104" s="389"/>
      <c r="AB104" s="402" t="s">
        <v>1412</v>
      </c>
      <c r="AD104" s="177">
        <v>15</v>
      </c>
      <c r="AE104" s="177">
        <v>2</v>
      </c>
    </row>
    <row r="105" spans="1:32" ht="242.25" customHeight="1" x14ac:dyDescent="0.25">
      <c r="A105" s="764"/>
      <c r="B105" s="764"/>
      <c r="C105" s="751"/>
      <c r="D105" s="385">
        <v>94</v>
      </c>
      <c r="E105" s="414" t="s">
        <v>605</v>
      </c>
      <c r="F105" s="385" t="s">
        <v>606</v>
      </c>
      <c r="G105" s="385" t="s">
        <v>607</v>
      </c>
      <c r="H105" s="385" t="s">
        <v>608</v>
      </c>
      <c r="I105" s="385" t="s">
        <v>609</v>
      </c>
      <c r="J105" s="385" t="s">
        <v>254</v>
      </c>
      <c r="K105" s="386" t="s">
        <v>262</v>
      </c>
      <c r="L105" s="385">
        <v>137</v>
      </c>
      <c r="M105" s="385" t="s">
        <v>263</v>
      </c>
      <c r="N105" s="388">
        <v>12</v>
      </c>
      <c r="O105" s="388">
        <v>2</v>
      </c>
      <c r="P105" s="207">
        <f>(O105/N105)*1</f>
        <v>0.16666666666666666</v>
      </c>
      <c r="Q105" s="388">
        <v>0</v>
      </c>
      <c r="R105" s="184">
        <v>0</v>
      </c>
      <c r="S105" s="207">
        <v>0</v>
      </c>
      <c r="T105" s="388">
        <v>0</v>
      </c>
      <c r="U105" s="184">
        <v>0</v>
      </c>
      <c r="V105" s="388"/>
      <c r="W105" s="389"/>
      <c r="X105" s="388"/>
      <c r="Y105" s="389"/>
      <c r="Z105" s="388"/>
      <c r="AA105" s="389"/>
      <c r="AB105" s="402" t="s">
        <v>1413</v>
      </c>
    </row>
    <row r="106" spans="1:32" ht="76.5" customHeight="1" x14ac:dyDescent="0.25">
      <c r="A106" s="764"/>
      <c r="B106" s="764"/>
      <c r="C106" s="751"/>
      <c r="D106" s="385">
        <v>95</v>
      </c>
      <c r="E106" s="414" t="s">
        <v>610</v>
      </c>
      <c r="F106" s="385" t="s">
        <v>611</v>
      </c>
      <c r="G106" s="385" t="s">
        <v>612</v>
      </c>
      <c r="H106" s="385" t="s">
        <v>87</v>
      </c>
      <c r="I106" s="385" t="s">
        <v>613</v>
      </c>
      <c r="J106" s="751" t="s">
        <v>215</v>
      </c>
      <c r="K106" s="751" t="s">
        <v>216</v>
      </c>
      <c r="L106" s="767">
        <v>197</v>
      </c>
      <c r="M106" s="751" t="s">
        <v>217</v>
      </c>
      <c r="N106" s="1013">
        <v>1</v>
      </c>
      <c r="O106" s="1014">
        <v>0.2</v>
      </c>
      <c r="P106" s="1012">
        <f>(O106/N106)*1</f>
        <v>0.2</v>
      </c>
      <c r="Q106" s="885">
        <v>0</v>
      </c>
      <c r="R106" s="886">
        <v>0</v>
      </c>
      <c r="S106" s="1012">
        <v>0.15</v>
      </c>
      <c r="T106" s="1013">
        <v>0</v>
      </c>
      <c r="U106" s="886">
        <v>0</v>
      </c>
      <c r="V106" s="388"/>
      <c r="W106" s="389"/>
      <c r="X106" s="388"/>
      <c r="Y106" s="389"/>
      <c r="Z106" s="388"/>
      <c r="AA106" s="389"/>
      <c r="AB106" s="403" t="s">
        <v>1411</v>
      </c>
      <c r="AC106" s="177">
        <v>15</v>
      </c>
    </row>
    <row r="107" spans="1:32" ht="76.5" x14ac:dyDescent="0.25">
      <c r="A107" s="764"/>
      <c r="B107" s="764"/>
      <c r="C107" s="751"/>
      <c r="D107" s="385">
        <v>96</v>
      </c>
      <c r="E107" s="414" t="s">
        <v>614</v>
      </c>
      <c r="F107" s="385" t="s">
        <v>615</v>
      </c>
      <c r="G107" s="385" t="s">
        <v>616</v>
      </c>
      <c r="H107" s="385" t="s">
        <v>59</v>
      </c>
      <c r="I107" s="385" t="s">
        <v>617</v>
      </c>
      <c r="J107" s="751"/>
      <c r="K107" s="751"/>
      <c r="L107" s="767"/>
      <c r="M107" s="751"/>
      <c r="N107" s="1013"/>
      <c r="O107" s="1014"/>
      <c r="P107" s="1012"/>
      <c r="Q107" s="885"/>
      <c r="R107" s="886"/>
      <c r="S107" s="1012"/>
      <c r="T107" s="1013"/>
      <c r="U107" s="886"/>
      <c r="V107" s="388"/>
      <c r="W107" s="389"/>
      <c r="X107" s="388"/>
      <c r="Y107" s="389"/>
      <c r="Z107" s="388"/>
      <c r="AA107" s="389"/>
      <c r="AB107" s="403" t="s">
        <v>1411</v>
      </c>
      <c r="AC107" s="177">
        <v>15</v>
      </c>
    </row>
    <row r="108" spans="1:32" ht="114.75" x14ac:dyDescent="0.25">
      <c r="A108" s="764"/>
      <c r="B108" s="764"/>
      <c r="C108" s="385" t="s">
        <v>618</v>
      </c>
      <c r="D108" s="385">
        <v>97</v>
      </c>
      <c r="E108" s="414" t="s">
        <v>619</v>
      </c>
      <c r="F108" s="385" t="s">
        <v>620</v>
      </c>
      <c r="G108" s="385" t="s">
        <v>621</v>
      </c>
      <c r="H108" s="385" t="s">
        <v>59</v>
      </c>
      <c r="I108" s="385" t="s">
        <v>622</v>
      </c>
      <c r="J108" s="385" t="s">
        <v>389</v>
      </c>
      <c r="K108" s="385" t="s">
        <v>603</v>
      </c>
      <c r="L108" s="386">
        <v>226</v>
      </c>
      <c r="M108" s="385" t="s">
        <v>1011</v>
      </c>
      <c r="N108" s="388">
        <v>12</v>
      </c>
      <c r="O108" s="388">
        <v>8</v>
      </c>
      <c r="P108" s="207">
        <f>(O108/N108)*1</f>
        <v>0.66666666666666663</v>
      </c>
      <c r="Q108" s="388">
        <v>0</v>
      </c>
      <c r="R108" s="184">
        <v>0</v>
      </c>
      <c r="S108" s="207">
        <v>0.15</v>
      </c>
      <c r="T108" s="388">
        <v>0</v>
      </c>
      <c r="U108" s="184">
        <v>0</v>
      </c>
      <c r="V108" s="388"/>
      <c r="W108" s="389"/>
      <c r="X108" s="388"/>
      <c r="Y108" s="389"/>
      <c r="Z108" s="388"/>
      <c r="AA108" s="389"/>
      <c r="AB108" s="403" t="s">
        <v>1411</v>
      </c>
    </row>
    <row r="109" spans="1:32" ht="89.25" x14ac:dyDescent="0.25">
      <c r="A109" s="764" t="s">
        <v>624</v>
      </c>
      <c r="B109" s="751" t="s">
        <v>625</v>
      </c>
      <c r="C109" s="751" t="s">
        <v>626</v>
      </c>
      <c r="D109" s="385">
        <v>98</v>
      </c>
      <c r="E109" s="414" t="s">
        <v>627</v>
      </c>
      <c r="F109" s="385" t="s">
        <v>628</v>
      </c>
      <c r="G109" s="385" t="s">
        <v>629</v>
      </c>
      <c r="H109" s="385" t="s">
        <v>630</v>
      </c>
      <c r="I109" s="385" t="s">
        <v>631</v>
      </c>
      <c r="J109" s="751" t="s">
        <v>233</v>
      </c>
      <c r="K109" s="751" t="s">
        <v>234</v>
      </c>
      <c r="L109" s="764">
        <v>197</v>
      </c>
      <c r="M109" s="764" t="s">
        <v>217</v>
      </c>
      <c r="N109" s="1013">
        <v>1</v>
      </c>
      <c r="O109" s="1014">
        <v>0.2</v>
      </c>
      <c r="P109" s="1012">
        <f>(O109/N109)*1</f>
        <v>0.2</v>
      </c>
      <c r="Q109" s="885">
        <v>0</v>
      </c>
      <c r="R109" s="886">
        <v>0</v>
      </c>
      <c r="S109" s="407">
        <v>0.03</v>
      </c>
      <c r="T109" s="1013">
        <v>0</v>
      </c>
      <c r="U109" s="886">
        <v>0</v>
      </c>
      <c r="V109" s="388"/>
      <c r="W109" s="389"/>
      <c r="X109" s="388"/>
      <c r="Y109" s="389"/>
      <c r="Z109" s="388" t="s">
        <v>1035</v>
      </c>
      <c r="AA109" s="389"/>
      <c r="AB109" s="403" t="s">
        <v>1410</v>
      </c>
    </row>
    <row r="110" spans="1:32" ht="63.75" x14ac:dyDescent="0.25">
      <c r="A110" s="764"/>
      <c r="B110" s="751"/>
      <c r="C110" s="751"/>
      <c r="D110" s="385">
        <v>99</v>
      </c>
      <c r="E110" s="414" t="s">
        <v>632</v>
      </c>
      <c r="F110" s="385" t="s">
        <v>633</v>
      </c>
      <c r="G110" s="385" t="s">
        <v>634</v>
      </c>
      <c r="H110" s="385" t="s">
        <v>635</v>
      </c>
      <c r="I110" s="385" t="s">
        <v>631</v>
      </c>
      <c r="J110" s="751"/>
      <c r="K110" s="751"/>
      <c r="L110" s="764"/>
      <c r="M110" s="764"/>
      <c r="N110" s="1013"/>
      <c r="O110" s="1014"/>
      <c r="P110" s="1012"/>
      <c r="Q110" s="885"/>
      <c r="R110" s="886"/>
      <c r="S110" s="407">
        <v>0.03</v>
      </c>
      <c r="T110" s="1013"/>
      <c r="U110" s="886"/>
      <c r="V110" s="388"/>
      <c r="W110" s="389"/>
      <c r="X110" s="388"/>
      <c r="Y110" s="389"/>
      <c r="Z110" s="388"/>
      <c r="AA110" s="389"/>
      <c r="AB110" s="403" t="s">
        <v>1410</v>
      </c>
    </row>
    <row r="111" spans="1:32" ht="76.5" x14ac:dyDescent="0.25">
      <c r="A111" s="764"/>
      <c r="B111" s="751"/>
      <c r="C111" s="764" t="s">
        <v>636</v>
      </c>
      <c r="D111" s="387">
        <v>100</v>
      </c>
      <c r="E111" s="414" t="s">
        <v>637</v>
      </c>
      <c r="F111" s="385" t="s">
        <v>638</v>
      </c>
      <c r="G111" s="385" t="s">
        <v>639</v>
      </c>
      <c r="H111" s="385" t="s">
        <v>640</v>
      </c>
      <c r="I111" s="385" t="s">
        <v>641</v>
      </c>
      <c r="J111" s="751"/>
      <c r="K111" s="751"/>
      <c r="L111" s="764"/>
      <c r="M111" s="764"/>
      <c r="N111" s="1013"/>
      <c r="O111" s="1014"/>
      <c r="P111" s="1012"/>
      <c r="Q111" s="885"/>
      <c r="R111" s="886"/>
      <c r="S111" s="407">
        <v>0.03</v>
      </c>
      <c r="T111" s="1013"/>
      <c r="U111" s="886"/>
      <c r="V111" s="388"/>
      <c r="W111" s="389"/>
      <c r="X111" s="388"/>
      <c r="Y111" s="389"/>
      <c r="Z111" s="388"/>
      <c r="AA111" s="389"/>
      <c r="AB111" s="403" t="s">
        <v>1410</v>
      </c>
    </row>
    <row r="112" spans="1:32" ht="63.75" x14ac:dyDescent="0.25">
      <c r="A112" s="764"/>
      <c r="B112" s="751"/>
      <c r="C112" s="764"/>
      <c r="D112" s="385">
        <v>101</v>
      </c>
      <c r="E112" s="415" t="s">
        <v>642</v>
      </c>
      <c r="F112" s="385" t="s">
        <v>643</v>
      </c>
      <c r="G112" s="385" t="s">
        <v>644</v>
      </c>
      <c r="H112" s="385" t="s">
        <v>645</v>
      </c>
      <c r="I112" s="385" t="s">
        <v>641</v>
      </c>
      <c r="J112" s="751"/>
      <c r="K112" s="751"/>
      <c r="L112" s="764"/>
      <c r="M112" s="764"/>
      <c r="N112" s="1013"/>
      <c r="O112" s="1014"/>
      <c r="P112" s="1012"/>
      <c r="Q112" s="885"/>
      <c r="R112" s="886"/>
      <c r="S112" s="407">
        <v>0.03</v>
      </c>
      <c r="T112" s="1013"/>
      <c r="U112" s="886"/>
      <c r="V112" s="388"/>
      <c r="W112" s="389"/>
      <c r="X112" s="388"/>
      <c r="Y112" s="389"/>
      <c r="Z112" s="388"/>
      <c r="AA112" s="389"/>
      <c r="AB112" s="403" t="s">
        <v>1410</v>
      </c>
    </row>
    <row r="113" spans="1:31" ht="51" x14ac:dyDescent="0.25">
      <c r="A113" s="764"/>
      <c r="B113" s="751"/>
      <c r="C113" s="764"/>
      <c r="D113" s="385">
        <v>102</v>
      </c>
      <c r="E113" s="414" t="s">
        <v>646</v>
      </c>
      <c r="F113" s="385" t="s">
        <v>647</v>
      </c>
      <c r="G113" s="385" t="s">
        <v>648</v>
      </c>
      <c r="H113" s="385" t="s">
        <v>649</v>
      </c>
      <c r="I113" s="385" t="s">
        <v>650</v>
      </c>
      <c r="J113" s="751"/>
      <c r="K113" s="751"/>
      <c r="L113" s="764"/>
      <c r="M113" s="764"/>
      <c r="N113" s="1013"/>
      <c r="O113" s="1014"/>
      <c r="P113" s="1012"/>
      <c r="Q113" s="885"/>
      <c r="R113" s="886"/>
      <c r="S113" s="407">
        <v>0.03</v>
      </c>
      <c r="T113" s="1013"/>
      <c r="U113" s="886"/>
      <c r="V113" s="388"/>
      <c r="W113" s="389"/>
      <c r="X113" s="388"/>
      <c r="Y113" s="389"/>
      <c r="Z113" s="388"/>
      <c r="AA113" s="389"/>
      <c r="AB113" s="403" t="s">
        <v>1410</v>
      </c>
    </row>
    <row r="114" spans="1:31" ht="51" x14ac:dyDescent="0.25">
      <c r="A114" s="764"/>
      <c r="B114" s="751"/>
      <c r="C114" s="764"/>
      <c r="D114" s="385">
        <v>103</v>
      </c>
      <c r="E114" s="414" t="s">
        <v>651</v>
      </c>
      <c r="F114" s="385" t="s">
        <v>652</v>
      </c>
      <c r="G114" s="385" t="s">
        <v>653</v>
      </c>
      <c r="H114" s="385" t="s">
        <v>654</v>
      </c>
      <c r="I114" s="385" t="s">
        <v>655</v>
      </c>
      <c r="J114" s="751"/>
      <c r="K114" s="751"/>
      <c r="L114" s="764"/>
      <c r="M114" s="764"/>
      <c r="N114" s="1013"/>
      <c r="O114" s="1014"/>
      <c r="P114" s="1012"/>
      <c r="Q114" s="885"/>
      <c r="R114" s="886"/>
      <c r="S114" s="407">
        <v>0.03</v>
      </c>
      <c r="T114" s="1013"/>
      <c r="U114" s="886"/>
      <c r="V114" s="388"/>
      <c r="W114" s="389"/>
      <c r="X114" s="388"/>
      <c r="Y114" s="389"/>
      <c r="Z114" s="388"/>
      <c r="AA114" s="389"/>
      <c r="AB114" s="403" t="s">
        <v>1410</v>
      </c>
    </row>
    <row r="115" spans="1:31" ht="63.75" x14ac:dyDescent="0.25">
      <c r="A115" s="764"/>
      <c r="B115" s="751"/>
      <c r="C115" s="764"/>
      <c r="D115" s="387">
        <v>104</v>
      </c>
      <c r="E115" s="414" t="s">
        <v>656</v>
      </c>
      <c r="F115" s="385" t="s">
        <v>657</v>
      </c>
      <c r="G115" s="385" t="s">
        <v>658</v>
      </c>
      <c r="H115" s="385" t="s">
        <v>659</v>
      </c>
      <c r="I115" s="385" t="s">
        <v>660</v>
      </c>
      <c r="J115" s="751"/>
      <c r="K115" s="751"/>
      <c r="L115" s="764"/>
      <c r="M115" s="764"/>
      <c r="N115" s="1013"/>
      <c r="O115" s="1014"/>
      <c r="P115" s="1012"/>
      <c r="Q115" s="885"/>
      <c r="R115" s="886"/>
      <c r="S115" s="407">
        <v>0.03</v>
      </c>
      <c r="T115" s="1013"/>
      <c r="U115" s="886"/>
      <c r="V115" s="388"/>
      <c r="W115" s="389"/>
      <c r="X115" s="388"/>
      <c r="Y115" s="389"/>
      <c r="Z115" s="388"/>
      <c r="AA115" s="389"/>
      <c r="AB115" s="402" t="s">
        <v>1409</v>
      </c>
    </row>
    <row r="116" spans="1:31" ht="76.5" x14ac:dyDescent="0.25">
      <c r="A116" s="764"/>
      <c r="B116" s="751"/>
      <c r="C116" s="764"/>
      <c r="D116" s="385">
        <v>105</v>
      </c>
      <c r="E116" s="385" t="s">
        <v>661</v>
      </c>
      <c r="F116" s="385" t="s">
        <v>662</v>
      </c>
      <c r="G116" s="385" t="s">
        <v>663</v>
      </c>
      <c r="H116" s="385" t="s">
        <v>664</v>
      </c>
      <c r="I116" s="385" t="s">
        <v>665</v>
      </c>
      <c r="J116" s="751"/>
      <c r="K116" s="751"/>
      <c r="L116" s="764"/>
      <c r="M116" s="764"/>
      <c r="N116" s="1013"/>
      <c r="O116" s="1014"/>
      <c r="P116" s="1012"/>
      <c r="Q116" s="885"/>
      <c r="R116" s="886"/>
      <c r="S116" s="407">
        <v>0.03</v>
      </c>
      <c r="T116" s="1013"/>
      <c r="U116" s="886"/>
      <c r="V116" s="388"/>
      <c r="W116" s="389"/>
      <c r="X116" s="388"/>
      <c r="Y116" s="389"/>
      <c r="Z116" s="388"/>
      <c r="AA116" s="389"/>
      <c r="AB116" s="402" t="s">
        <v>1408</v>
      </c>
    </row>
    <row r="117" spans="1:31" ht="76.5" x14ac:dyDescent="0.25">
      <c r="A117" s="764"/>
      <c r="B117" s="751"/>
      <c r="C117" s="764"/>
      <c r="D117" s="385">
        <v>106</v>
      </c>
      <c r="E117" s="414" t="s">
        <v>666</v>
      </c>
      <c r="F117" s="385" t="s">
        <v>667</v>
      </c>
      <c r="G117" s="385" t="s">
        <v>668</v>
      </c>
      <c r="H117" s="385" t="s">
        <v>669</v>
      </c>
      <c r="I117" s="385" t="s">
        <v>1020</v>
      </c>
      <c r="J117" s="751"/>
      <c r="K117" s="751"/>
      <c r="L117" s="764"/>
      <c r="M117" s="764"/>
      <c r="N117" s="1013"/>
      <c r="O117" s="1014"/>
      <c r="P117" s="1012"/>
      <c r="Q117" s="885"/>
      <c r="R117" s="886"/>
      <c r="S117" s="407">
        <v>0.03</v>
      </c>
      <c r="T117" s="1013"/>
      <c r="U117" s="886"/>
      <c r="V117" s="388"/>
      <c r="W117" s="389"/>
      <c r="X117" s="388"/>
      <c r="Y117" s="389"/>
      <c r="Z117" s="388"/>
      <c r="AA117" s="389"/>
      <c r="AB117" s="402" t="s">
        <v>1437</v>
      </c>
    </row>
    <row r="118" spans="1:31" ht="63.75" x14ac:dyDescent="0.25">
      <c r="A118" s="764"/>
      <c r="B118" s="751"/>
      <c r="C118" s="764"/>
      <c r="D118" s="385">
        <v>107</v>
      </c>
      <c r="E118" s="414" t="s">
        <v>671</v>
      </c>
      <c r="F118" s="385" t="s">
        <v>672</v>
      </c>
      <c r="G118" s="385" t="s">
        <v>673</v>
      </c>
      <c r="H118" s="385" t="s">
        <v>59</v>
      </c>
      <c r="I118" s="385" t="s">
        <v>674</v>
      </c>
      <c r="J118" s="751"/>
      <c r="K118" s="751"/>
      <c r="L118" s="764"/>
      <c r="M118" s="764"/>
      <c r="N118" s="1013"/>
      <c r="O118" s="1014"/>
      <c r="P118" s="1012"/>
      <c r="Q118" s="885"/>
      <c r="R118" s="886"/>
      <c r="S118" s="407">
        <v>0.03</v>
      </c>
      <c r="T118" s="1013"/>
      <c r="U118" s="886"/>
      <c r="V118" s="388"/>
      <c r="W118" s="389"/>
      <c r="X118" s="388"/>
      <c r="Y118" s="389"/>
      <c r="Z118" s="388"/>
      <c r="AA118" s="389"/>
      <c r="AB118" s="402" t="s">
        <v>1406</v>
      </c>
      <c r="AD118" s="413">
        <v>0.03</v>
      </c>
      <c r="AE118" s="177" t="s">
        <v>1459</v>
      </c>
    </row>
    <row r="119" spans="1:31" ht="89.25" x14ac:dyDescent="0.25">
      <c r="A119" s="764"/>
      <c r="B119" s="764" t="s">
        <v>675</v>
      </c>
      <c r="C119" s="751" t="s">
        <v>676</v>
      </c>
      <c r="D119" s="387">
        <v>108</v>
      </c>
      <c r="E119" s="414" t="s">
        <v>677</v>
      </c>
      <c r="F119" s="385" t="s">
        <v>678</v>
      </c>
      <c r="G119" s="385" t="s">
        <v>679</v>
      </c>
      <c r="H119" s="385" t="s">
        <v>680</v>
      </c>
      <c r="I119" s="385" t="s">
        <v>1021</v>
      </c>
      <c r="J119" s="751"/>
      <c r="K119" s="751"/>
      <c r="L119" s="764"/>
      <c r="M119" s="764"/>
      <c r="N119" s="1013"/>
      <c r="O119" s="1014"/>
      <c r="P119" s="1012"/>
      <c r="Q119" s="885"/>
      <c r="R119" s="886"/>
      <c r="S119" s="407">
        <v>0.03</v>
      </c>
      <c r="T119" s="1013"/>
      <c r="U119" s="886"/>
      <c r="V119" s="388"/>
      <c r="W119" s="389"/>
      <c r="X119" s="388"/>
      <c r="Y119" s="389"/>
      <c r="Z119" s="388"/>
      <c r="AA119" s="389"/>
      <c r="AB119" s="402" t="s">
        <v>1041</v>
      </c>
    </row>
    <row r="120" spans="1:31" ht="76.5" x14ac:dyDescent="0.25">
      <c r="A120" s="764"/>
      <c r="B120" s="764"/>
      <c r="C120" s="751"/>
      <c r="D120" s="385">
        <v>109</v>
      </c>
      <c r="E120" s="414" t="s">
        <v>681</v>
      </c>
      <c r="F120" s="385" t="s">
        <v>682</v>
      </c>
      <c r="G120" s="385" t="s">
        <v>683</v>
      </c>
      <c r="H120" s="385" t="s">
        <v>684</v>
      </c>
      <c r="I120" s="385" t="s">
        <v>685</v>
      </c>
      <c r="J120" s="751"/>
      <c r="K120" s="751"/>
      <c r="L120" s="764"/>
      <c r="M120" s="764"/>
      <c r="N120" s="1013"/>
      <c r="O120" s="1014"/>
      <c r="P120" s="1012"/>
      <c r="Q120" s="885"/>
      <c r="R120" s="886"/>
      <c r="S120" s="407">
        <v>0.03</v>
      </c>
      <c r="T120" s="1013"/>
      <c r="U120" s="886"/>
      <c r="V120" s="388"/>
      <c r="W120" s="389"/>
      <c r="X120" s="388"/>
      <c r="Y120" s="389"/>
      <c r="Z120" s="388"/>
      <c r="AA120" s="389"/>
      <c r="AB120" s="402" t="s">
        <v>1415</v>
      </c>
    </row>
    <row r="121" spans="1:31" s="378" customFormat="1" x14ac:dyDescent="0.25">
      <c r="A121" s="2"/>
      <c r="B121" s="2"/>
      <c r="C121" s="2"/>
      <c r="D121" s="2"/>
      <c r="E121" s="2"/>
      <c r="F121" s="2"/>
      <c r="G121" s="2"/>
      <c r="H121" s="2"/>
      <c r="I121" s="2"/>
      <c r="J121" s="2"/>
      <c r="K121" s="2"/>
      <c r="L121" s="2"/>
      <c r="M121" s="2"/>
      <c r="N121" s="375"/>
      <c r="O121" s="375"/>
      <c r="P121" s="4"/>
      <c r="Q121" s="375"/>
      <c r="R121" s="375"/>
      <c r="S121" s="375"/>
      <c r="T121" s="375"/>
      <c r="U121" s="376"/>
      <c r="V121" s="375"/>
      <c r="W121" s="376"/>
      <c r="X121" s="375"/>
      <c r="Y121" s="376"/>
      <c r="Z121" s="375"/>
      <c r="AA121" s="376"/>
      <c r="AB121" s="377"/>
    </row>
    <row r="122" spans="1:31" s="378" customFormat="1" x14ac:dyDescent="0.25">
      <c r="A122" s="2"/>
      <c r="B122" s="2"/>
      <c r="C122" s="2"/>
      <c r="D122" s="2"/>
      <c r="E122" s="2"/>
      <c r="F122" s="2"/>
      <c r="G122" s="2"/>
      <c r="H122" s="2"/>
      <c r="I122" s="2"/>
      <c r="J122" s="2"/>
      <c r="K122" s="2"/>
      <c r="L122" s="2"/>
      <c r="M122" s="2"/>
      <c r="N122" s="375"/>
      <c r="O122" s="375"/>
      <c r="P122" s="4"/>
      <c r="Q122" s="375"/>
      <c r="R122" s="375"/>
      <c r="S122" s="375"/>
      <c r="T122" s="375"/>
      <c r="U122" s="376"/>
      <c r="V122" s="375"/>
      <c r="W122" s="376"/>
      <c r="X122" s="375"/>
      <c r="Y122" s="376"/>
      <c r="Z122" s="375"/>
      <c r="AA122" s="376"/>
      <c r="AB122" s="377"/>
    </row>
    <row r="123" spans="1:31" s="378" customFormat="1" x14ac:dyDescent="0.25">
      <c r="A123" s="2"/>
      <c r="B123" s="2"/>
      <c r="C123" s="2"/>
      <c r="D123" s="2"/>
      <c r="E123" s="2"/>
      <c r="F123" s="2"/>
      <c r="G123" s="2"/>
      <c r="H123" s="2"/>
      <c r="I123" s="2"/>
      <c r="J123" s="2"/>
      <c r="K123" s="2"/>
      <c r="L123" s="2"/>
      <c r="M123" s="2"/>
      <c r="N123" s="375"/>
      <c r="O123" s="375"/>
      <c r="P123" s="4"/>
      <c r="Q123" s="375"/>
      <c r="R123" s="375"/>
      <c r="S123" s="375"/>
      <c r="T123" s="375"/>
      <c r="U123" s="376"/>
      <c r="V123" s="375"/>
      <c r="W123" s="376"/>
      <c r="X123" s="375"/>
      <c r="Y123" s="376"/>
      <c r="Z123" s="375"/>
      <c r="AA123" s="376"/>
      <c r="AB123" s="377"/>
    </row>
    <row r="124" spans="1:31" s="378" customFormat="1" x14ac:dyDescent="0.25">
      <c r="A124" s="2"/>
      <c r="B124" s="2"/>
      <c r="C124" s="2"/>
      <c r="D124" s="2"/>
      <c r="E124" s="2"/>
      <c r="F124" s="2"/>
      <c r="G124" s="2"/>
      <c r="H124" s="2"/>
      <c r="I124" s="2"/>
      <c r="J124" s="2"/>
      <c r="K124" s="2"/>
      <c r="L124" s="2"/>
      <c r="M124" s="2"/>
      <c r="N124" s="375"/>
      <c r="O124" s="375"/>
      <c r="P124" s="4"/>
      <c r="Q124" s="375"/>
      <c r="R124" s="375"/>
      <c r="S124" s="375"/>
      <c r="T124" s="375"/>
      <c r="U124" s="376"/>
      <c r="V124" s="375"/>
      <c r="W124" s="376"/>
      <c r="X124" s="375"/>
      <c r="Y124" s="376"/>
      <c r="Z124" s="375"/>
      <c r="AA124" s="376"/>
      <c r="AB124" s="377"/>
    </row>
    <row r="125" spans="1:31" s="378" customFormat="1" x14ac:dyDescent="0.25">
      <c r="A125" s="2"/>
      <c r="B125" s="2"/>
      <c r="C125" s="2"/>
      <c r="D125" s="2"/>
      <c r="E125" s="2"/>
      <c r="F125" s="2"/>
      <c r="G125" s="2"/>
      <c r="H125" s="2"/>
      <c r="I125" s="2"/>
      <c r="J125" s="2"/>
      <c r="K125" s="2"/>
      <c r="L125" s="2"/>
      <c r="M125" s="2"/>
      <c r="N125" s="375"/>
      <c r="O125" s="375"/>
      <c r="P125" s="4"/>
      <c r="Q125" s="375"/>
      <c r="R125" s="375"/>
      <c r="S125" s="375"/>
      <c r="T125" s="375"/>
      <c r="U125" s="376"/>
      <c r="V125" s="375"/>
      <c r="W125" s="376"/>
      <c r="X125" s="375"/>
      <c r="Y125" s="376"/>
      <c r="Z125" s="375"/>
      <c r="AA125" s="376"/>
      <c r="AB125" s="377"/>
    </row>
    <row r="126" spans="1:31" s="378" customFormat="1" x14ac:dyDescent="0.25">
      <c r="A126" s="2"/>
      <c r="B126" s="2"/>
      <c r="C126" s="2"/>
      <c r="D126" s="2"/>
      <c r="E126" s="2"/>
      <c r="F126" s="2"/>
      <c r="G126" s="2"/>
      <c r="H126" s="2"/>
      <c r="I126" s="2"/>
      <c r="J126" s="2"/>
      <c r="K126" s="2"/>
      <c r="L126" s="2"/>
      <c r="M126" s="2"/>
      <c r="N126" s="375"/>
      <c r="O126" s="375"/>
      <c r="P126" s="4"/>
      <c r="Q126" s="375"/>
      <c r="R126" s="375"/>
      <c r="S126" s="375"/>
      <c r="T126" s="375"/>
      <c r="U126" s="376"/>
      <c r="V126" s="375"/>
      <c r="W126" s="376"/>
      <c r="X126" s="375"/>
      <c r="Y126" s="376"/>
      <c r="Z126" s="375"/>
      <c r="AA126" s="376"/>
      <c r="AB126" s="377"/>
    </row>
    <row r="127" spans="1:31" s="378" customFormat="1" x14ac:dyDescent="0.25">
      <c r="A127" s="2"/>
      <c r="B127" s="2"/>
      <c r="C127" s="2"/>
      <c r="D127" s="2"/>
      <c r="E127" s="2"/>
      <c r="F127" s="2"/>
      <c r="G127" s="2"/>
      <c r="H127" s="2"/>
      <c r="I127" s="2"/>
      <c r="J127" s="2"/>
      <c r="K127" s="2"/>
      <c r="L127" s="2"/>
      <c r="M127" s="2"/>
      <c r="N127" s="375"/>
      <c r="O127" s="375"/>
      <c r="P127" s="4"/>
      <c r="Q127" s="375"/>
      <c r="R127" s="375"/>
      <c r="S127" s="375"/>
      <c r="T127" s="375"/>
      <c r="U127" s="376"/>
      <c r="V127" s="375"/>
      <c r="W127" s="376"/>
      <c r="X127" s="375"/>
      <c r="Y127" s="376"/>
      <c r="Z127" s="375"/>
      <c r="AA127" s="376"/>
      <c r="AB127" s="377"/>
    </row>
    <row r="128" spans="1:31" s="378" customFormat="1" x14ac:dyDescent="0.25">
      <c r="A128" s="2"/>
      <c r="B128" s="2"/>
      <c r="C128" s="2"/>
      <c r="D128" s="2"/>
      <c r="E128" s="2"/>
      <c r="F128" s="2"/>
      <c r="G128" s="2"/>
      <c r="H128" s="2"/>
      <c r="I128" s="2"/>
      <c r="J128" s="2"/>
      <c r="K128" s="2"/>
      <c r="L128" s="2"/>
      <c r="M128" s="2"/>
      <c r="N128" s="375"/>
      <c r="O128" s="375"/>
      <c r="P128" s="4"/>
      <c r="Q128" s="375"/>
      <c r="R128" s="375"/>
      <c r="S128" s="375"/>
      <c r="T128" s="375"/>
      <c r="U128" s="376"/>
      <c r="V128" s="375"/>
      <c r="W128" s="376"/>
      <c r="X128" s="375"/>
      <c r="Y128" s="376"/>
      <c r="Z128" s="375"/>
      <c r="AA128" s="376"/>
      <c r="AB128" s="377"/>
    </row>
    <row r="129" spans="1:28" s="378" customFormat="1" x14ac:dyDescent="0.25">
      <c r="A129" s="2"/>
      <c r="B129" s="2"/>
      <c r="C129" s="2"/>
      <c r="D129" s="2"/>
      <c r="E129" s="2"/>
      <c r="F129" s="2"/>
      <c r="G129" s="2"/>
      <c r="H129" s="2"/>
      <c r="I129" s="2"/>
      <c r="J129" s="2"/>
      <c r="K129" s="2"/>
      <c r="L129" s="2"/>
      <c r="M129" s="2"/>
      <c r="N129" s="375"/>
      <c r="O129" s="375"/>
      <c r="P129" s="4"/>
      <c r="Q129" s="375"/>
      <c r="R129" s="375"/>
      <c r="S129" s="375"/>
      <c r="T129" s="375"/>
      <c r="U129" s="376"/>
      <c r="V129" s="375"/>
      <c r="W129" s="376"/>
      <c r="X129" s="375"/>
      <c r="Y129" s="376"/>
      <c r="Z129" s="375"/>
      <c r="AA129" s="376"/>
      <c r="AB129" s="377"/>
    </row>
    <row r="130" spans="1:28" s="378" customFormat="1" x14ac:dyDescent="0.25">
      <c r="A130" s="2"/>
      <c r="B130" s="2"/>
      <c r="C130" s="2"/>
      <c r="D130" s="2"/>
      <c r="E130" s="2"/>
      <c r="F130" s="2"/>
      <c r="G130" s="2"/>
      <c r="H130" s="2"/>
      <c r="I130" s="2"/>
      <c r="J130" s="2"/>
      <c r="K130" s="2"/>
      <c r="L130" s="2"/>
      <c r="M130" s="2"/>
      <c r="N130" s="375"/>
      <c r="O130" s="375"/>
      <c r="P130" s="4"/>
      <c r="Q130" s="375"/>
      <c r="R130" s="375"/>
      <c r="S130" s="375"/>
      <c r="T130" s="375"/>
      <c r="U130" s="376"/>
      <c r="V130" s="375"/>
      <c r="W130" s="376"/>
      <c r="X130" s="375"/>
      <c r="Y130" s="376"/>
      <c r="Z130" s="375"/>
      <c r="AA130" s="376"/>
      <c r="AB130" s="377"/>
    </row>
    <row r="131" spans="1:28" s="378" customFormat="1" x14ac:dyDescent="0.25">
      <c r="A131" s="2"/>
      <c r="B131" s="2"/>
      <c r="C131" s="2"/>
      <c r="D131" s="2"/>
      <c r="E131" s="2"/>
      <c r="F131" s="2"/>
      <c r="G131" s="2"/>
      <c r="H131" s="2"/>
      <c r="I131" s="2"/>
      <c r="J131" s="2"/>
      <c r="K131" s="2"/>
      <c r="L131" s="2"/>
      <c r="M131" s="2"/>
      <c r="N131" s="375"/>
      <c r="O131" s="375"/>
      <c r="P131" s="4"/>
      <c r="Q131" s="375"/>
      <c r="R131" s="375"/>
      <c r="S131" s="375"/>
      <c r="T131" s="375"/>
      <c r="U131" s="376"/>
      <c r="V131" s="375"/>
      <c r="W131" s="376"/>
      <c r="X131" s="375"/>
      <c r="Y131" s="376"/>
      <c r="Z131" s="375"/>
      <c r="AA131" s="376"/>
      <c r="AB131" s="377"/>
    </row>
    <row r="132" spans="1:28" s="378" customFormat="1" x14ac:dyDescent="0.25">
      <c r="A132" s="2"/>
      <c r="B132" s="2"/>
      <c r="C132" s="2"/>
      <c r="D132" s="2"/>
      <c r="E132" s="2"/>
      <c r="F132" s="2"/>
      <c r="G132" s="2"/>
      <c r="H132" s="2"/>
      <c r="I132" s="2"/>
      <c r="J132" s="2"/>
      <c r="K132" s="2"/>
      <c r="L132" s="2"/>
      <c r="M132" s="2"/>
      <c r="N132" s="375"/>
      <c r="O132" s="375"/>
      <c r="P132" s="4"/>
      <c r="Q132" s="375"/>
      <c r="R132" s="375"/>
      <c r="S132" s="375"/>
      <c r="T132" s="375"/>
      <c r="U132" s="376"/>
      <c r="V132" s="375"/>
      <c r="W132" s="376"/>
      <c r="X132" s="375"/>
      <c r="Y132" s="376"/>
      <c r="Z132" s="375"/>
      <c r="AA132" s="376"/>
      <c r="AB132" s="377"/>
    </row>
    <row r="133" spans="1:28" s="378" customFormat="1" x14ac:dyDescent="0.25">
      <c r="A133" s="2"/>
      <c r="B133" s="2"/>
      <c r="C133" s="2"/>
      <c r="D133" s="2"/>
      <c r="E133" s="2"/>
      <c r="F133" s="2"/>
      <c r="G133" s="2"/>
      <c r="H133" s="2"/>
      <c r="I133" s="2"/>
      <c r="J133" s="2"/>
      <c r="K133" s="2"/>
      <c r="L133" s="2"/>
      <c r="M133" s="2"/>
      <c r="N133" s="375"/>
      <c r="O133" s="375"/>
      <c r="P133" s="4"/>
      <c r="Q133" s="375"/>
      <c r="R133" s="375"/>
      <c r="S133" s="375"/>
      <c r="T133" s="375"/>
      <c r="U133" s="376"/>
      <c r="V133" s="375"/>
      <c r="W133" s="376"/>
      <c r="X133" s="375"/>
      <c r="Y133" s="376"/>
      <c r="Z133" s="375"/>
      <c r="AA133" s="376"/>
      <c r="AB133" s="377"/>
    </row>
    <row r="134" spans="1:28" s="378" customFormat="1" x14ac:dyDescent="0.25">
      <c r="A134" s="2"/>
      <c r="B134" s="2"/>
      <c r="C134" s="2"/>
      <c r="D134" s="2"/>
      <c r="E134" s="2"/>
      <c r="F134" s="2"/>
      <c r="G134" s="2"/>
      <c r="H134" s="2"/>
      <c r="I134" s="2"/>
      <c r="J134" s="2"/>
      <c r="K134" s="2"/>
      <c r="L134" s="2"/>
      <c r="M134" s="2"/>
      <c r="N134" s="375"/>
      <c r="O134" s="375"/>
      <c r="P134" s="4"/>
      <c r="Q134" s="375"/>
      <c r="R134" s="375"/>
      <c r="S134" s="375"/>
      <c r="T134" s="375"/>
      <c r="U134" s="376"/>
      <c r="V134" s="375"/>
      <c r="W134" s="376"/>
      <c r="X134" s="375"/>
      <c r="Y134" s="376"/>
      <c r="Z134" s="375"/>
      <c r="AA134" s="376"/>
      <c r="AB134" s="377"/>
    </row>
    <row r="135" spans="1:28" s="378" customFormat="1" x14ac:dyDescent="0.25">
      <c r="A135" s="2"/>
      <c r="B135" s="2"/>
      <c r="C135" s="2"/>
      <c r="D135" s="2"/>
      <c r="E135" s="2"/>
      <c r="F135" s="2"/>
      <c r="G135" s="2"/>
      <c r="H135" s="2"/>
      <c r="I135" s="2"/>
      <c r="J135" s="2"/>
      <c r="K135" s="2"/>
      <c r="L135" s="2"/>
      <c r="M135" s="2"/>
      <c r="N135" s="375"/>
      <c r="O135" s="375"/>
      <c r="P135" s="4"/>
      <c r="Q135" s="375"/>
      <c r="R135" s="375"/>
      <c r="S135" s="375"/>
      <c r="T135" s="375"/>
      <c r="U135" s="376"/>
      <c r="V135" s="375"/>
      <c r="W135" s="376"/>
      <c r="X135" s="375"/>
      <c r="Y135" s="376"/>
      <c r="Z135" s="375"/>
      <c r="AA135" s="376"/>
      <c r="AB135" s="377"/>
    </row>
    <row r="136" spans="1:28" s="378" customFormat="1" x14ac:dyDescent="0.25">
      <c r="A136" s="2"/>
      <c r="B136" s="2"/>
      <c r="C136" s="2"/>
      <c r="D136" s="2"/>
      <c r="E136" s="2"/>
      <c r="F136" s="2"/>
      <c r="G136" s="2"/>
      <c r="H136" s="2"/>
      <c r="I136" s="2"/>
      <c r="J136" s="2"/>
      <c r="K136" s="2"/>
      <c r="L136" s="2"/>
      <c r="M136" s="2"/>
      <c r="N136" s="375"/>
      <c r="O136" s="375"/>
      <c r="P136" s="4"/>
      <c r="Q136" s="375"/>
      <c r="R136" s="375"/>
      <c r="S136" s="375"/>
      <c r="T136" s="375"/>
      <c r="U136" s="376"/>
      <c r="V136" s="375"/>
      <c r="W136" s="376"/>
      <c r="X136" s="375"/>
      <c r="Y136" s="376"/>
      <c r="Z136" s="375"/>
      <c r="AA136" s="376"/>
      <c r="AB136" s="377"/>
    </row>
    <row r="137" spans="1:28" s="378" customFormat="1" x14ac:dyDescent="0.25">
      <c r="A137" s="2"/>
      <c r="B137" s="2"/>
      <c r="C137" s="2"/>
      <c r="D137" s="2"/>
      <c r="E137" s="2"/>
      <c r="F137" s="2"/>
      <c r="G137" s="2"/>
      <c r="H137" s="2"/>
      <c r="I137" s="2"/>
      <c r="J137" s="2"/>
      <c r="K137" s="2"/>
      <c r="L137" s="2"/>
      <c r="M137" s="2"/>
      <c r="N137" s="375"/>
      <c r="O137" s="375"/>
      <c r="P137" s="4"/>
      <c r="Q137" s="375"/>
      <c r="R137" s="375"/>
      <c r="S137" s="375"/>
      <c r="T137" s="375"/>
      <c r="U137" s="376"/>
      <c r="V137" s="375"/>
      <c r="W137" s="376"/>
      <c r="X137" s="375"/>
      <c r="Y137" s="376"/>
      <c r="Z137" s="375"/>
      <c r="AA137" s="376"/>
      <c r="AB137" s="377"/>
    </row>
    <row r="138" spans="1:28" s="378" customFormat="1" x14ac:dyDescent="0.25">
      <c r="A138" s="2"/>
      <c r="B138" s="2"/>
      <c r="C138" s="2"/>
      <c r="D138" s="2"/>
      <c r="E138" s="2"/>
      <c r="F138" s="2"/>
      <c r="G138" s="2"/>
      <c r="H138" s="2"/>
      <c r="I138" s="2"/>
      <c r="J138" s="2"/>
      <c r="K138" s="2"/>
      <c r="L138" s="2"/>
      <c r="M138" s="2"/>
      <c r="N138" s="375"/>
      <c r="O138" s="375"/>
      <c r="P138" s="4"/>
      <c r="Q138" s="375"/>
      <c r="R138" s="375"/>
      <c r="S138" s="375"/>
      <c r="T138" s="375"/>
      <c r="U138" s="376"/>
      <c r="V138" s="375"/>
      <c r="W138" s="376"/>
      <c r="X138" s="375"/>
      <c r="Y138" s="376"/>
      <c r="Z138" s="375"/>
      <c r="AA138" s="376"/>
      <c r="AB138" s="377"/>
    </row>
    <row r="139" spans="1:28" s="378" customFormat="1" x14ac:dyDescent="0.25">
      <c r="A139" s="2"/>
      <c r="B139" s="2"/>
      <c r="C139" s="2"/>
      <c r="D139" s="2"/>
      <c r="E139" s="2"/>
      <c r="F139" s="2"/>
      <c r="G139" s="2"/>
      <c r="H139" s="2"/>
      <c r="I139" s="2"/>
      <c r="J139" s="2"/>
      <c r="K139" s="2"/>
      <c r="L139" s="2"/>
      <c r="M139" s="2"/>
      <c r="N139" s="375"/>
      <c r="O139" s="375"/>
      <c r="P139" s="4"/>
      <c r="Q139" s="375"/>
      <c r="R139" s="375"/>
      <c r="S139" s="375"/>
      <c r="T139" s="375"/>
      <c r="U139" s="376"/>
      <c r="V139" s="375"/>
      <c r="W139" s="376"/>
      <c r="X139" s="375"/>
      <c r="Y139" s="376"/>
      <c r="Z139" s="375"/>
      <c r="AA139" s="376"/>
      <c r="AB139" s="377"/>
    </row>
    <row r="140" spans="1:28" s="378" customFormat="1" x14ac:dyDescent="0.25">
      <c r="A140" s="2"/>
      <c r="B140" s="2"/>
      <c r="C140" s="2"/>
      <c r="D140" s="2"/>
      <c r="E140" s="2"/>
      <c r="F140" s="2"/>
      <c r="G140" s="2"/>
      <c r="H140" s="2"/>
      <c r="I140" s="2"/>
      <c r="J140" s="2"/>
      <c r="K140" s="2"/>
      <c r="L140" s="2"/>
      <c r="M140" s="2"/>
      <c r="N140" s="375"/>
      <c r="O140" s="375"/>
      <c r="P140" s="4"/>
      <c r="Q140" s="375"/>
      <c r="R140" s="375"/>
      <c r="S140" s="375"/>
      <c r="T140" s="375"/>
      <c r="U140" s="376"/>
      <c r="V140" s="375"/>
      <c r="W140" s="376"/>
      <c r="X140" s="375"/>
      <c r="Y140" s="376"/>
      <c r="Z140" s="375"/>
      <c r="AA140" s="376"/>
      <c r="AB140" s="377"/>
    </row>
    <row r="141" spans="1:28" s="378" customFormat="1" x14ac:dyDescent="0.25">
      <c r="A141" s="2"/>
      <c r="B141" s="2"/>
      <c r="C141" s="2"/>
      <c r="D141" s="2"/>
      <c r="E141" s="2"/>
      <c r="F141" s="2"/>
      <c r="G141" s="2"/>
      <c r="H141" s="2"/>
      <c r="I141" s="2"/>
      <c r="J141" s="2"/>
      <c r="K141" s="2"/>
      <c r="L141" s="2"/>
      <c r="M141" s="2"/>
      <c r="N141" s="375"/>
      <c r="O141" s="375"/>
      <c r="P141" s="4"/>
      <c r="Q141" s="375"/>
      <c r="R141" s="375"/>
      <c r="S141" s="375"/>
      <c r="T141" s="375"/>
      <c r="U141" s="376"/>
      <c r="V141" s="375"/>
      <c r="W141" s="376"/>
      <c r="X141" s="375"/>
      <c r="Y141" s="376"/>
      <c r="Z141" s="375"/>
      <c r="AA141" s="376"/>
      <c r="AB141" s="377"/>
    </row>
    <row r="142" spans="1:28" s="378" customFormat="1" x14ac:dyDescent="0.25">
      <c r="A142" s="2"/>
      <c r="B142" s="2"/>
      <c r="C142" s="2"/>
      <c r="D142" s="2"/>
      <c r="E142" s="2"/>
      <c r="F142" s="2"/>
      <c r="G142" s="2"/>
      <c r="H142" s="2"/>
      <c r="I142" s="2"/>
      <c r="J142" s="2"/>
      <c r="K142" s="2"/>
      <c r="L142" s="2"/>
      <c r="M142" s="2"/>
      <c r="N142" s="375"/>
      <c r="O142" s="375"/>
      <c r="P142" s="4"/>
      <c r="Q142" s="375"/>
      <c r="R142" s="375"/>
      <c r="S142" s="375"/>
      <c r="T142" s="375"/>
      <c r="U142" s="376"/>
      <c r="V142" s="375"/>
      <c r="W142" s="376"/>
      <c r="X142" s="375"/>
      <c r="Y142" s="376"/>
      <c r="Z142" s="375"/>
      <c r="AA142" s="376"/>
      <c r="AB142" s="377"/>
    </row>
    <row r="143" spans="1:28" s="378" customFormat="1" x14ac:dyDescent="0.25">
      <c r="A143" s="2"/>
      <c r="B143" s="2"/>
      <c r="C143" s="2"/>
      <c r="D143" s="2"/>
      <c r="E143" s="2"/>
      <c r="F143" s="2"/>
      <c r="G143" s="2"/>
      <c r="H143" s="2"/>
      <c r="I143" s="2"/>
      <c r="J143" s="2"/>
      <c r="K143" s="2"/>
      <c r="L143" s="2"/>
      <c r="M143" s="2"/>
      <c r="N143" s="375"/>
      <c r="O143" s="375"/>
      <c r="P143" s="4"/>
      <c r="Q143" s="375"/>
      <c r="R143" s="375"/>
      <c r="S143" s="375"/>
      <c r="T143" s="375"/>
      <c r="U143" s="376"/>
      <c r="V143" s="375"/>
      <c r="W143" s="376"/>
      <c r="X143" s="375"/>
      <c r="Y143" s="376"/>
      <c r="Z143" s="375"/>
      <c r="AA143" s="376"/>
      <c r="AB143" s="377"/>
    </row>
    <row r="144" spans="1:28" s="378" customFormat="1" x14ac:dyDescent="0.25">
      <c r="A144" s="2"/>
      <c r="B144" s="2"/>
      <c r="C144" s="2"/>
      <c r="D144" s="2"/>
      <c r="E144" s="2"/>
      <c r="F144" s="2"/>
      <c r="G144" s="2"/>
      <c r="H144" s="2"/>
      <c r="I144" s="2"/>
      <c r="J144" s="2"/>
      <c r="K144" s="2"/>
      <c r="L144" s="2"/>
      <c r="M144" s="2"/>
      <c r="N144" s="375"/>
      <c r="O144" s="375"/>
      <c r="P144" s="4"/>
      <c r="Q144" s="375"/>
      <c r="R144" s="375"/>
      <c r="S144" s="375"/>
      <c r="T144" s="375"/>
      <c r="U144" s="376"/>
      <c r="V144" s="375"/>
      <c r="W144" s="376"/>
      <c r="X144" s="375"/>
      <c r="Y144" s="376"/>
      <c r="Z144" s="375"/>
      <c r="AA144" s="376"/>
      <c r="AB144" s="377"/>
    </row>
    <row r="145" spans="1:28" s="378" customFormat="1" x14ac:dyDescent="0.25">
      <c r="A145" s="2"/>
      <c r="B145" s="2"/>
      <c r="C145" s="2"/>
      <c r="D145" s="2"/>
      <c r="E145" s="2"/>
      <c r="F145" s="2"/>
      <c r="G145" s="2"/>
      <c r="H145" s="2"/>
      <c r="I145" s="2"/>
      <c r="J145" s="2"/>
      <c r="K145" s="2"/>
      <c r="L145" s="2"/>
      <c r="M145" s="2"/>
      <c r="N145" s="375"/>
      <c r="O145" s="375"/>
      <c r="P145" s="4"/>
      <c r="Q145" s="375"/>
      <c r="R145" s="375"/>
      <c r="S145" s="375"/>
      <c r="T145" s="375"/>
      <c r="U145" s="376"/>
      <c r="V145" s="375"/>
      <c r="W145" s="376"/>
      <c r="X145" s="375"/>
      <c r="Y145" s="376"/>
      <c r="Z145" s="375"/>
      <c r="AA145" s="376"/>
      <c r="AB145" s="377"/>
    </row>
    <row r="146" spans="1:28" s="378" customFormat="1" x14ac:dyDescent="0.25">
      <c r="A146" s="2"/>
      <c r="B146" s="2"/>
      <c r="C146" s="2"/>
      <c r="D146" s="2"/>
      <c r="E146" s="2"/>
      <c r="F146" s="2"/>
      <c r="G146" s="2"/>
      <c r="H146" s="2"/>
      <c r="I146" s="2"/>
      <c r="J146" s="2"/>
      <c r="K146" s="2"/>
      <c r="L146" s="2"/>
      <c r="M146" s="2"/>
      <c r="N146" s="375"/>
      <c r="O146" s="375"/>
      <c r="P146" s="4"/>
      <c r="Q146" s="375"/>
      <c r="R146" s="375"/>
      <c r="S146" s="375"/>
      <c r="T146" s="375"/>
      <c r="U146" s="376"/>
      <c r="V146" s="375"/>
      <c r="W146" s="376"/>
      <c r="X146" s="375"/>
      <c r="Y146" s="376"/>
      <c r="Z146" s="375"/>
      <c r="AA146" s="376"/>
      <c r="AB146" s="377"/>
    </row>
    <row r="147" spans="1:28" s="378" customFormat="1" x14ac:dyDescent="0.25">
      <c r="A147" s="2"/>
      <c r="B147" s="2"/>
      <c r="C147" s="2"/>
      <c r="D147" s="2"/>
      <c r="E147" s="2"/>
      <c r="F147" s="2"/>
      <c r="G147" s="2"/>
      <c r="H147" s="2"/>
      <c r="I147" s="2"/>
      <c r="J147" s="2"/>
      <c r="K147" s="2"/>
      <c r="L147" s="2"/>
      <c r="M147" s="2"/>
      <c r="N147" s="375"/>
      <c r="O147" s="375"/>
      <c r="P147" s="4"/>
      <c r="Q147" s="375"/>
      <c r="R147" s="375"/>
      <c r="S147" s="375"/>
      <c r="T147" s="375"/>
      <c r="U147" s="376"/>
      <c r="V147" s="375"/>
      <c r="W147" s="376"/>
      <c r="X147" s="375"/>
      <c r="Y147" s="376"/>
      <c r="Z147" s="375"/>
      <c r="AA147" s="376"/>
      <c r="AB147" s="377"/>
    </row>
    <row r="148" spans="1:28" s="378" customFormat="1" x14ac:dyDescent="0.25">
      <c r="A148" s="2"/>
      <c r="B148" s="2"/>
      <c r="C148" s="2"/>
      <c r="D148" s="2"/>
      <c r="E148" s="2"/>
      <c r="F148" s="2"/>
      <c r="G148" s="2"/>
      <c r="H148" s="2"/>
      <c r="I148" s="2"/>
      <c r="J148" s="2"/>
      <c r="K148" s="2"/>
      <c r="L148" s="2"/>
      <c r="M148" s="2"/>
      <c r="N148" s="375"/>
      <c r="O148" s="375"/>
      <c r="P148" s="4"/>
      <c r="Q148" s="375"/>
      <c r="R148" s="375"/>
      <c r="S148" s="375"/>
      <c r="T148" s="375"/>
      <c r="U148" s="376"/>
      <c r="V148" s="375"/>
      <c r="W148" s="376"/>
      <c r="X148" s="375"/>
      <c r="Y148" s="376"/>
      <c r="Z148" s="375"/>
      <c r="AA148" s="376"/>
      <c r="AB148" s="377"/>
    </row>
    <row r="149" spans="1:28" s="378" customFormat="1" x14ac:dyDescent="0.25">
      <c r="A149" s="2"/>
      <c r="B149" s="2"/>
      <c r="C149" s="2"/>
      <c r="D149" s="2"/>
      <c r="E149" s="2"/>
      <c r="F149" s="2"/>
      <c r="G149" s="2"/>
      <c r="H149" s="2"/>
      <c r="I149" s="2"/>
      <c r="J149" s="2"/>
      <c r="K149" s="2"/>
      <c r="L149" s="2"/>
      <c r="M149" s="2"/>
      <c r="N149" s="375"/>
      <c r="O149" s="375"/>
      <c r="P149" s="4"/>
      <c r="Q149" s="375"/>
      <c r="R149" s="375"/>
      <c r="S149" s="375"/>
      <c r="T149" s="375"/>
      <c r="U149" s="376"/>
      <c r="V149" s="375"/>
      <c r="W149" s="376"/>
      <c r="X149" s="375"/>
      <c r="Y149" s="376"/>
      <c r="Z149" s="375"/>
      <c r="AA149" s="376"/>
      <c r="AB149" s="377"/>
    </row>
    <row r="150" spans="1:28" s="378" customFormat="1" x14ac:dyDescent="0.25">
      <c r="A150" s="2"/>
      <c r="B150" s="2"/>
      <c r="C150" s="2"/>
      <c r="D150" s="2"/>
      <c r="E150" s="2"/>
      <c r="F150" s="2"/>
      <c r="G150" s="2"/>
      <c r="H150" s="2"/>
      <c r="I150" s="2"/>
      <c r="J150" s="2"/>
      <c r="K150" s="2"/>
      <c r="L150" s="2"/>
      <c r="M150" s="2"/>
      <c r="N150" s="375"/>
      <c r="O150" s="375"/>
      <c r="P150" s="4"/>
      <c r="Q150" s="375"/>
      <c r="R150" s="375"/>
      <c r="S150" s="375"/>
      <c r="T150" s="375"/>
      <c r="U150" s="376"/>
      <c r="V150" s="375"/>
      <c r="W150" s="376"/>
      <c r="X150" s="375"/>
      <c r="Y150" s="376"/>
      <c r="Z150" s="375"/>
      <c r="AA150" s="376"/>
      <c r="AB150" s="377"/>
    </row>
    <row r="151" spans="1:28" s="378" customFormat="1" x14ac:dyDescent="0.25">
      <c r="A151" s="2"/>
      <c r="B151" s="2"/>
      <c r="C151" s="2"/>
      <c r="D151" s="2"/>
      <c r="E151" s="2"/>
      <c r="F151" s="2"/>
      <c r="G151" s="2"/>
      <c r="H151" s="2"/>
      <c r="I151" s="2"/>
      <c r="J151" s="2"/>
      <c r="K151" s="2"/>
      <c r="L151" s="2"/>
      <c r="M151" s="2"/>
      <c r="N151" s="375"/>
      <c r="O151" s="375"/>
      <c r="P151" s="4"/>
      <c r="Q151" s="375"/>
      <c r="R151" s="375"/>
      <c r="S151" s="375"/>
      <c r="T151" s="375"/>
      <c r="U151" s="376"/>
      <c r="V151" s="375"/>
      <c r="W151" s="376"/>
      <c r="X151" s="375"/>
      <c r="Y151" s="376"/>
      <c r="Z151" s="375"/>
      <c r="AA151" s="376"/>
      <c r="AB151" s="377"/>
    </row>
    <row r="152" spans="1:28" s="378" customFormat="1" x14ac:dyDescent="0.25">
      <c r="A152" s="2"/>
      <c r="B152" s="2"/>
      <c r="C152" s="2"/>
      <c r="D152" s="2"/>
      <c r="E152" s="2"/>
      <c r="F152" s="2"/>
      <c r="G152" s="2"/>
      <c r="H152" s="2"/>
      <c r="I152" s="2"/>
      <c r="J152" s="2"/>
      <c r="K152" s="2"/>
      <c r="L152" s="2"/>
      <c r="M152" s="2"/>
      <c r="N152" s="375"/>
      <c r="O152" s="375"/>
      <c r="P152" s="4"/>
      <c r="Q152" s="375"/>
      <c r="R152" s="375"/>
      <c r="S152" s="375"/>
      <c r="T152" s="375"/>
      <c r="U152" s="376"/>
      <c r="V152" s="375"/>
      <c r="W152" s="376"/>
      <c r="X152" s="375"/>
      <c r="Y152" s="376"/>
      <c r="Z152" s="375"/>
      <c r="AA152" s="376"/>
      <c r="AB152" s="377"/>
    </row>
    <row r="153" spans="1:28" s="378" customFormat="1" x14ac:dyDescent="0.25">
      <c r="A153" s="2"/>
      <c r="B153" s="2"/>
      <c r="C153" s="2"/>
      <c r="D153" s="2"/>
      <c r="E153" s="2"/>
      <c r="F153" s="2"/>
      <c r="G153" s="2"/>
      <c r="H153" s="2"/>
      <c r="I153" s="2"/>
      <c r="J153" s="2"/>
      <c r="K153" s="2"/>
      <c r="L153" s="2"/>
      <c r="M153" s="2"/>
      <c r="N153" s="375"/>
      <c r="O153" s="375"/>
      <c r="P153" s="4"/>
      <c r="Q153" s="375"/>
      <c r="R153" s="375"/>
      <c r="S153" s="375"/>
      <c r="T153" s="375"/>
      <c r="U153" s="376"/>
      <c r="V153" s="375"/>
      <c r="W153" s="376"/>
      <c r="X153" s="375"/>
      <c r="Y153" s="376"/>
      <c r="Z153" s="375"/>
      <c r="AA153" s="376"/>
      <c r="AB153" s="377"/>
    </row>
    <row r="154" spans="1:28" s="378" customFormat="1" x14ac:dyDescent="0.25">
      <c r="A154" s="2"/>
      <c r="B154" s="2"/>
      <c r="C154" s="2"/>
      <c r="D154" s="2"/>
      <c r="E154" s="2"/>
      <c r="F154" s="2"/>
      <c r="G154" s="2"/>
      <c r="H154" s="2"/>
      <c r="I154" s="2"/>
      <c r="J154" s="2"/>
      <c r="K154" s="2"/>
      <c r="L154" s="2"/>
      <c r="M154" s="2"/>
      <c r="N154" s="375"/>
      <c r="O154" s="375"/>
      <c r="P154" s="4"/>
      <c r="Q154" s="375"/>
      <c r="R154" s="375"/>
      <c r="S154" s="375"/>
      <c r="T154" s="375"/>
      <c r="U154" s="376"/>
      <c r="V154" s="375"/>
      <c r="W154" s="376"/>
      <c r="X154" s="375"/>
      <c r="Y154" s="376"/>
      <c r="Z154" s="375"/>
      <c r="AA154" s="376"/>
      <c r="AB154" s="377"/>
    </row>
    <row r="155" spans="1:28" s="378" customFormat="1" x14ac:dyDescent="0.25">
      <c r="A155" s="2"/>
      <c r="B155" s="2"/>
      <c r="C155" s="2"/>
      <c r="D155" s="2"/>
      <c r="E155" s="2"/>
      <c r="F155" s="2"/>
      <c r="G155" s="2"/>
      <c r="H155" s="2"/>
      <c r="I155" s="2"/>
      <c r="J155" s="2"/>
      <c r="K155" s="2"/>
      <c r="L155" s="2"/>
      <c r="M155" s="2"/>
      <c r="N155" s="375"/>
      <c r="O155" s="375"/>
      <c r="P155" s="4"/>
      <c r="Q155" s="375"/>
      <c r="R155" s="375"/>
      <c r="S155" s="375"/>
      <c r="T155" s="375"/>
      <c r="U155" s="376"/>
      <c r="V155" s="375"/>
      <c r="W155" s="376"/>
      <c r="X155" s="375"/>
      <c r="Y155" s="376"/>
      <c r="Z155" s="375"/>
      <c r="AA155" s="376"/>
      <c r="AB155" s="377"/>
    </row>
    <row r="156" spans="1:28" s="378" customFormat="1" x14ac:dyDescent="0.25">
      <c r="A156" s="2"/>
      <c r="B156" s="2"/>
      <c r="C156" s="2"/>
      <c r="D156" s="2"/>
      <c r="E156" s="2"/>
      <c r="F156" s="2"/>
      <c r="G156" s="2"/>
      <c r="H156" s="2"/>
      <c r="I156" s="2"/>
      <c r="J156" s="2"/>
      <c r="K156" s="2"/>
      <c r="L156" s="2"/>
      <c r="M156" s="2"/>
      <c r="N156" s="375"/>
      <c r="O156" s="375"/>
      <c r="P156" s="4"/>
      <c r="Q156" s="375"/>
      <c r="R156" s="375"/>
      <c r="S156" s="375"/>
      <c r="T156" s="375"/>
      <c r="U156" s="376"/>
      <c r="V156" s="375"/>
      <c r="W156" s="376"/>
      <c r="X156" s="375"/>
      <c r="Y156" s="376"/>
      <c r="Z156" s="375"/>
      <c r="AA156" s="376"/>
      <c r="AB156" s="377"/>
    </row>
    <row r="157" spans="1:28" s="378" customFormat="1" x14ac:dyDescent="0.25">
      <c r="A157" s="2"/>
      <c r="B157" s="2"/>
      <c r="C157" s="2"/>
      <c r="D157" s="2"/>
      <c r="E157" s="2"/>
      <c r="F157" s="2"/>
      <c r="G157" s="2"/>
      <c r="H157" s="2"/>
      <c r="I157" s="2"/>
      <c r="J157" s="2"/>
      <c r="K157" s="2"/>
      <c r="L157" s="2"/>
      <c r="M157" s="2"/>
      <c r="N157" s="375"/>
      <c r="O157" s="375"/>
      <c r="P157" s="4"/>
      <c r="Q157" s="375"/>
      <c r="R157" s="375"/>
      <c r="S157" s="375"/>
      <c r="T157" s="375"/>
      <c r="U157" s="376"/>
      <c r="V157" s="375"/>
      <c r="W157" s="376"/>
      <c r="X157" s="375"/>
      <c r="Y157" s="376"/>
      <c r="Z157" s="375"/>
      <c r="AA157" s="376"/>
      <c r="AB157" s="377"/>
    </row>
    <row r="158" spans="1:28" s="378" customFormat="1" x14ac:dyDescent="0.25">
      <c r="A158" s="2"/>
      <c r="B158" s="2"/>
      <c r="C158" s="2"/>
      <c r="D158" s="2"/>
      <c r="E158" s="2"/>
      <c r="F158" s="2"/>
      <c r="G158" s="2"/>
      <c r="H158" s="2"/>
      <c r="I158" s="2"/>
      <c r="J158" s="2"/>
      <c r="K158" s="2"/>
      <c r="L158" s="2"/>
      <c r="M158" s="2"/>
      <c r="N158" s="375"/>
      <c r="O158" s="375"/>
      <c r="P158" s="4"/>
      <c r="Q158" s="375"/>
      <c r="R158" s="375"/>
      <c r="S158" s="375"/>
      <c r="T158" s="375"/>
      <c r="U158" s="376"/>
      <c r="V158" s="375"/>
      <c r="W158" s="376"/>
      <c r="X158" s="375"/>
      <c r="Y158" s="376"/>
      <c r="Z158" s="375"/>
      <c r="AA158" s="376"/>
      <c r="AB158" s="377"/>
    </row>
    <row r="159" spans="1:28" s="378" customFormat="1" x14ac:dyDescent="0.25">
      <c r="A159" s="2"/>
      <c r="B159" s="2"/>
      <c r="C159" s="2"/>
      <c r="D159" s="2"/>
      <c r="E159" s="2"/>
      <c r="F159" s="2"/>
      <c r="G159" s="2"/>
      <c r="H159" s="2"/>
      <c r="I159" s="2"/>
      <c r="J159" s="2"/>
      <c r="K159" s="2"/>
      <c r="L159" s="2"/>
      <c r="M159" s="2"/>
      <c r="N159" s="375"/>
      <c r="O159" s="375"/>
      <c r="P159" s="4"/>
      <c r="Q159" s="375"/>
      <c r="R159" s="375"/>
      <c r="S159" s="375"/>
      <c r="T159" s="375"/>
      <c r="U159" s="376"/>
      <c r="V159" s="375"/>
      <c r="W159" s="376"/>
      <c r="X159" s="375"/>
      <c r="Y159" s="376"/>
      <c r="Z159" s="375"/>
      <c r="AA159" s="376"/>
      <c r="AB159" s="377"/>
    </row>
    <row r="160" spans="1:28" s="378" customFormat="1" x14ac:dyDescent="0.25">
      <c r="A160" s="2"/>
      <c r="B160" s="2"/>
      <c r="C160" s="2"/>
      <c r="D160" s="2"/>
      <c r="E160" s="2"/>
      <c r="F160" s="2"/>
      <c r="G160" s="2"/>
      <c r="H160" s="2"/>
      <c r="I160" s="2"/>
      <c r="J160" s="2"/>
      <c r="K160" s="2"/>
      <c r="L160" s="2"/>
      <c r="M160" s="2"/>
      <c r="N160" s="375"/>
      <c r="O160" s="375"/>
      <c r="P160" s="4"/>
      <c r="Q160" s="375"/>
      <c r="R160" s="375"/>
      <c r="S160" s="375"/>
      <c r="T160" s="375"/>
      <c r="U160" s="376"/>
      <c r="V160" s="375"/>
      <c r="W160" s="376"/>
      <c r="X160" s="375"/>
      <c r="Y160" s="376"/>
      <c r="Z160" s="375"/>
      <c r="AA160" s="376"/>
      <c r="AB160" s="377"/>
    </row>
    <row r="161" spans="1:28" s="378" customFormat="1" x14ac:dyDescent="0.25">
      <c r="A161" s="2"/>
      <c r="B161" s="2"/>
      <c r="C161" s="2"/>
      <c r="D161" s="2"/>
      <c r="E161" s="2"/>
      <c r="F161" s="2"/>
      <c r="G161" s="2"/>
      <c r="H161" s="2"/>
      <c r="I161" s="2"/>
      <c r="J161" s="2"/>
      <c r="K161" s="2"/>
      <c r="L161" s="2"/>
      <c r="M161" s="2"/>
      <c r="N161" s="375"/>
      <c r="O161" s="375"/>
      <c r="P161" s="4"/>
      <c r="Q161" s="375"/>
      <c r="R161" s="375"/>
      <c r="S161" s="375"/>
      <c r="T161" s="375"/>
      <c r="U161" s="376"/>
      <c r="V161" s="375"/>
      <c r="W161" s="376"/>
      <c r="X161" s="375"/>
      <c r="Y161" s="376"/>
      <c r="Z161" s="375"/>
      <c r="AA161" s="376"/>
      <c r="AB161" s="377"/>
    </row>
    <row r="162" spans="1:28" s="378" customFormat="1" x14ac:dyDescent="0.25">
      <c r="A162" s="2"/>
      <c r="B162" s="2"/>
      <c r="C162" s="2"/>
      <c r="D162" s="2"/>
      <c r="E162" s="2"/>
      <c r="F162" s="2"/>
      <c r="G162" s="2"/>
      <c r="H162" s="2"/>
      <c r="I162" s="2"/>
      <c r="J162" s="2"/>
      <c r="K162" s="2"/>
      <c r="L162" s="2"/>
      <c r="M162" s="2"/>
      <c r="N162" s="375"/>
      <c r="O162" s="375"/>
      <c r="P162" s="4"/>
      <c r="Q162" s="375"/>
      <c r="R162" s="375"/>
      <c r="S162" s="375"/>
      <c r="T162" s="375"/>
      <c r="U162" s="376"/>
      <c r="V162" s="375"/>
      <c r="W162" s="376"/>
      <c r="X162" s="375"/>
      <c r="Y162" s="376"/>
      <c r="Z162" s="375"/>
      <c r="AA162" s="376"/>
      <c r="AB162" s="377"/>
    </row>
    <row r="163" spans="1:28" s="378" customFormat="1" x14ac:dyDescent="0.25">
      <c r="A163" s="2"/>
      <c r="B163" s="2"/>
      <c r="C163" s="2"/>
      <c r="D163" s="2"/>
      <c r="E163" s="2"/>
      <c r="F163" s="2"/>
      <c r="G163" s="2"/>
      <c r="H163" s="2"/>
      <c r="I163" s="2"/>
      <c r="J163" s="2"/>
      <c r="K163" s="2"/>
      <c r="L163" s="2"/>
      <c r="M163" s="2"/>
      <c r="N163" s="375"/>
      <c r="O163" s="375"/>
      <c r="P163" s="4"/>
      <c r="Q163" s="375"/>
      <c r="R163" s="375"/>
      <c r="S163" s="375"/>
      <c r="T163" s="375"/>
      <c r="U163" s="376"/>
      <c r="V163" s="375"/>
      <c r="W163" s="376"/>
      <c r="X163" s="375"/>
      <c r="Y163" s="376"/>
      <c r="Z163" s="375"/>
      <c r="AA163" s="376"/>
      <c r="AB163" s="377"/>
    </row>
    <row r="164" spans="1:28" s="378" customFormat="1" x14ac:dyDescent="0.25">
      <c r="A164" s="2"/>
      <c r="B164" s="2"/>
      <c r="C164" s="2"/>
      <c r="D164" s="2"/>
      <c r="E164" s="2"/>
      <c r="F164" s="2"/>
      <c r="G164" s="2"/>
      <c r="H164" s="2"/>
      <c r="I164" s="2"/>
      <c r="J164" s="2"/>
      <c r="K164" s="2"/>
      <c r="L164" s="2"/>
      <c r="M164" s="2"/>
      <c r="N164" s="375"/>
      <c r="O164" s="375"/>
      <c r="P164" s="4"/>
      <c r="Q164" s="375"/>
      <c r="R164" s="375"/>
      <c r="S164" s="375"/>
      <c r="T164" s="375"/>
      <c r="U164" s="376"/>
      <c r="V164" s="375"/>
      <c r="W164" s="376"/>
      <c r="X164" s="375"/>
      <c r="Y164" s="376"/>
      <c r="Z164" s="375"/>
      <c r="AA164" s="376"/>
      <c r="AB164" s="377"/>
    </row>
    <row r="165" spans="1:28" s="378" customFormat="1" x14ac:dyDescent="0.25">
      <c r="A165" s="2"/>
      <c r="B165" s="2"/>
      <c r="C165" s="2"/>
      <c r="D165" s="2"/>
      <c r="E165" s="2"/>
      <c r="F165" s="2"/>
      <c r="G165" s="2"/>
      <c r="H165" s="2"/>
      <c r="I165" s="2"/>
      <c r="J165" s="2"/>
      <c r="K165" s="2"/>
      <c r="L165" s="2"/>
      <c r="M165" s="2"/>
      <c r="N165" s="375"/>
      <c r="O165" s="375"/>
      <c r="P165" s="4"/>
      <c r="Q165" s="375"/>
      <c r="R165" s="375"/>
      <c r="S165" s="375"/>
      <c r="T165" s="375"/>
      <c r="U165" s="376"/>
      <c r="V165" s="375"/>
      <c r="W165" s="376"/>
      <c r="X165" s="375"/>
      <c r="Y165" s="376"/>
      <c r="Z165" s="375"/>
      <c r="AA165" s="376"/>
      <c r="AB165" s="377"/>
    </row>
    <row r="166" spans="1:28" s="378" customFormat="1" x14ac:dyDescent="0.25">
      <c r="A166" s="2"/>
      <c r="B166" s="2"/>
      <c r="C166" s="2"/>
      <c r="D166" s="2"/>
      <c r="E166" s="2"/>
      <c r="F166" s="2"/>
      <c r="G166" s="2"/>
      <c r="H166" s="2"/>
      <c r="I166" s="2"/>
      <c r="J166" s="2"/>
      <c r="K166" s="2"/>
      <c r="L166" s="2"/>
      <c r="M166" s="2"/>
      <c r="N166" s="375"/>
      <c r="O166" s="375"/>
      <c r="P166" s="4"/>
      <c r="Q166" s="375"/>
      <c r="R166" s="375"/>
      <c r="S166" s="375"/>
      <c r="T166" s="375"/>
      <c r="U166" s="376"/>
      <c r="V166" s="375"/>
      <c r="W166" s="376"/>
      <c r="X166" s="375"/>
      <c r="Y166" s="376"/>
      <c r="Z166" s="375"/>
      <c r="AA166" s="376"/>
      <c r="AB166" s="377"/>
    </row>
    <row r="167" spans="1:28" s="378" customFormat="1" x14ac:dyDescent="0.25">
      <c r="A167" s="2"/>
      <c r="B167" s="2"/>
      <c r="C167" s="2"/>
      <c r="D167" s="2"/>
      <c r="E167" s="2"/>
      <c r="F167" s="2"/>
      <c r="G167" s="2"/>
      <c r="H167" s="2"/>
      <c r="I167" s="2"/>
      <c r="J167" s="2"/>
      <c r="K167" s="2"/>
      <c r="L167" s="2"/>
      <c r="M167" s="2"/>
      <c r="N167" s="375"/>
      <c r="O167" s="375"/>
      <c r="P167" s="4"/>
      <c r="Q167" s="375"/>
      <c r="R167" s="375"/>
      <c r="S167" s="375"/>
      <c r="T167" s="375"/>
      <c r="U167" s="376"/>
      <c r="V167" s="375"/>
      <c r="W167" s="376"/>
      <c r="X167" s="375"/>
      <c r="Y167" s="376"/>
      <c r="Z167" s="375"/>
      <c r="AA167" s="376"/>
      <c r="AB167" s="377"/>
    </row>
    <row r="168" spans="1:28" s="378" customFormat="1" x14ac:dyDescent="0.25">
      <c r="A168" s="2"/>
      <c r="B168" s="2"/>
      <c r="C168" s="2"/>
      <c r="D168" s="2"/>
      <c r="E168" s="2"/>
      <c r="F168" s="2"/>
      <c r="G168" s="2"/>
      <c r="H168" s="2"/>
      <c r="I168" s="2"/>
      <c r="J168" s="2"/>
      <c r="K168" s="2"/>
      <c r="L168" s="2"/>
      <c r="M168" s="2"/>
      <c r="N168" s="375"/>
      <c r="O168" s="375"/>
      <c r="P168" s="4"/>
      <c r="Q168" s="375"/>
      <c r="R168" s="375"/>
      <c r="S168" s="375"/>
      <c r="T168" s="375"/>
      <c r="U168" s="376"/>
      <c r="V168" s="375"/>
      <c r="W168" s="376"/>
      <c r="X168" s="375"/>
      <c r="Y168" s="376"/>
      <c r="Z168" s="375"/>
      <c r="AA168" s="376"/>
      <c r="AB168" s="377"/>
    </row>
    <row r="169" spans="1:28" s="378" customFormat="1" x14ac:dyDescent="0.25">
      <c r="A169" s="2"/>
      <c r="B169" s="2"/>
      <c r="C169" s="2"/>
      <c r="D169" s="2"/>
      <c r="E169" s="2"/>
      <c r="F169" s="2"/>
      <c r="G169" s="2"/>
      <c r="H169" s="2"/>
      <c r="I169" s="2"/>
      <c r="J169" s="2"/>
      <c r="K169" s="2"/>
      <c r="L169" s="2"/>
      <c r="M169" s="2"/>
      <c r="N169" s="375"/>
      <c r="O169" s="375"/>
      <c r="P169" s="4"/>
      <c r="Q169" s="375"/>
      <c r="R169" s="375"/>
      <c r="S169" s="375"/>
      <c r="T169" s="375"/>
      <c r="U169" s="376"/>
      <c r="V169" s="375"/>
      <c r="W169" s="376"/>
      <c r="X169" s="375"/>
      <c r="Y169" s="376"/>
      <c r="Z169" s="375"/>
      <c r="AA169" s="376"/>
      <c r="AB169" s="377"/>
    </row>
    <row r="170" spans="1:28" s="378" customFormat="1" x14ac:dyDescent="0.25">
      <c r="A170" s="2"/>
      <c r="B170" s="2"/>
      <c r="C170" s="2"/>
      <c r="D170" s="2"/>
      <c r="E170" s="2"/>
      <c r="F170" s="2"/>
      <c r="G170" s="2"/>
      <c r="H170" s="2"/>
      <c r="I170" s="2"/>
      <c r="J170" s="2"/>
      <c r="K170" s="2"/>
      <c r="L170" s="2"/>
      <c r="M170" s="2"/>
      <c r="N170" s="375"/>
      <c r="O170" s="375"/>
      <c r="P170" s="4"/>
      <c r="Q170" s="375"/>
      <c r="R170" s="375"/>
      <c r="S170" s="375"/>
      <c r="T170" s="375"/>
      <c r="U170" s="376"/>
      <c r="V170" s="375"/>
      <c r="W170" s="376"/>
      <c r="X170" s="375"/>
      <c r="Y170" s="376"/>
      <c r="Z170" s="375"/>
      <c r="AA170" s="376"/>
      <c r="AB170" s="377"/>
    </row>
    <row r="171" spans="1:28" s="378" customFormat="1" x14ac:dyDescent="0.25">
      <c r="A171" s="2"/>
      <c r="B171" s="2"/>
      <c r="C171" s="2"/>
      <c r="D171" s="2"/>
      <c r="E171" s="2"/>
      <c r="F171" s="2"/>
      <c r="G171" s="2"/>
      <c r="H171" s="2"/>
      <c r="I171" s="2"/>
      <c r="J171" s="2"/>
      <c r="K171" s="2"/>
      <c r="L171" s="2"/>
      <c r="M171" s="2"/>
      <c r="N171" s="375"/>
      <c r="O171" s="375"/>
      <c r="P171" s="4"/>
      <c r="Q171" s="375"/>
      <c r="R171" s="375"/>
      <c r="S171" s="375"/>
      <c r="T171" s="375"/>
      <c r="U171" s="376"/>
      <c r="V171" s="375"/>
      <c r="W171" s="376"/>
      <c r="X171" s="375"/>
      <c r="Y171" s="376"/>
      <c r="Z171" s="375"/>
      <c r="AA171" s="376"/>
      <c r="AB171" s="377"/>
    </row>
    <row r="172" spans="1:28" s="378" customFormat="1" x14ac:dyDescent="0.25">
      <c r="A172" s="2"/>
      <c r="B172" s="2"/>
      <c r="C172" s="2"/>
      <c r="D172" s="2"/>
      <c r="E172" s="2"/>
      <c r="F172" s="2"/>
      <c r="G172" s="2"/>
      <c r="H172" s="2"/>
      <c r="I172" s="2"/>
      <c r="J172" s="2"/>
      <c r="K172" s="2"/>
      <c r="L172" s="2"/>
      <c r="M172" s="2"/>
      <c r="N172" s="375"/>
      <c r="O172" s="375"/>
      <c r="P172" s="4"/>
      <c r="Q172" s="375"/>
      <c r="R172" s="375"/>
      <c r="S172" s="375"/>
      <c r="T172" s="375"/>
      <c r="U172" s="376"/>
      <c r="V172" s="375"/>
      <c r="W172" s="376"/>
      <c r="X172" s="375"/>
      <c r="Y172" s="376"/>
      <c r="Z172" s="375"/>
      <c r="AA172" s="376"/>
      <c r="AB172" s="377"/>
    </row>
    <row r="173" spans="1:28" s="378" customFormat="1" x14ac:dyDescent="0.25">
      <c r="A173" s="2"/>
      <c r="B173" s="2"/>
      <c r="C173" s="2"/>
      <c r="D173" s="2"/>
      <c r="E173" s="2"/>
      <c r="F173" s="2"/>
      <c r="G173" s="2"/>
      <c r="H173" s="2"/>
      <c r="I173" s="2"/>
      <c r="J173" s="2"/>
      <c r="K173" s="2"/>
      <c r="L173" s="2"/>
      <c r="M173" s="2"/>
      <c r="N173" s="375"/>
      <c r="O173" s="375"/>
      <c r="P173" s="4"/>
      <c r="Q173" s="375"/>
      <c r="R173" s="375"/>
      <c r="S173" s="375"/>
      <c r="T173" s="375"/>
      <c r="U173" s="376"/>
      <c r="V173" s="375"/>
      <c r="W173" s="376"/>
      <c r="X173" s="375"/>
      <c r="Y173" s="376"/>
      <c r="Z173" s="375"/>
      <c r="AA173" s="376"/>
      <c r="AB173" s="377"/>
    </row>
    <row r="174" spans="1:28" s="378" customFormat="1" x14ac:dyDescent="0.25">
      <c r="A174" s="2"/>
      <c r="B174" s="2"/>
      <c r="C174" s="2"/>
      <c r="D174" s="2"/>
      <c r="E174" s="2"/>
      <c r="F174" s="2"/>
      <c r="G174" s="2"/>
      <c r="H174" s="2"/>
      <c r="I174" s="2"/>
      <c r="J174" s="2"/>
      <c r="K174" s="2"/>
      <c r="L174" s="2"/>
      <c r="M174" s="2"/>
      <c r="N174" s="375"/>
      <c r="O174" s="375"/>
      <c r="P174" s="4"/>
      <c r="Q174" s="375"/>
      <c r="R174" s="375"/>
      <c r="S174" s="375"/>
      <c r="T174" s="375"/>
      <c r="U174" s="376"/>
      <c r="V174" s="375"/>
      <c r="W174" s="376"/>
      <c r="X174" s="375"/>
      <c r="Y174" s="376"/>
      <c r="Z174" s="375"/>
      <c r="AA174" s="376"/>
      <c r="AB174" s="377"/>
    </row>
    <row r="175" spans="1:28" s="378" customFormat="1" x14ac:dyDescent="0.25">
      <c r="A175" s="2"/>
      <c r="B175" s="2"/>
      <c r="C175" s="2"/>
      <c r="D175" s="2"/>
      <c r="E175" s="2"/>
      <c r="F175" s="2"/>
      <c r="G175" s="2"/>
      <c r="H175" s="2"/>
      <c r="I175" s="2"/>
      <c r="J175" s="2"/>
      <c r="K175" s="2"/>
      <c r="L175" s="2"/>
      <c r="M175" s="2"/>
      <c r="N175" s="375"/>
      <c r="O175" s="375"/>
      <c r="P175" s="4"/>
      <c r="Q175" s="375"/>
      <c r="R175" s="375"/>
      <c r="S175" s="375"/>
      <c r="T175" s="375"/>
      <c r="U175" s="376"/>
      <c r="V175" s="375"/>
      <c r="W175" s="376"/>
      <c r="X175" s="375"/>
      <c r="Y175" s="376"/>
      <c r="Z175" s="375"/>
      <c r="AA175" s="376"/>
      <c r="AB175" s="377"/>
    </row>
    <row r="176" spans="1:28" s="378" customFormat="1" x14ac:dyDescent="0.25">
      <c r="A176" s="2"/>
      <c r="B176" s="2"/>
      <c r="C176" s="2"/>
      <c r="D176" s="2"/>
      <c r="E176" s="2"/>
      <c r="F176" s="2"/>
      <c r="G176" s="2"/>
      <c r="H176" s="2"/>
      <c r="I176" s="2"/>
      <c r="J176" s="2"/>
      <c r="K176" s="2"/>
      <c r="L176" s="2"/>
      <c r="M176" s="2"/>
      <c r="N176" s="375"/>
      <c r="O176" s="375"/>
      <c r="P176" s="4"/>
      <c r="Q176" s="375"/>
      <c r="R176" s="375"/>
      <c r="S176" s="375"/>
      <c r="T176" s="375"/>
      <c r="U176" s="376"/>
      <c r="V176" s="375"/>
      <c r="W176" s="376"/>
      <c r="X176" s="375"/>
      <c r="Y176" s="376"/>
      <c r="Z176" s="375"/>
      <c r="AA176" s="376"/>
      <c r="AB176" s="377"/>
    </row>
    <row r="177" spans="1:28" s="378" customFormat="1" x14ac:dyDescent="0.25">
      <c r="A177" s="2"/>
      <c r="B177" s="2"/>
      <c r="C177" s="2"/>
      <c r="D177" s="2"/>
      <c r="E177" s="2"/>
      <c r="F177" s="2"/>
      <c r="G177" s="2"/>
      <c r="H177" s="2"/>
      <c r="I177" s="2"/>
      <c r="J177" s="2"/>
      <c r="K177" s="2"/>
      <c r="L177" s="2"/>
      <c r="M177" s="2"/>
      <c r="N177" s="375"/>
      <c r="O177" s="375"/>
      <c r="P177" s="4"/>
      <c r="Q177" s="375"/>
      <c r="R177" s="375"/>
      <c r="S177" s="375"/>
      <c r="T177" s="375"/>
      <c r="U177" s="376"/>
      <c r="V177" s="375"/>
      <c r="W177" s="376"/>
      <c r="X177" s="375"/>
      <c r="Y177" s="376"/>
      <c r="Z177" s="375"/>
      <c r="AA177" s="376"/>
      <c r="AB177" s="377"/>
    </row>
    <row r="178" spans="1:28" s="378" customFormat="1" x14ac:dyDescent="0.25">
      <c r="A178" s="2"/>
      <c r="B178" s="2"/>
      <c r="C178" s="2"/>
      <c r="D178" s="2"/>
      <c r="E178" s="2"/>
      <c r="F178" s="2"/>
      <c r="G178" s="2"/>
      <c r="H178" s="2"/>
      <c r="I178" s="2"/>
      <c r="J178" s="2"/>
      <c r="K178" s="2"/>
      <c r="L178" s="2"/>
      <c r="M178" s="2"/>
      <c r="N178" s="375"/>
      <c r="O178" s="375"/>
      <c r="P178" s="4"/>
      <c r="Q178" s="375"/>
      <c r="R178" s="375"/>
      <c r="S178" s="375"/>
      <c r="T178" s="375"/>
      <c r="U178" s="376"/>
      <c r="V178" s="375"/>
      <c r="W178" s="376"/>
      <c r="X178" s="375"/>
      <c r="Y178" s="376"/>
      <c r="Z178" s="375"/>
      <c r="AA178" s="376"/>
      <c r="AB178" s="377"/>
    </row>
    <row r="179" spans="1:28" s="378" customFormat="1" x14ac:dyDescent="0.25">
      <c r="A179" s="2"/>
      <c r="B179" s="2"/>
      <c r="C179" s="2"/>
      <c r="D179" s="2"/>
      <c r="E179" s="2"/>
      <c r="F179" s="2"/>
      <c r="G179" s="2"/>
      <c r="H179" s="2"/>
      <c r="I179" s="2"/>
      <c r="J179" s="2"/>
      <c r="K179" s="2"/>
      <c r="L179" s="2"/>
      <c r="M179" s="2"/>
      <c r="N179" s="375"/>
      <c r="O179" s="375"/>
      <c r="P179" s="4"/>
      <c r="Q179" s="375"/>
      <c r="R179" s="375"/>
      <c r="S179" s="375"/>
      <c r="T179" s="375"/>
      <c r="U179" s="376"/>
      <c r="V179" s="375"/>
      <c r="W179" s="376"/>
      <c r="X179" s="375"/>
      <c r="Y179" s="376"/>
      <c r="Z179" s="375"/>
      <c r="AA179" s="376"/>
      <c r="AB179" s="377"/>
    </row>
    <row r="180" spans="1:28" s="378" customFormat="1" x14ac:dyDescent="0.25">
      <c r="A180" s="2"/>
      <c r="B180" s="2"/>
      <c r="C180" s="2"/>
      <c r="D180" s="2"/>
      <c r="E180" s="2"/>
      <c r="F180" s="2"/>
      <c r="G180" s="2"/>
      <c r="H180" s="2"/>
      <c r="I180" s="2"/>
      <c r="J180" s="2"/>
      <c r="K180" s="2"/>
      <c r="L180" s="2"/>
      <c r="M180" s="2"/>
      <c r="N180" s="375"/>
      <c r="O180" s="375"/>
      <c r="P180" s="4"/>
      <c r="Q180" s="375"/>
      <c r="R180" s="375"/>
      <c r="S180" s="375"/>
      <c r="T180" s="375"/>
      <c r="U180" s="376"/>
      <c r="V180" s="375"/>
      <c r="W180" s="376"/>
      <c r="X180" s="375"/>
      <c r="Y180" s="376"/>
      <c r="Z180" s="375"/>
      <c r="AA180" s="376"/>
      <c r="AB180" s="377"/>
    </row>
    <row r="181" spans="1:28" s="378" customFormat="1" x14ac:dyDescent="0.25">
      <c r="A181" s="2"/>
      <c r="B181" s="2"/>
      <c r="C181" s="2"/>
      <c r="D181" s="2"/>
      <c r="E181" s="2"/>
      <c r="F181" s="2"/>
      <c r="G181" s="2"/>
      <c r="H181" s="2"/>
      <c r="I181" s="2"/>
      <c r="J181" s="2"/>
      <c r="K181" s="2"/>
      <c r="L181" s="2"/>
      <c r="M181" s="2"/>
      <c r="N181" s="375"/>
      <c r="O181" s="375"/>
      <c r="P181" s="4"/>
      <c r="Q181" s="375"/>
      <c r="R181" s="375"/>
      <c r="S181" s="375"/>
      <c r="T181" s="375"/>
      <c r="U181" s="376"/>
      <c r="V181" s="375"/>
      <c r="W181" s="376"/>
      <c r="X181" s="375"/>
      <c r="Y181" s="376"/>
      <c r="Z181" s="375"/>
      <c r="AA181" s="376"/>
      <c r="AB181" s="377"/>
    </row>
    <row r="182" spans="1:28" s="378" customFormat="1" x14ac:dyDescent="0.25">
      <c r="A182" s="2"/>
      <c r="B182" s="2"/>
      <c r="C182" s="2"/>
      <c r="D182" s="2"/>
      <c r="E182" s="2"/>
      <c r="F182" s="2"/>
      <c r="G182" s="2"/>
      <c r="H182" s="2"/>
      <c r="I182" s="2"/>
      <c r="J182" s="2"/>
      <c r="K182" s="2"/>
      <c r="L182" s="2"/>
      <c r="M182" s="2"/>
      <c r="N182" s="375"/>
      <c r="O182" s="375"/>
      <c r="P182" s="4"/>
      <c r="Q182" s="375"/>
      <c r="R182" s="375"/>
      <c r="S182" s="375"/>
      <c r="T182" s="375"/>
      <c r="U182" s="376"/>
      <c r="V182" s="375"/>
      <c r="W182" s="376"/>
      <c r="X182" s="375"/>
      <c r="Y182" s="376"/>
      <c r="Z182" s="375"/>
      <c r="AA182" s="376"/>
      <c r="AB182" s="377"/>
    </row>
    <row r="183" spans="1:28" s="378" customFormat="1" x14ac:dyDescent="0.25">
      <c r="A183" s="2"/>
      <c r="B183" s="2"/>
      <c r="C183" s="2"/>
      <c r="D183" s="2"/>
      <c r="E183" s="2"/>
      <c r="F183" s="2"/>
      <c r="G183" s="2"/>
      <c r="H183" s="2"/>
      <c r="I183" s="2"/>
      <c r="J183" s="2"/>
      <c r="K183" s="2"/>
      <c r="L183" s="2"/>
      <c r="M183" s="2"/>
      <c r="N183" s="375"/>
      <c r="O183" s="375"/>
      <c r="P183" s="4"/>
      <c r="Q183" s="375"/>
      <c r="R183" s="375"/>
      <c r="S183" s="375"/>
      <c r="T183" s="375"/>
      <c r="U183" s="376"/>
      <c r="V183" s="375"/>
      <c r="W183" s="376"/>
      <c r="X183" s="375"/>
      <c r="Y183" s="376"/>
      <c r="Z183" s="375"/>
      <c r="AA183" s="376"/>
      <c r="AB183" s="377"/>
    </row>
    <row r="184" spans="1:28" s="378" customFormat="1" x14ac:dyDescent="0.25">
      <c r="A184" s="2"/>
      <c r="B184" s="2"/>
      <c r="C184" s="2"/>
      <c r="D184" s="2"/>
      <c r="E184" s="2"/>
      <c r="F184" s="2"/>
      <c r="G184" s="2"/>
      <c r="H184" s="2"/>
      <c r="I184" s="2"/>
      <c r="J184" s="2"/>
      <c r="K184" s="2"/>
      <c r="L184" s="2"/>
      <c r="M184" s="2"/>
      <c r="N184" s="375"/>
      <c r="O184" s="375"/>
      <c r="P184" s="4"/>
      <c r="Q184" s="375"/>
      <c r="R184" s="375"/>
      <c r="S184" s="375"/>
      <c r="T184" s="375"/>
      <c r="U184" s="376"/>
      <c r="V184" s="375"/>
      <c r="W184" s="376"/>
      <c r="X184" s="375"/>
      <c r="Y184" s="376"/>
      <c r="Z184" s="375"/>
      <c r="AA184" s="376"/>
      <c r="AB184" s="377"/>
    </row>
    <row r="185" spans="1:28" s="378" customFormat="1" x14ac:dyDescent="0.25">
      <c r="A185" s="2"/>
      <c r="B185" s="2"/>
      <c r="C185" s="2"/>
      <c r="D185" s="2"/>
      <c r="E185" s="2"/>
      <c r="F185" s="2"/>
      <c r="G185" s="2"/>
      <c r="H185" s="2"/>
      <c r="I185" s="2"/>
      <c r="J185" s="2"/>
      <c r="K185" s="2"/>
      <c r="L185" s="2"/>
      <c r="M185" s="2"/>
      <c r="N185" s="375"/>
      <c r="O185" s="375"/>
      <c r="P185" s="4"/>
      <c r="Q185" s="375"/>
      <c r="R185" s="375"/>
      <c r="S185" s="375"/>
      <c r="T185" s="375"/>
      <c r="U185" s="376"/>
      <c r="V185" s="375"/>
      <c r="W185" s="376"/>
      <c r="X185" s="375"/>
      <c r="Y185" s="376"/>
      <c r="Z185" s="375"/>
      <c r="AA185" s="376"/>
      <c r="AB185" s="377"/>
    </row>
    <row r="186" spans="1:28" s="378" customFormat="1" x14ac:dyDescent="0.25">
      <c r="A186" s="2"/>
      <c r="B186" s="2"/>
      <c r="C186" s="2"/>
      <c r="D186" s="2"/>
      <c r="E186" s="2"/>
      <c r="F186" s="2"/>
      <c r="G186" s="2"/>
      <c r="H186" s="2"/>
      <c r="I186" s="2"/>
      <c r="J186" s="2"/>
      <c r="K186" s="2"/>
      <c r="L186" s="2"/>
      <c r="M186" s="2"/>
      <c r="N186" s="375"/>
      <c r="O186" s="375"/>
      <c r="P186" s="4"/>
      <c r="Q186" s="375"/>
      <c r="R186" s="375"/>
      <c r="S186" s="375"/>
      <c r="T186" s="375"/>
      <c r="U186" s="376"/>
      <c r="V186" s="375"/>
      <c r="W186" s="376"/>
      <c r="X186" s="375"/>
      <c r="Y186" s="376"/>
      <c r="Z186" s="375"/>
      <c r="AA186" s="376"/>
      <c r="AB186" s="377"/>
    </row>
    <row r="187" spans="1:28" s="378" customFormat="1" x14ac:dyDescent="0.25">
      <c r="A187" s="2"/>
      <c r="B187" s="2"/>
      <c r="C187" s="2"/>
      <c r="D187" s="2"/>
      <c r="E187" s="2"/>
      <c r="F187" s="2"/>
      <c r="G187" s="2"/>
      <c r="H187" s="2"/>
      <c r="I187" s="2"/>
      <c r="J187" s="2"/>
      <c r="K187" s="2"/>
      <c r="L187" s="2"/>
      <c r="M187" s="2"/>
      <c r="N187" s="375"/>
      <c r="O187" s="375"/>
      <c r="P187" s="4"/>
      <c r="Q187" s="375"/>
      <c r="R187" s="375"/>
      <c r="S187" s="375"/>
      <c r="T187" s="375"/>
      <c r="U187" s="376"/>
      <c r="V187" s="375"/>
      <c r="W187" s="376"/>
      <c r="X187" s="375"/>
      <c r="Y187" s="376"/>
      <c r="Z187" s="375"/>
      <c r="AA187" s="376"/>
      <c r="AB187" s="377"/>
    </row>
    <row r="188" spans="1:28" s="378" customFormat="1" x14ac:dyDescent="0.25">
      <c r="A188" s="2"/>
      <c r="B188" s="2"/>
      <c r="C188" s="2"/>
      <c r="D188" s="2"/>
      <c r="E188" s="2"/>
      <c r="F188" s="2"/>
      <c r="G188" s="2"/>
      <c r="H188" s="2"/>
      <c r="I188" s="2"/>
      <c r="J188" s="2"/>
      <c r="K188" s="2"/>
      <c r="L188" s="2"/>
      <c r="M188" s="2"/>
      <c r="N188" s="375"/>
      <c r="O188" s="375"/>
      <c r="P188" s="4"/>
      <c r="Q188" s="375"/>
      <c r="R188" s="375"/>
      <c r="S188" s="375"/>
      <c r="T188" s="375"/>
      <c r="U188" s="376"/>
      <c r="V188" s="375"/>
      <c r="W188" s="376"/>
      <c r="X188" s="375"/>
      <c r="Y188" s="376"/>
      <c r="Z188" s="375"/>
      <c r="AA188" s="376"/>
      <c r="AB188" s="377"/>
    </row>
    <row r="189" spans="1:28" s="378" customFormat="1" x14ac:dyDescent="0.25">
      <c r="A189" s="2"/>
      <c r="B189" s="2"/>
      <c r="C189" s="2"/>
      <c r="D189" s="2"/>
      <c r="E189" s="2"/>
      <c r="F189" s="2"/>
      <c r="G189" s="2"/>
      <c r="H189" s="2"/>
      <c r="I189" s="2"/>
      <c r="J189" s="2"/>
      <c r="K189" s="2"/>
      <c r="L189" s="2"/>
      <c r="M189" s="2"/>
      <c r="N189" s="375"/>
      <c r="O189" s="375"/>
      <c r="P189" s="4"/>
      <c r="Q189" s="375"/>
      <c r="R189" s="375"/>
      <c r="S189" s="375"/>
      <c r="T189" s="375"/>
      <c r="U189" s="376"/>
      <c r="V189" s="375"/>
      <c r="W189" s="376"/>
      <c r="X189" s="375"/>
      <c r="Y189" s="376"/>
      <c r="Z189" s="375"/>
      <c r="AA189" s="376"/>
      <c r="AB189" s="377"/>
    </row>
    <row r="190" spans="1:28" s="378" customFormat="1" x14ac:dyDescent="0.25">
      <c r="A190" s="2"/>
      <c r="B190" s="2"/>
      <c r="C190" s="2"/>
      <c r="D190" s="2"/>
      <c r="E190" s="2"/>
      <c r="F190" s="2"/>
      <c r="G190" s="2"/>
      <c r="H190" s="2"/>
      <c r="I190" s="2"/>
      <c r="J190" s="2"/>
      <c r="K190" s="2"/>
      <c r="L190" s="2"/>
      <c r="M190" s="2"/>
      <c r="N190" s="375"/>
      <c r="O190" s="375"/>
      <c r="P190" s="4"/>
      <c r="Q190" s="375"/>
      <c r="R190" s="375"/>
      <c r="S190" s="375"/>
      <c r="T190" s="375"/>
      <c r="U190" s="376"/>
      <c r="V190" s="375"/>
      <c r="W190" s="376"/>
      <c r="X190" s="375"/>
      <c r="Y190" s="376"/>
      <c r="Z190" s="375"/>
      <c r="AA190" s="376"/>
      <c r="AB190" s="377"/>
    </row>
    <row r="191" spans="1:28" s="378" customFormat="1" x14ac:dyDescent="0.25">
      <c r="A191" s="2"/>
      <c r="B191" s="2"/>
      <c r="C191" s="2"/>
      <c r="D191" s="2"/>
      <c r="E191" s="2"/>
      <c r="F191" s="2"/>
      <c r="G191" s="2"/>
      <c r="H191" s="2"/>
      <c r="I191" s="2"/>
      <c r="J191" s="2"/>
      <c r="K191" s="2"/>
      <c r="L191" s="2"/>
      <c r="M191" s="2"/>
      <c r="N191" s="375"/>
      <c r="O191" s="375"/>
      <c r="P191" s="4"/>
      <c r="Q191" s="375"/>
      <c r="R191" s="375"/>
      <c r="S191" s="375"/>
      <c r="T191" s="375"/>
      <c r="U191" s="376"/>
      <c r="V191" s="375"/>
      <c r="W191" s="376"/>
      <c r="X191" s="375"/>
      <c r="Y191" s="376"/>
      <c r="Z191" s="375"/>
      <c r="AA191" s="376"/>
      <c r="AB191" s="377"/>
    </row>
    <row r="192" spans="1:28" s="378" customFormat="1" x14ac:dyDescent="0.25">
      <c r="A192" s="2"/>
      <c r="B192" s="2"/>
      <c r="C192" s="2"/>
      <c r="D192" s="2"/>
      <c r="E192" s="2"/>
      <c r="F192" s="2"/>
      <c r="G192" s="2"/>
      <c r="H192" s="2"/>
      <c r="I192" s="2"/>
      <c r="J192" s="2"/>
      <c r="K192" s="2"/>
      <c r="L192" s="2"/>
      <c r="M192" s="2"/>
      <c r="N192" s="375"/>
      <c r="O192" s="375"/>
      <c r="P192" s="4"/>
      <c r="Q192" s="375"/>
      <c r="R192" s="375"/>
      <c r="S192" s="375"/>
      <c r="T192" s="375"/>
      <c r="U192" s="376"/>
      <c r="V192" s="375"/>
      <c r="W192" s="376"/>
      <c r="X192" s="375"/>
      <c r="Y192" s="376"/>
      <c r="Z192" s="375"/>
      <c r="AA192" s="376"/>
      <c r="AB192" s="377"/>
    </row>
    <row r="193" spans="1:28" s="378" customFormat="1" x14ac:dyDescent="0.25">
      <c r="A193" s="2"/>
      <c r="B193" s="2"/>
      <c r="C193" s="2"/>
      <c r="D193" s="2"/>
      <c r="E193" s="2"/>
      <c r="F193" s="2"/>
      <c r="G193" s="2"/>
      <c r="H193" s="2"/>
      <c r="I193" s="2"/>
      <c r="J193" s="2"/>
      <c r="K193" s="2"/>
      <c r="L193" s="2"/>
      <c r="M193" s="2"/>
      <c r="N193" s="375"/>
      <c r="O193" s="375"/>
      <c r="P193" s="4"/>
      <c r="Q193" s="375"/>
      <c r="R193" s="375"/>
      <c r="S193" s="375"/>
      <c r="T193" s="375"/>
      <c r="U193" s="376"/>
      <c r="V193" s="375"/>
      <c r="W193" s="376"/>
      <c r="X193" s="375"/>
      <c r="Y193" s="376"/>
      <c r="Z193" s="375"/>
      <c r="AA193" s="376"/>
      <c r="AB193" s="377"/>
    </row>
    <row r="194" spans="1:28" s="378" customFormat="1" x14ac:dyDescent="0.25">
      <c r="A194" s="2"/>
      <c r="B194" s="2"/>
      <c r="C194" s="2"/>
      <c r="D194" s="2"/>
      <c r="E194" s="2"/>
      <c r="F194" s="2"/>
      <c r="G194" s="2"/>
      <c r="H194" s="2"/>
      <c r="I194" s="2"/>
      <c r="J194" s="2"/>
      <c r="K194" s="2"/>
      <c r="L194" s="2"/>
      <c r="M194" s="2"/>
      <c r="N194" s="375"/>
      <c r="O194" s="375"/>
      <c r="P194" s="4"/>
      <c r="Q194" s="375"/>
      <c r="R194" s="375"/>
      <c r="S194" s="375"/>
      <c r="T194" s="375"/>
      <c r="U194" s="376"/>
      <c r="V194" s="375"/>
      <c r="W194" s="376"/>
      <c r="X194" s="375"/>
      <c r="Y194" s="376"/>
      <c r="Z194" s="375"/>
      <c r="AA194" s="376"/>
      <c r="AB194" s="377"/>
    </row>
    <row r="195" spans="1:28" s="378" customFormat="1" x14ac:dyDescent="0.25">
      <c r="A195" s="2"/>
      <c r="B195" s="2"/>
      <c r="C195" s="2"/>
      <c r="D195" s="2"/>
      <c r="E195" s="2"/>
      <c r="F195" s="2"/>
      <c r="G195" s="2"/>
      <c r="H195" s="2"/>
      <c r="I195" s="2"/>
      <c r="J195" s="2"/>
      <c r="K195" s="2"/>
      <c r="L195" s="2"/>
      <c r="M195" s="2"/>
      <c r="N195" s="375"/>
      <c r="O195" s="375"/>
      <c r="P195" s="4"/>
      <c r="Q195" s="375"/>
      <c r="R195" s="375"/>
      <c r="S195" s="375"/>
      <c r="T195" s="375"/>
      <c r="U195" s="376"/>
      <c r="V195" s="375"/>
      <c r="W195" s="376"/>
      <c r="X195" s="375"/>
      <c r="Y195" s="376"/>
      <c r="Z195" s="375"/>
      <c r="AA195" s="376"/>
      <c r="AB195" s="377"/>
    </row>
    <row r="196" spans="1:28" s="378" customFormat="1" x14ac:dyDescent="0.25">
      <c r="A196" s="2"/>
      <c r="B196" s="2"/>
      <c r="C196" s="2"/>
      <c r="D196" s="2"/>
      <c r="E196" s="2"/>
      <c r="F196" s="2"/>
      <c r="G196" s="2"/>
      <c r="H196" s="2"/>
      <c r="I196" s="2"/>
      <c r="J196" s="2"/>
      <c r="K196" s="2"/>
      <c r="L196" s="2"/>
      <c r="M196" s="2"/>
      <c r="N196" s="375"/>
      <c r="O196" s="375"/>
      <c r="P196" s="4"/>
      <c r="Q196" s="375"/>
      <c r="R196" s="375"/>
      <c r="S196" s="375"/>
      <c r="T196" s="375"/>
      <c r="U196" s="376"/>
      <c r="V196" s="375"/>
      <c r="W196" s="376"/>
      <c r="X196" s="375"/>
      <c r="Y196" s="376"/>
      <c r="Z196" s="375"/>
      <c r="AA196" s="376"/>
      <c r="AB196" s="377"/>
    </row>
    <row r="197" spans="1:28" s="378" customFormat="1" x14ac:dyDescent="0.25">
      <c r="A197" s="2"/>
      <c r="B197" s="2"/>
      <c r="C197" s="2"/>
      <c r="D197" s="2"/>
      <c r="E197" s="2"/>
      <c r="F197" s="2"/>
      <c r="G197" s="2"/>
      <c r="H197" s="2"/>
      <c r="I197" s="2"/>
      <c r="J197" s="2"/>
      <c r="K197" s="2"/>
      <c r="L197" s="2"/>
      <c r="M197" s="2"/>
      <c r="N197" s="375"/>
      <c r="O197" s="375"/>
      <c r="P197" s="4"/>
      <c r="Q197" s="375"/>
      <c r="R197" s="375"/>
      <c r="S197" s="375"/>
      <c r="T197" s="375"/>
      <c r="U197" s="376"/>
      <c r="V197" s="375"/>
      <c r="W197" s="376"/>
      <c r="X197" s="375"/>
      <c r="Y197" s="376"/>
      <c r="Z197" s="375"/>
      <c r="AA197" s="376"/>
      <c r="AB197" s="377"/>
    </row>
    <row r="198" spans="1:28" s="378" customFormat="1" x14ac:dyDescent="0.25">
      <c r="A198" s="2"/>
      <c r="B198" s="2"/>
      <c r="C198" s="2"/>
      <c r="D198" s="2"/>
      <c r="E198" s="2"/>
      <c r="F198" s="2"/>
      <c r="G198" s="2"/>
      <c r="H198" s="2"/>
      <c r="I198" s="2"/>
      <c r="J198" s="2"/>
      <c r="K198" s="2"/>
      <c r="L198" s="2"/>
      <c r="M198" s="2"/>
      <c r="N198" s="375"/>
      <c r="O198" s="375"/>
      <c r="P198" s="4"/>
      <c r="Q198" s="375"/>
      <c r="R198" s="375"/>
      <c r="S198" s="375"/>
      <c r="T198" s="375"/>
      <c r="U198" s="376"/>
      <c r="V198" s="375"/>
      <c r="W198" s="376"/>
      <c r="X198" s="375"/>
      <c r="Y198" s="376"/>
      <c r="Z198" s="375"/>
      <c r="AA198" s="376"/>
      <c r="AB198" s="377"/>
    </row>
    <row r="199" spans="1:28" s="378" customFormat="1" x14ac:dyDescent="0.25">
      <c r="A199" s="2"/>
      <c r="B199" s="2"/>
      <c r="C199" s="2"/>
      <c r="D199" s="2"/>
      <c r="E199" s="2"/>
      <c r="F199" s="2"/>
      <c r="G199" s="2"/>
      <c r="H199" s="2"/>
      <c r="I199" s="2"/>
      <c r="J199" s="2"/>
      <c r="K199" s="2"/>
      <c r="L199" s="2"/>
      <c r="M199" s="2"/>
      <c r="N199" s="375"/>
      <c r="O199" s="375"/>
      <c r="P199" s="4"/>
      <c r="Q199" s="375"/>
      <c r="R199" s="375"/>
      <c r="S199" s="375"/>
      <c r="T199" s="375"/>
      <c r="U199" s="376"/>
      <c r="V199" s="375"/>
      <c r="W199" s="376"/>
      <c r="X199" s="375"/>
      <c r="Y199" s="376"/>
      <c r="Z199" s="375"/>
      <c r="AA199" s="376"/>
      <c r="AB199" s="377"/>
    </row>
    <row r="200" spans="1:28" s="378" customFormat="1" x14ac:dyDescent="0.25">
      <c r="A200" s="2"/>
      <c r="B200" s="2"/>
      <c r="C200" s="2"/>
      <c r="D200" s="2"/>
      <c r="E200" s="2"/>
      <c r="F200" s="2"/>
      <c r="G200" s="2"/>
      <c r="H200" s="2"/>
      <c r="I200" s="2"/>
      <c r="J200" s="2"/>
      <c r="K200" s="2"/>
      <c r="L200" s="2"/>
      <c r="M200" s="2"/>
      <c r="N200" s="375"/>
      <c r="O200" s="375"/>
      <c r="P200" s="4"/>
      <c r="Q200" s="375"/>
      <c r="R200" s="375"/>
      <c r="S200" s="375"/>
      <c r="T200" s="375"/>
      <c r="U200" s="376"/>
      <c r="V200" s="375"/>
      <c r="W200" s="376"/>
      <c r="X200" s="375"/>
      <c r="Y200" s="376"/>
      <c r="Z200" s="375"/>
      <c r="AA200" s="376"/>
      <c r="AB200" s="377"/>
    </row>
    <row r="201" spans="1:28" s="378" customFormat="1" x14ac:dyDescent="0.25">
      <c r="A201" s="2"/>
      <c r="B201" s="2"/>
      <c r="C201" s="2"/>
      <c r="D201" s="2"/>
      <c r="E201" s="2"/>
      <c r="F201" s="2"/>
      <c r="G201" s="2"/>
      <c r="H201" s="2"/>
      <c r="I201" s="2"/>
      <c r="J201" s="2"/>
      <c r="K201" s="2"/>
      <c r="L201" s="2"/>
      <c r="M201" s="2"/>
      <c r="N201" s="375"/>
      <c r="O201" s="375"/>
      <c r="P201" s="4"/>
      <c r="Q201" s="375"/>
      <c r="R201" s="375"/>
      <c r="S201" s="375"/>
      <c r="T201" s="375"/>
      <c r="U201" s="376"/>
      <c r="V201" s="375"/>
      <c r="W201" s="376"/>
      <c r="X201" s="375"/>
      <c r="Y201" s="376"/>
      <c r="Z201" s="375"/>
      <c r="AA201" s="376"/>
      <c r="AB201" s="377"/>
    </row>
    <row r="202" spans="1:28" s="378" customFormat="1" x14ac:dyDescent="0.25">
      <c r="A202" s="2"/>
      <c r="B202" s="2"/>
      <c r="C202" s="2"/>
      <c r="D202" s="2"/>
      <c r="E202" s="2"/>
      <c r="F202" s="2"/>
      <c r="G202" s="2"/>
      <c r="H202" s="2"/>
      <c r="I202" s="2"/>
      <c r="J202" s="2"/>
      <c r="K202" s="2"/>
      <c r="L202" s="2"/>
      <c r="M202" s="2"/>
      <c r="N202" s="375"/>
      <c r="O202" s="375"/>
      <c r="P202" s="4"/>
      <c r="Q202" s="375"/>
      <c r="R202" s="375"/>
      <c r="S202" s="375"/>
      <c r="T202" s="375"/>
      <c r="U202" s="376"/>
      <c r="V202" s="375"/>
      <c r="W202" s="376"/>
      <c r="X202" s="375"/>
      <c r="Y202" s="376"/>
      <c r="Z202" s="375"/>
      <c r="AA202" s="376"/>
      <c r="AB202" s="377"/>
    </row>
    <row r="203" spans="1:28" s="378" customFormat="1" x14ac:dyDescent="0.25">
      <c r="A203" s="2"/>
      <c r="B203" s="2"/>
      <c r="C203" s="2"/>
      <c r="D203" s="2"/>
      <c r="E203" s="2"/>
      <c r="F203" s="2"/>
      <c r="G203" s="2"/>
      <c r="H203" s="2"/>
      <c r="I203" s="2"/>
      <c r="J203" s="2"/>
      <c r="K203" s="2"/>
      <c r="L203" s="2"/>
      <c r="M203" s="2"/>
      <c r="N203" s="375"/>
      <c r="O203" s="375"/>
      <c r="P203" s="4"/>
      <c r="Q203" s="375"/>
      <c r="R203" s="375"/>
      <c r="S203" s="375"/>
      <c r="T203" s="375"/>
      <c r="U203" s="376"/>
      <c r="V203" s="375"/>
      <c r="W203" s="376"/>
      <c r="X203" s="375"/>
      <c r="Y203" s="376"/>
      <c r="Z203" s="375"/>
      <c r="AA203" s="376"/>
      <c r="AB203" s="377"/>
    </row>
    <row r="204" spans="1:28" s="378" customFormat="1" x14ac:dyDescent="0.25">
      <c r="A204" s="2"/>
      <c r="B204" s="2"/>
      <c r="C204" s="2"/>
      <c r="D204" s="2"/>
      <c r="E204" s="2"/>
      <c r="F204" s="2"/>
      <c r="G204" s="2"/>
      <c r="H204" s="2"/>
      <c r="I204" s="2"/>
      <c r="J204" s="2"/>
      <c r="K204" s="2"/>
      <c r="L204" s="2"/>
      <c r="M204" s="2"/>
      <c r="N204" s="375"/>
      <c r="O204" s="375"/>
      <c r="P204" s="4"/>
      <c r="Q204" s="375"/>
      <c r="R204" s="375"/>
      <c r="S204" s="375"/>
      <c r="T204" s="375"/>
      <c r="U204" s="376"/>
      <c r="V204" s="375"/>
      <c r="W204" s="376"/>
      <c r="X204" s="375"/>
      <c r="Y204" s="376"/>
      <c r="Z204" s="375"/>
      <c r="AA204" s="376"/>
      <c r="AB204" s="377"/>
    </row>
    <row r="205" spans="1:28" s="378" customFormat="1" x14ac:dyDescent="0.25">
      <c r="A205" s="2"/>
      <c r="B205" s="2"/>
      <c r="C205" s="2"/>
      <c r="D205" s="2"/>
      <c r="E205" s="2"/>
      <c r="F205" s="2"/>
      <c r="G205" s="2"/>
      <c r="H205" s="2"/>
      <c r="I205" s="2"/>
      <c r="J205" s="2"/>
      <c r="K205" s="2"/>
      <c r="L205" s="2"/>
      <c r="M205" s="2"/>
      <c r="N205" s="375"/>
      <c r="O205" s="375"/>
      <c r="P205" s="4"/>
      <c r="Q205" s="375"/>
      <c r="R205" s="375"/>
      <c r="S205" s="375"/>
      <c r="T205" s="375"/>
      <c r="U205" s="376"/>
      <c r="V205" s="375"/>
      <c r="W205" s="376"/>
      <c r="X205" s="375"/>
      <c r="Y205" s="376"/>
      <c r="Z205" s="375"/>
      <c r="AA205" s="376"/>
      <c r="AB205" s="377"/>
    </row>
    <row r="206" spans="1:28" s="378" customFormat="1" x14ac:dyDescent="0.25">
      <c r="A206" s="2"/>
      <c r="B206" s="2"/>
      <c r="C206" s="2"/>
      <c r="D206" s="2"/>
      <c r="E206" s="2"/>
      <c r="F206" s="2"/>
      <c r="G206" s="2"/>
      <c r="H206" s="2"/>
      <c r="I206" s="2"/>
      <c r="J206" s="2"/>
      <c r="K206" s="2"/>
      <c r="L206" s="2"/>
      <c r="M206" s="2"/>
      <c r="N206" s="375"/>
      <c r="O206" s="375"/>
      <c r="P206" s="4"/>
      <c r="Q206" s="375"/>
      <c r="R206" s="375"/>
      <c r="S206" s="375"/>
      <c r="T206" s="375"/>
      <c r="U206" s="376"/>
      <c r="V206" s="375"/>
      <c r="W206" s="376"/>
      <c r="X206" s="375"/>
      <c r="Y206" s="376"/>
      <c r="Z206" s="375"/>
      <c r="AA206" s="376"/>
      <c r="AB206" s="377"/>
    </row>
    <row r="207" spans="1:28" s="378" customFormat="1" x14ac:dyDescent="0.25">
      <c r="A207" s="2"/>
      <c r="B207" s="2"/>
      <c r="C207" s="2"/>
      <c r="D207" s="2"/>
      <c r="E207" s="2"/>
      <c r="F207" s="2"/>
      <c r="G207" s="2"/>
      <c r="H207" s="2"/>
      <c r="I207" s="2"/>
      <c r="J207" s="2"/>
      <c r="K207" s="2"/>
      <c r="L207" s="2"/>
      <c r="M207" s="2"/>
      <c r="N207" s="375"/>
      <c r="O207" s="375"/>
      <c r="P207" s="4"/>
      <c r="Q207" s="375"/>
      <c r="R207" s="375"/>
      <c r="S207" s="375"/>
      <c r="T207" s="375"/>
      <c r="U207" s="376"/>
      <c r="V207" s="375"/>
      <c r="W207" s="376"/>
      <c r="X207" s="375"/>
      <c r="Y207" s="376"/>
      <c r="Z207" s="375"/>
      <c r="AA207" s="376"/>
      <c r="AB207" s="377"/>
    </row>
    <row r="208" spans="1:28" s="378" customFormat="1" x14ac:dyDescent="0.25">
      <c r="A208" s="2"/>
      <c r="B208" s="2"/>
      <c r="C208" s="2"/>
      <c r="D208" s="2"/>
      <c r="E208" s="2"/>
      <c r="F208" s="2"/>
      <c r="G208" s="2"/>
      <c r="H208" s="2"/>
      <c r="I208" s="2"/>
      <c r="J208" s="2"/>
      <c r="K208" s="2"/>
      <c r="L208" s="2"/>
      <c r="M208" s="2"/>
      <c r="N208" s="375"/>
      <c r="O208" s="375"/>
      <c r="P208" s="4"/>
      <c r="Q208" s="375"/>
      <c r="R208" s="375"/>
      <c r="S208" s="375"/>
      <c r="T208" s="375"/>
      <c r="U208" s="376"/>
      <c r="V208" s="375"/>
      <c r="W208" s="376"/>
      <c r="X208" s="375"/>
      <c r="Y208" s="376"/>
      <c r="Z208" s="375"/>
      <c r="AA208" s="376"/>
      <c r="AB208" s="377"/>
    </row>
    <row r="209" spans="1:28" s="378" customFormat="1" x14ac:dyDescent="0.25">
      <c r="A209" s="2"/>
      <c r="B209" s="2"/>
      <c r="C209" s="2"/>
      <c r="D209" s="2"/>
      <c r="E209" s="2"/>
      <c r="F209" s="2"/>
      <c r="G209" s="2"/>
      <c r="H209" s="2"/>
      <c r="I209" s="2"/>
      <c r="J209" s="2"/>
      <c r="K209" s="2"/>
      <c r="L209" s="2"/>
      <c r="M209" s="2"/>
      <c r="N209" s="375"/>
      <c r="O209" s="375"/>
      <c r="P209" s="4"/>
      <c r="Q209" s="375"/>
      <c r="R209" s="375"/>
      <c r="S209" s="375"/>
      <c r="T209" s="375"/>
      <c r="U209" s="376"/>
      <c r="V209" s="375"/>
      <c r="W209" s="376"/>
      <c r="X209" s="375"/>
      <c r="Y209" s="376"/>
      <c r="Z209" s="375"/>
      <c r="AA209" s="376"/>
      <c r="AB209" s="377"/>
    </row>
    <row r="210" spans="1:28" s="378" customFormat="1" x14ac:dyDescent="0.25">
      <c r="A210" s="2"/>
      <c r="B210" s="2"/>
      <c r="C210" s="2"/>
      <c r="D210" s="2"/>
      <c r="E210" s="2"/>
      <c r="F210" s="2"/>
      <c r="G210" s="2"/>
      <c r="H210" s="2"/>
      <c r="I210" s="2"/>
      <c r="J210" s="2"/>
      <c r="K210" s="2"/>
      <c r="L210" s="2"/>
      <c r="M210" s="2"/>
      <c r="N210" s="375"/>
      <c r="O210" s="375"/>
      <c r="P210" s="4"/>
      <c r="Q210" s="375"/>
      <c r="R210" s="375"/>
      <c r="S210" s="375"/>
      <c r="T210" s="375"/>
      <c r="U210" s="376"/>
      <c r="V210" s="375"/>
      <c r="W210" s="376"/>
      <c r="X210" s="375"/>
      <c r="Y210" s="376"/>
      <c r="Z210" s="375"/>
      <c r="AA210" s="376"/>
      <c r="AB210" s="377"/>
    </row>
    <row r="211" spans="1:28" s="378" customFormat="1" x14ac:dyDescent="0.25">
      <c r="A211" s="2"/>
      <c r="B211" s="2"/>
      <c r="C211" s="2"/>
      <c r="D211" s="2"/>
      <c r="E211" s="2"/>
      <c r="F211" s="2"/>
      <c r="G211" s="2"/>
      <c r="H211" s="2"/>
      <c r="I211" s="2"/>
      <c r="J211" s="2"/>
      <c r="K211" s="2"/>
      <c r="L211" s="2"/>
      <c r="M211" s="2"/>
      <c r="N211" s="375"/>
      <c r="O211" s="375"/>
      <c r="P211" s="4"/>
      <c r="Q211" s="375"/>
      <c r="R211" s="375"/>
      <c r="S211" s="375"/>
      <c r="T211" s="375"/>
      <c r="U211" s="376"/>
      <c r="V211" s="375"/>
      <c r="W211" s="376"/>
      <c r="X211" s="375"/>
      <c r="Y211" s="376"/>
      <c r="Z211" s="375"/>
      <c r="AA211" s="376"/>
      <c r="AB211" s="377"/>
    </row>
    <row r="212" spans="1:28" s="378" customFormat="1" x14ac:dyDescent="0.25">
      <c r="A212" s="2"/>
      <c r="B212" s="2"/>
      <c r="C212" s="2"/>
      <c r="D212" s="2"/>
      <c r="E212" s="2"/>
      <c r="F212" s="2"/>
      <c r="G212" s="2"/>
      <c r="H212" s="2"/>
      <c r="I212" s="2"/>
      <c r="J212" s="2"/>
      <c r="K212" s="2"/>
      <c r="L212" s="2"/>
      <c r="M212" s="2"/>
      <c r="N212" s="375"/>
      <c r="O212" s="375"/>
      <c r="P212" s="4"/>
      <c r="Q212" s="375"/>
      <c r="R212" s="375"/>
      <c r="S212" s="375"/>
      <c r="T212" s="375"/>
      <c r="U212" s="376"/>
      <c r="V212" s="375"/>
      <c r="W212" s="376"/>
      <c r="X212" s="375"/>
      <c r="Y212" s="376"/>
      <c r="Z212" s="375"/>
      <c r="AA212" s="376"/>
      <c r="AB212" s="377"/>
    </row>
    <row r="213" spans="1:28" s="378" customFormat="1" x14ac:dyDescent="0.25">
      <c r="A213" s="2"/>
      <c r="B213" s="2"/>
      <c r="C213" s="2"/>
      <c r="D213" s="2"/>
      <c r="E213" s="2"/>
      <c r="F213" s="2"/>
      <c r="G213" s="2"/>
      <c r="H213" s="2"/>
      <c r="I213" s="2"/>
      <c r="J213" s="2"/>
      <c r="K213" s="2"/>
      <c r="L213" s="2"/>
      <c r="M213" s="2"/>
      <c r="N213" s="375"/>
      <c r="O213" s="375"/>
      <c r="P213" s="4"/>
      <c r="Q213" s="375"/>
      <c r="R213" s="375"/>
      <c r="S213" s="375"/>
      <c r="T213" s="375"/>
      <c r="U213" s="376"/>
      <c r="V213" s="375"/>
      <c r="W213" s="376"/>
      <c r="X213" s="375"/>
      <c r="Y213" s="376"/>
      <c r="Z213" s="375"/>
      <c r="AA213" s="376"/>
      <c r="AB213" s="377"/>
    </row>
    <row r="214" spans="1:28" s="378" customFormat="1" x14ac:dyDescent="0.25">
      <c r="A214" s="2"/>
      <c r="B214" s="2"/>
      <c r="C214" s="2"/>
      <c r="D214" s="2"/>
      <c r="E214" s="2"/>
      <c r="F214" s="2"/>
      <c r="G214" s="2"/>
      <c r="H214" s="2"/>
      <c r="I214" s="2"/>
      <c r="J214" s="2"/>
      <c r="K214" s="2"/>
      <c r="L214" s="2"/>
      <c r="M214" s="2"/>
      <c r="N214" s="375"/>
      <c r="O214" s="375"/>
      <c r="P214" s="4"/>
      <c r="Q214" s="375"/>
      <c r="R214" s="375"/>
      <c r="S214" s="375"/>
      <c r="T214" s="375"/>
      <c r="U214" s="376"/>
      <c r="V214" s="375"/>
      <c r="W214" s="376"/>
      <c r="X214" s="375"/>
      <c r="Y214" s="376"/>
      <c r="Z214" s="375"/>
      <c r="AA214" s="376"/>
      <c r="AB214" s="377"/>
    </row>
    <row r="215" spans="1:28" s="378" customFormat="1" x14ac:dyDescent="0.25">
      <c r="A215" s="2"/>
      <c r="B215" s="2"/>
      <c r="C215" s="2"/>
      <c r="D215" s="2"/>
      <c r="E215" s="2"/>
      <c r="F215" s="2"/>
      <c r="G215" s="2"/>
      <c r="H215" s="2"/>
      <c r="I215" s="2"/>
      <c r="J215" s="2"/>
      <c r="K215" s="2"/>
      <c r="L215" s="2"/>
      <c r="M215" s="2"/>
      <c r="N215" s="375"/>
      <c r="O215" s="375"/>
      <c r="P215" s="4"/>
      <c r="Q215" s="375"/>
      <c r="R215" s="375"/>
      <c r="S215" s="375"/>
      <c r="T215" s="375"/>
      <c r="U215" s="376"/>
      <c r="V215" s="375"/>
      <c r="W215" s="376"/>
      <c r="X215" s="375"/>
      <c r="Y215" s="376"/>
      <c r="Z215" s="375"/>
      <c r="AA215" s="376"/>
      <c r="AB215" s="377"/>
    </row>
    <row r="216" spans="1:28" s="378" customFormat="1" x14ac:dyDescent="0.25">
      <c r="A216" s="2"/>
      <c r="B216" s="2"/>
      <c r="C216" s="2"/>
      <c r="D216" s="2"/>
      <c r="E216" s="2"/>
      <c r="F216" s="2"/>
      <c r="G216" s="2"/>
      <c r="H216" s="2"/>
      <c r="I216" s="2"/>
      <c r="J216" s="2"/>
      <c r="K216" s="2"/>
      <c r="L216" s="2"/>
      <c r="M216" s="2"/>
      <c r="N216" s="375"/>
      <c r="O216" s="375"/>
      <c r="P216" s="4"/>
      <c r="Q216" s="375"/>
      <c r="R216" s="375"/>
      <c r="S216" s="375"/>
      <c r="T216" s="375"/>
      <c r="U216" s="376"/>
      <c r="V216" s="375"/>
      <c r="W216" s="376"/>
      <c r="X216" s="375"/>
      <c r="Y216" s="376"/>
      <c r="Z216" s="375"/>
      <c r="AA216" s="376"/>
      <c r="AB216" s="377"/>
    </row>
    <row r="217" spans="1:28" s="378" customFormat="1" x14ac:dyDescent="0.25">
      <c r="A217" s="2"/>
      <c r="B217" s="2"/>
      <c r="C217" s="2"/>
      <c r="D217" s="2"/>
      <c r="E217" s="2"/>
      <c r="F217" s="2"/>
      <c r="G217" s="2"/>
      <c r="H217" s="2"/>
      <c r="I217" s="2"/>
      <c r="J217" s="2"/>
      <c r="K217" s="2"/>
      <c r="L217" s="2"/>
      <c r="M217" s="2"/>
      <c r="N217" s="375"/>
      <c r="O217" s="375"/>
      <c r="P217" s="4"/>
      <c r="Q217" s="375"/>
      <c r="R217" s="375"/>
      <c r="S217" s="375"/>
      <c r="T217" s="375"/>
      <c r="U217" s="376"/>
      <c r="V217" s="375"/>
      <c r="W217" s="376"/>
      <c r="X217" s="375"/>
      <c r="Y217" s="376"/>
      <c r="Z217" s="375"/>
      <c r="AA217" s="376"/>
      <c r="AB217" s="377"/>
    </row>
    <row r="218" spans="1:28" s="378" customFormat="1" x14ac:dyDescent="0.25">
      <c r="A218" s="2"/>
      <c r="B218" s="2"/>
      <c r="C218" s="2"/>
      <c r="D218" s="2"/>
      <c r="E218" s="2"/>
      <c r="F218" s="2"/>
      <c r="G218" s="2"/>
      <c r="H218" s="2"/>
      <c r="I218" s="2"/>
      <c r="J218" s="2"/>
      <c r="K218" s="2"/>
      <c r="L218" s="2"/>
      <c r="M218" s="2"/>
      <c r="N218" s="375"/>
      <c r="O218" s="375"/>
      <c r="P218" s="4"/>
      <c r="Q218" s="375"/>
      <c r="R218" s="375"/>
      <c r="S218" s="375"/>
      <c r="T218" s="375"/>
      <c r="U218" s="376"/>
      <c r="V218" s="375"/>
      <c r="W218" s="376"/>
      <c r="X218" s="375"/>
      <c r="Y218" s="376"/>
      <c r="Z218" s="375"/>
      <c r="AA218" s="376"/>
      <c r="AB218" s="377"/>
    </row>
    <row r="219" spans="1:28" s="378" customFormat="1" x14ac:dyDescent="0.25">
      <c r="A219" s="2"/>
      <c r="B219" s="2"/>
      <c r="C219" s="2"/>
      <c r="D219" s="2"/>
      <c r="E219" s="2"/>
      <c r="F219" s="2"/>
      <c r="G219" s="2"/>
      <c r="H219" s="2"/>
      <c r="I219" s="2"/>
      <c r="J219" s="2"/>
      <c r="K219" s="2"/>
      <c r="L219" s="2"/>
      <c r="M219" s="2"/>
      <c r="N219" s="375"/>
      <c r="O219" s="375"/>
      <c r="P219" s="4"/>
      <c r="Q219" s="375"/>
      <c r="R219" s="375"/>
      <c r="S219" s="375"/>
      <c r="T219" s="375"/>
      <c r="U219" s="376"/>
      <c r="V219" s="375"/>
      <c r="W219" s="376"/>
      <c r="X219" s="375"/>
      <c r="Y219" s="376"/>
      <c r="Z219" s="375"/>
      <c r="AA219" s="376"/>
      <c r="AB219" s="377"/>
    </row>
    <row r="220" spans="1:28" s="378" customFormat="1" x14ac:dyDescent="0.25">
      <c r="A220" s="2"/>
      <c r="B220" s="2"/>
      <c r="C220" s="2"/>
      <c r="D220" s="2"/>
      <c r="E220" s="2"/>
      <c r="F220" s="2"/>
      <c r="G220" s="2"/>
      <c r="H220" s="2"/>
      <c r="I220" s="2"/>
      <c r="J220" s="2"/>
      <c r="K220" s="2"/>
      <c r="L220" s="2"/>
      <c r="M220" s="2"/>
      <c r="N220" s="375"/>
      <c r="O220" s="375"/>
      <c r="P220" s="4"/>
      <c r="Q220" s="375"/>
      <c r="R220" s="375"/>
      <c r="S220" s="375"/>
      <c r="T220" s="375"/>
      <c r="U220" s="376"/>
      <c r="V220" s="375"/>
      <c r="W220" s="376"/>
      <c r="X220" s="375"/>
      <c r="Y220" s="376"/>
      <c r="Z220" s="375"/>
      <c r="AA220" s="376"/>
      <c r="AB220" s="377"/>
    </row>
    <row r="221" spans="1:28" s="378" customFormat="1" x14ac:dyDescent="0.25">
      <c r="A221" s="2"/>
      <c r="B221" s="2"/>
      <c r="C221" s="2"/>
      <c r="D221" s="2"/>
      <c r="E221" s="2"/>
      <c r="F221" s="2"/>
      <c r="G221" s="2"/>
      <c r="H221" s="2"/>
      <c r="I221" s="2"/>
      <c r="J221" s="2"/>
      <c r="K221" s="2"/>
      <c r="L221" s="2"/>
      <c r="M221" s="2"/>
      <c r="N221" s="375"/>
      <c r="O221" s="375"/>
      <c r="P221" s="4"/>
      <c r="Q221" s="375"/>
      <c r="R221" s="375"/>
      <c r="S221" s="375"/>
      <c r="T221" s="375"/>
      <c r="U221" s="376"/>
      <c r="V221" s="375"/>
      <c r="W221" s="376"/>
      <c r="X221" s="375"/>
      <c r="Y221" s="376"/>
      <c r="Z221" s="375"/>
      <c r="AA221" s="376"/>
      <c r="AB221" s="377"/>
    </row>
    <row r="222" spans="1:28" s="378" customFormat="1" x14ac:dyDescent="0.25">
      <c r="A222" s="2"/>
      <c r="B222" s="2"/>
      <c r="C222" s="2"/>
      <c r="D222" s="2"/>
      <c r="E222" s="2"/>
      <c r="F222" s="2"/>
      <c r="G222" s="2"/>
      <c r="H222" s="2"/>
      <c r="I222" s="2"/>
      <c r="J222" s="2"/>
      <c r="K222" s="2"/>
      <c r="L222" s="2"/>
      <c r="M222" s="2"/>
      <c r="N222" s="375"/>
      <c r="O222" s="375"/>
      <c r="P222" s="4"/>
      <c r="Q222" s="375"/>
      <c r="R222" s="375"/>
      <c r="S222" s="375"/>
      <c r="T222" s="375"/>
      <c r="U222" s="376"/>
      <c r="V222" s="375"/>
      <c r="W222" s="376"/>
      <c r="X222" s="375"/>
      <c r="Y222" s="376"/>
      <c r="Z222" s="375"/>
      <c r="AA222" s="376"/>
      <c r="AB222" s="377"/>
    </row>
    <row r="223" spans="1:28" s="378" customFormat="1" x14ac:dyDescent="0.25">
      <c r="A223" s="2"/>
      <c r="B223" s="2"/>
      <c r="C223" s="2"/>
      <c r="D223" s="2"/>
      <c r="E223" s="2"/>
      <c r="F223" s="2"/>
      <c r="G223" s="2"/>
      <c r="H223" s="2"/>
      <c r="I223" s="2"/>
      <c r="J223" s="2"/>
      <c r="K223" s="2"/>
      <c r="L223" s="2"/>
      <c r="M223" s="2"/>
      <c r="N223" s="375"/>
      <c r="O223" s="375"/>
      <c r="P223" s="4"/>
      <c r="Q223" s="375"/>
      <c r="R223" s="375"/>
      <c r="S223" s="375"/>
      <c r="T223" s="375"/>
      <c r="U223" s="376"/>
      <c r="V223" s="375"/>
      <c r="W223" s="376"/>
      <c r="X223" s="375"/>
      <c r="Y223" s="376"/>
      <c r="Z223" s="375"/>
      <c r="AA223" s="376"/>
      <c r="AB223" s="377"/>
    </row>
    <row r="224" spans="1:28" s="378" customFormat="1" x14ac:dyDescent="0.25">
      <c r="A224" s="2"/>
      <c r="B224" s="2"/>
      <c r="C224" s="2"/>
      <c r="D224" s="2"/>
      <c r="E224" s="2"/>
      <c r="F224" s="2"/>
      <c r="G224" s="2"/>
      <c r="H224" s="2"/>
      <c r="I224" s="2"/>
      <c r="J224" s="2"/>
      <c r="K224" s="2"/>
      <c r="L224" s="2"/>
      <c r="M224" s="2"/>
      <c r="N224" s="375"/>
      <c r="O224" s="375"/>
      <c r="P224" s="4"/>
      <c r="Q224" s="375"/>
      <c r="R224" s="375"/>
      <c r="S224" s="375"/>
      <c r="T224" s="375"/>
      <c r="U224" s="376"/>
      <c r="V224" s="375"/>
      <c r="W224" s="376"/>
      <c r="X224" s="375"/>
      <c r="Y224" s="376"/>
      <c r="Z224" s="375"/>
      <c r="AA224" s="376"/>
      <c r="AB224" s="377"/>
    </row>
    <row r="225" spans="1:28" s="378" customFormat="1" x14ac:dyDescent="0.25">
      <c r="A225" s="2"/>
      <c r="B225" s="2"/>
      <c r="C225" s="2"/>
      <c r="D225" s="2"/>
      <c r="E225" s="2"/>
      <c r="F225" s="2"/>
      <c r="G225" s="2"/>
      <c r="H225" s="2"/>
      <c r="I225" s="2"/>
      <c r="J225" s="2"/>
      <c r="K225" s="2"/>
      <c r="L225" s="2"/>
      <c r="M225" s="2"/>
      <c r="N225" s="375"/>
      <c r="O225" s="375"/>
      <c r="P225" s="4"/>
      <c r="Q225" s="375"/>
      <c r="R225" s="375"/>
      <c r="S225" s="375"/>
      <c r="T225" s="375"/>
      <c r="U225" s="376"/>
      <c r="V225" s="375"/>
      <c r="W225" s="376"/>
      <c r="X225" s="375"/>
      <c r="Y225" s="376"/>
      <c r="Z225" s="375"/>
      <c r="AA225" s="376"/>
      <c r="AB225" s="377"/>
    </row>
    <row r="226" spans="1:28" s="378" customFormat="1" x14ac:dyDescent="0.25">
      <c r="A226" s="2"/>
      <c r="B226" s="2"/>
      <c r="C226" s="2"/>
      <c r="D226" s="2"/>
      <c r="E226" s="2"/>
      <c r="F226" s="2"/>
      <c r="G226" s="2"/>
      <c r="H226" s="2"/>
      <c r="I226" s="2"/>
      <c r="J226" s="2"/>
      <c r="K226" s="2"/>
      <c r="L226" s="2"/>
      <c r="M226" s="2"/>
      <c r="N226" s="375"/>
      <c r="O226" s="375"/>
      <c r="P226" s="4"/>
      <c r="Q226" s="375"/>
      <c r="R226" s="375"/>
      <c r="S226" s="375"/>
      <c r="T226" s="375"/>
      <c r="U226" s="376"/>
      <c r="V226" s="375"/>
      <c r="W226" s="376"/>
      <c r="X226" s="375"/>
      <c r="Y226" s="376"/>
      <c r="Z226" s="375"/>
      <c r="AA226" s="376"/>
      <c r="AB226" s="377"/>
    </row>
    <row r="227" spans="1:28" s="378" customFormat="1" x14ac:dyDescent="0.25">
      <c r="A227" s="2"/>
      <c r="B227" s="2"/>
      <c r="C227" s="2"/>
      <c r="D227" s="2"/>
      <c r="E227" s="2"/>
      <c r="F227" s="2"/>
      <c r="G227" s="2"/>
      <c r="H227" s="2"/>
      <c r="I227" s="2"/>
      <c r="J227" s="2"/>
      <c r="K227" s="2"/>
      <c r="L227" s="2"/>
      <c r="M227" s="2"/>
      <c r="N227" s="375"/>
      <c r="O227" s="375"/>
      <c r="P227" s="4"/>
      <c r="Q227" s="375"/>
      <c r="R227" s="375"/>
      <c r="S227" s="375"/>
      <c r="T227" s="375"/>
      <c r="U227" s="376"/>
      <c r="V227" s="375"/>
      <c r="W227" s="376"/>
      <c r="X227" s="375"/>
      <c r="Y227" s="376"/>
      <c r="Z227" s="375"/>
      <c r="AA227" s="376"/>
      <c r="AB227" s="377"/>
    </row>
    <row r="228" spans="1:28" s="378" customFormat="1" x14ac:dyDescent="0.25">
      <c r="A228" s="2"/>
      <c r="B228" s="2"/>
      <c r="C228" s="2"/>
      <c r="D228" s="2"/>
      <c r="E228" s="2"/>
      <c r="F228" s="2"/>
      <c r="G228" s="2"/>
      <c r="H228" s="2"/>
      <c r="I228" s="2"/>
      <c r="J228" s="2"/>
      <c r="K228" s="2"/>
      <c r="L228" s="2"/>
      <c r="M228" s="2"/>
      <c r="N228" s="375"/>
      <c r="O228" s="375"/>
      <c r="P228" s="4"/>
      <c r="Q228" s="375"/>
      <c r="R228" s="375"/>
      <c r="S228" s="375"/>
      <c r="T228" s="375"/>
      <c r="U228" s="376"/>
      <c r="V228" s="375"/>
      <c r="W228" s="376"/>
      <c r="X228" s="375"/>
      <c r="Y228" s="376"/>
      <c r="Z228" s="375"/>
      <c r="AA228" s="376"/>
      <c r="AB228" s="377"/>
    </row>
    <row r="229" spans="1:28" s="378" customFormat="1" x14ac:dyDescent="0.25">
      <c r="A229" s="2"/>
      <c r="B229" s="2"/>
      <c r="C229" s="2"/>
      <c r="D229" s="2"/>
      <c r="E229" s="2"/>
      <c r="F229" s="2"/>
      <c r="G229" s="2"/>
      <c r="H229" s="2"/>
      <c r="I229" s="2"/>
      <c r="J229" s="2"/>
      <c r="K229" s="2"/>
      <c r="L229" s="2"/>
      <c r="M229" s="2"/>
      <c r="N229" s="375"/>
      <c r="O229" s="375"/>
      <c r="P229" s="4"/>
      <c r="Q229" s="375"/>
      <c r="R229" s="375"/>
      <c r="S229" s="375"/>
      <c r="T229" s="375"/>
      <c r="U229" s="376"/>
      <c r="V229" s="375"/>
      <c r="W229" s="376"/>
      <c r="X229" s="375"/>
      <c r="Y229" s="376"/>
      <c r="Z229" s="375"/>
      <c r="AA229" s="376"/>
      <c r="AB229" s="377"/>
    </row>
    <row r="230" spans="1:28" s="378" customFormat="1" x14ac:dyDescent="0.25">
      <c r="A230" s="2"/>
      <c r="B230" s="2"/>
      <c r="C230" s="2"/>
      <c r="D230" s="2"/>
      <c r="E230" s="2"/>
      <c r="F230" s="2"/>
      <c r="G230" s="2"/>
      <c r="H230" s="2"/>
      <c r="I230" s="2"/>
      <c r="J230" s="2"/>
      <c r="K230" s="2"/>
      <c r="L230" s="2"/>
      <c r="M230" s="2"/>
      <c r="N230" s="375"/>
      <c r="O230" s="375"/>
      <c r="P230" s="4"/>
      <c r="Q230" s="375"/>
      <c r="R230" s="375"/>
      <c r="S230" s="375"/>
      <c r="T230" s="375"/>
      <c r="U230" s="376"/>
      <c r="V230" s="375"/>
      <c r="W230" s="376"/>
      <c r="X230" s="375"/>
      <c r="Y230" s="376"/>
      <c r="Z230" s="375"/>
      <c r="AA230" s="376"/>
      <c r="AB230" s="377"/>
    </row>
    <row r="231" spans="1:28" s="378" customFormat="1" x14ac:dyDescent="0.25">
      <c r="A231" s="2"/>
      <c r="B231" s="2"/>
      <c r="C231" s="2"/>
      <c r="D231" s="2"/>
      <c r="E231" s="2"/>
      <c r="F231" s="2"/>
      <c r="G231" s="2"/>
      <c r="H231" s="2"/>
      <c r="I231" s="2"/>
      <c r="J231" s="2"/>
      <c r="K231" s="2"/>
      <c r="L231" s="2"/>
      <c r="M231" s="2"/>
      <c r="N231" s="375"/>
      <c r="O231" s="375"/>
      <c r="P231" s="4"/>
      <c r="Q231" s="375"/>
      <c r="R231" s="375"/>
      <c r="S231" s="375"/>
      <c r="T231" s="375"/>
      <c r="U231" s="376"/>
      <c r="V231" s="375"/>
      <c r="W231" s="376"/>
      <c r="X231" s="375"/>
      <c r="Y231" s="376"/>
      <c r="Z231" s="375"/>
      <c r="AA231" s="376"/>
      <c r="AB231" s="377"/>
    </row>
    <row r="232" spans="1:28" s="378" customFormat="1" x14ac:dyDescent="0.25">
      <c r="A232" s="2"/>
      <c r="B232" s="2"/>
      <c r="C232" s="2"/>
      <c r="D232" s="2"/>
      <c r="E232" s="2"/>
      <c r="F232" s="2"/>
      <c r="G232" s="2"/>
      <c r="H232" s="2"/>
      <c r="I232" s="2"/>
      <c r="J232" s="2"/>
      <c r="K232" s="2"/>
      <c r="L232" s="2"/>
      <c r="M232" s="2"/>
      <c r="N232" s="375"/>
      <c r="O232" s="375"/>
      <c r="P232" s="4"/>
      <c r="Q232" s="375"/>
      <c r="R232" s="375"/>
      <c r="S232" s="375"/>
      <c r="T232" s="375"/>
      <c r="U232" s="376"/>
      <c r="V232" s="375"/>
      <c r="W232" s="376"/>
      <c r="X232" s="375"/>
      <c r="Y232" s="376"/>
      <c r="Z232" s="375"/>
      <c r="AA232" s="376"/>
      <c r="AB232" s="377"/>
    </row>
    <row r="233" spans="1:28" s="378" customFormat="1" x14ac:dyDescent="0.25">
      <c r="A233" s="2"/>
      <c r="B233" s="2"/>
      <c r="C233" s="2"/>
      <c r="D233" s="2"/>
      <c r="E233" s="2"/>
      <c r="F233" s="2"/>
      <c r="G233" s="2"/>
      <c r="H233" s="2"/>
      <c r="I233" s="2"/>
      <c r="J233" s="2"/>
      <c r="K233" s="2"/>
      <c r="L233" s="2"/>
      <c r="M233" s="2"/>
      <c r="N233" s="375"/>
      <c r="O233" s="375"/>
      <c r="P233" s="4"/>
      <c r="Q233" s="375"/>
      <c r="R233" s="375"/>
      <c r="S233" s="375"/>
      <c r="T233" s="375"/>
      <c r="U233" s="376"/>
      <c r="V233" s="375"/>
      <c r="W233" s="376"/>
      <c r="X233" s="375"/>
      <c r="Y233" s="376"/>
      <c r="Z233" s="375"/>
      <c r="AA233" s="376"/>
      <c r="AB233" s="377"/>
    </row>
    <row r="234" spans="1:28" s="378" customFormat="1" x14ac:dyDescent="0.25">
      <c r="A234" s="2"/>
      <c r="B234" s="2"/>
      <c r="C234" s="2"/>
      <c r="D234" s="2"/>
      <c r="E234" s="2"/>
      <c r="F234" s="2"/>
      <c r="G234" s="2"/>
      <c r="H234" s="2"/>
      <c r="I234" s="2"/>
      <c r="J234" s="2"/>
      <c r="K234" s="2"/>
      <c r="L234" s="2"/>
      <c r="M234" s="2"/>
      <c r="N234" s="375"/>
      <c r="O234" s="375"/>
      <c r="P234" s="4"/>
      <c r="Q234" s="375"/>
      <c r="R234" s="375"/>
      <c r="S234" s="375"/>
      <c r="T234" s="375"/>
      <c r="U234" s="376"/>
      <c r="V234" s="375"/>
      <c r="W234" s="376"/>
      <c r="X234" s="375"/>
      <c r="Y234" s="376"/>
      <c r="Z234" s="375"/>
      <c r="AA234" s="376"/>
      <c r="AB234" s="377"/>
    </row>
    <row r="235" spans="1:28" s="378" customFormat="1" x14ac:dyDescent="0.25">
      <c r="A235" s="2"/>
      <c r="B235" s="2"/>
      <c r="C235" s="2"/>
      <c r="D235" s="2"/>
      <c r="E235" s="2"/>
      <c r="F235" s="2"/>
      <c r="G235" s="2"/>
      <c r="H235" s="2"/>
      <c r="I235" s="2"/>
      <c r="J235" s="2"/>
      <c r="K235" s="2"/>
      <c r="L235" s="2"/>
      <c r="M235" s="2"/>
      <c r="N235" s="375"/>
      <c r="O235" s="375"/>
      <c r="P235" s="4"/>
      <c r="Q235" s="375"/>
      <c r="R235" s="375"/>
      <c r="S235" s="375"/>
      <c r="T235" s="375"/>
      <c r="U235" s="376"/>
      <c r="V235" s="375"/>
      <c r="W235" s="376"/>
      <c r="X235" s="375"/>
      <c r="Y235" s="376"/>
      <c r="Z235" s="375"/>
      <c r="AA235" s="376"/>
      <c r="AB235" s="377"/>
    </row>
    <row r="236" spans="1:28" s="378" customFormat="1" x14ac:dyDescent="0.25">
      <c r="A236" s="2"/>
      <c r="B236" s="2"/>
      <c r="C236" s="2"/>
      <c r="D236" s="2"/>
      <c r="E236" s="2"/>
      <c r="F236" s="2"/>
      <c r="G236" s="2"/>
      <c r="H236" s="2"/>
      <c r="I236" s="2"/>
      <c r="J236" s="2"/>
      <c r="K236" s="2"/>
      <c r="L236" s="2"/>
      <c r="M236" s="2"/>
      <c r="N236" s="375"/>
      <c r="O236" s="375"/>
      <c r="P236" s="4"/>
      <c r="Q236" s="375"/>
      <c r="R236" s="375"/>
      <c r="S236" s="375"/>
      <c r="T236" s="375"/>
      <c r="U236" s="376"/>
      <c r="V236" s="375"/>
      <c r="W236" s="376"/>
      <c r="X236" s="375"/>
      <c r="Y236" s="376"/>
      <c r="Z236" s="375"/>
      <c r="AA236" s="376"/>
      <c r="AB236" s="377"/>
    </row>
    <row r="237" spans="1:28" s="378" customFormat="1" x14ac:dyDescent="0.25">
      <c r="A237" s="2"/>
      <c r="B237" s="2"/>
      <c r="C237" s="2"/>
      <c r="D237" s="2"/>
      <c r="E237" s="2"/>
      <c r="F237" s="2"/>
      <c r="G237" s="2"/>
      <c r="H237" s="2"/>
      <c r="I237" s="2"/>
      <c r="J237" s="2"/>
      <c r="K237" s="2"/>
      <c r="L237" s="2"/>
      <c r="M237" s="2"/>
      <c r="N237" s="375"/>
      <c r="O237" s="375"/>
      <c r="P237" s="4"/>
      <c r="Q237" s="375"/>
      <c r="R237" s="375"/>
      <c r="S237" s="375"/>
      <c r="T237" s="375"/>
      <c r="U237" s="376"/>
      <c r="V237" s="375"/>
      <c r="W237" s="376"/>
      <c r="X237" s="375"/>
      <c r="Y237" s="376"/>
      <c r="Z237" s="375"/>
      <c r="AA237" s="376"/>
      <c r="AB237" s="377"/>
    </row>
    <row r="238" spans="1:28" s="378" customFormat="1" x14ac:dyDescent="0.25">
      <c r="A238" s="2"/>
      <c r="B238" s="2"/>
      <c r="C238" s="2"/>
      <c r="D238" s="2"/>
      <c r="E238" s="2"/>
      <c r="F238" s="2"/>
      <c r="G238" s="2"/>
      <c r="H238" s="2"/>
      <c r="I238" s="2"/>
      <c r="J238" s="2"/>
      <c r="K238" s="2"/>
      <c r="L238" s="2"/>
      <c r="M238" s="2"/>
      <c r="N238" s="375"/>
      <c r="O238" s="375"/>
      <c r="P238" s="4"/>
      <c r="Q238" s="375"/>
      <c r="R238" s="375"/>
      <c r="S238" s="375"/>
      <c r="T238" s="375"/>
      <c r="U238" s="376"/>
      <c r="V238" s="375"/>
      <c r="W238" s="376"/>
      <c r="X238" s="375"/>
      <c r="Y238" s="376"/>
      <c r="Z238" s="375"/>
      <c r="AA238" s="376"/>
      <c r="AB238" s="377"/>
    </row>
    <row r="239" spans="1:28" s="378" customFormat="1" x14ac:dyDescent="0.25">
      <c r="A239" s="2"/>
      <c r="B239" s="2"/>
      <c r="C239" s="2"/>
      <c r="D239" s="2"/>
      <c r="E239" s="2"/>
      <c r="F239" s="2"/>
      <c r="G239" s="2"/>
      <c r="H239" s="2"/>
      <c r="I239" s="2"/>
      <c r="J239" s="2"/>
      <c r="K239" s="2"/>
      <c r="L239" s="2"/>
      <c r="M239" s="2"/>
      <c r="N239" s="375"/>
      <c r="O239" s="375"/>
      <c r="P239" s="4"/>
      <c r="Q239" s="375"/>
      <c r="R239" s="375"/>
      <c r="S239" s="375"/>
      <c r="T239" s="375"/>
      <c r="U239" s="376"/>
      <c r="V239" s="375"/>
      <c r="W239" s="376"/>
      <c r="X239" s="375"/>
      <c r="Y239" s="376"/>
      <c r="Z239" s="375"/>
      <c r="AA239" s="376"/>
      <c r="AB239" s="377"/>
    </row>
    <row r="240" spans="1:28" s="378" customFormat="1" x14ac:dyDescent="0.25">
      <c r="A240" s="2"/>
      <c r="B240" s="2"/>
      <c r="C240" s="2"/>
      <c r="D240" s="2"/>
      <c r="E240" s="2"/>
      <c r="F240" s="2"/>
      <c r="G240" s="2"/>
      <c r="H240" s="2"/>
      <c r="I240" s="2"/>
      <c r="J240" s="2"/>
      <c r="K240" s="2"/>
      <c r="L240" s="2"/>
      <c r="M240" s="2"/>
      <c r="N240" s="375"/>
      <c r="O240" s="375"/>
      <c r="P240" s="4"/>
      <c r="Q240" s="375"/>
      <c r="R240" s="375"/>
      <c r="S240" s="375"/>
      <c r="T240" s="375"/>
      <c r="U240" s="376"/>
      <c r="V240" s="375"/>
      <c r="W240" s="376"/>
      <c r="X240" s="375"/>
      <c r="Y240" s="376"/>
      <c r="Z240" s="375"/>
      <c r="AA240" s="376"/>
      <c r="AB240" s="377"/>
    </row>
    <row r="241" spans="1:28" s="378" customFormat="1" x14ac:dyDescent="0.25">
      <c r="A241" s="2"/>
      <c r="B241" s="2"/>
      <c r="C241" s="2"/>
      <c r="D241" s="2"/>
      <c r="E241" s="2"/>
      <c r="F241" s="2"/>
      <c r="G241" s="2"/>
      <c r="H241" s="2"/>
      <c r="I241" s="2"/>
      <c r="J241" s="2"/>
      <c r="K241" s="2"/>
      <c r="L241" s="2"/>
      <c r="M241" s="2"/>
      <c r="N241" s="375"/>
      <c r="O241" s="375"/>
      <c r="P241" s="4"/>
      <c r="Q241" s="375"/>
      <c r="R241" s="375"/>
      <c r="S241" s="375"/>
      <c r="T241" s="375"/>
      <c r="U241" s="376"/>
      <c r="V241" s="375"/>
      <c r="W241" s="376"/>
      <c r="X241" s="375"/>
      <c r="Y241" s="376"/>
      <c r="Z241" s="375"/>
      <c r="AA241" s="376"/>
      <c r="AB241" s="377"/>
    </row>
    <row r="242" spans="1:28" s="378" customFormat="1" x14ac:dyDescent="0.25">
      <c r="A242" s="2"/>
      <c r="B242" s="2"/>
      <c r="C242" s="2"/>
      <c r="D242" s="2"/>
      <c r="E242" s="2"/>
      <c r="F242" s="2"/>
      <c r="G242" s="2"/>
      <c r="H242" s="2"/>
      <c r="I242" s="2"/>
      <c r="J242" s="2"/>
      <c r="K242" s="2"/>
      <c r="L242" s="2"/>
      <c r="M242" s="2"/>
      <c r="N242" s="375"/>
      <c r="O242" s="375"/>
      <c r="P242" s="4"/>
      <c r="Q242" s="375"/>
      <c r="R242" s="375"/>
      <c r="S242" s="375"/>
      <c r="T242" s="375"/>
      <c r="U242" s="376"/>
      <c r="V242" s="375"/>
      <c r="W242" s="376"/>
      <c r="X242" s="375"/>
      <c r="Y242" s="376"/>
      <c r="Z242" s="375"/>
      <c r="AA242" s="376"/>
      <c r="AB242" s="377"/>
    </row>
    <row r="243" spans="1:28" s="378" customFormat="1" x14ac:dyDescent="0.25">
      <c r="A243" s="2"/>
      <c r="B243" s="2"/>
      <c r="C243" s="2"/>
      <c r="D243" s="2"/>
      <c r="E243" s="2"/>
      <c r="F243" s="2"/>
      <c r="G243" s="2"/>
      <c r="H243" s="2"/>
      <c r="I243" s="2"/>
      <c r="J243" s="2"/>
      <c r="K243" s="2"/>
      <c r="L243" s="2"/>
      <c r="M243" s="2"/>
      <c r="N243" s="375"/>
      <c r="O243" s="375"/>
      <c r="P243" s="4"/>
      <c r="Q243" s="375"/>
      <c r="R243" s="375"/>
      <c r="S243" s="375"/>
      <c r="T243" s="375"/>
      <c r="U243" s="376"/>
      <c r="V243" s="375"/>
      <c r="W243" s="376"/>
      <c r="X243" s="375"/>
      <c r="Y243" s="376"/>
      <c r="Z243" s="375"/>
      <c r="AA243" s="376"/>
      <c r="AB243" s="377"/>
    </row>
    <row r="244" spans="1:28" s="378" customFormat="1" x14ac:dyDescent="0.25">
      <c r="A244" s="2"/>
      <c r="B244" s="2"/>
      <c r="C244" s="2"/>
      <c r="D244" s="2"/>
      <c r="E244" s="2"/>
      <c r="F244" s="2"/>
      <c r="G244" s="2"/>
      <c r="H244" s="2"/>
      <c r="I244" s="2"/>
      <c r="J244" s="2"/>
      <c r="K244" s="2"/>
      <c r="L244" s="2"/>
      <c r="M244" s="2"/>
      <c r="N244" s="375"/>
      <c r="O244" s="375"/>
      <c r="P244" s="4"/>
      <c r="Q244" s="375"/>
      <c r="R244" s="375"/>
      <c r="S244" s="375"/>
      <c r="T244" s="375"/>
      <c r="U244" s="376"/>
      <c r="V244" s="375"/>
      <c r="W244" s="376"/>
      <c r="X244" s="375"/>
      <c r="Y244" s="376"/>
      <c r="Z244" s="375"/>
      <c r="AA244" s="376"/>
      <c r="AB244" s="377"/>
    </row>
    <row r="245" spans="1:28" s="378" customFormat="1" x14ac:dyDescent="0.25">
      <c r="A245" s="2"/>
      <c r="B245" s="2"/>
      <c r="C245" s="2"/>
      <c r="D245" s="2"/>
      <c r="E245" s="2"/>
      <c r="F245" s="2"/>
      <c r="G245" s="2"/>
      <c r="H245" s="2"/>
      <c r="I245" s="2"/>
      <c r="J245" s="2"/>
      <c r="K245" s="2"/>
      <c r="L245" s="2"/>
      <c r="M245" s="2"/>
      <c r="N245" s="375"/>
      <c r="O245" s="375"/>
      <c r="P245" s="4"/>
      <c r="Q245" s="375"/>
      <c r="R245" s="375"/>
      <c r="S245" s="375"/>
      <c r="T245" s="375"/>
      <c r="U245" s="376"/>
      <c r="V245" s="375"/>
      <c r="W245" s="376"/>
      <c r="X245" s="375"/>
      <c r="Y245" s="376"/>
      <c r="Z245" s="375"/>
      <c r="AA245" s="376"/>
      <c r="AB245" s="377"/>
    </row>
    <row r="246" spans="1:28" s="378" customFormat="1" x14ac:dyDescent="0.25">
      <c r="A246" s="2"/>
      <c r="B246" s="2"/>
      <c r="C246" s="2"/>
      <c r="D246" s="2"/>
      <c r="E246" s="2"/>
      <c r="F246" s="2"/>
      <c r="G246" s="2"/>
      <c r="H246" s="2"/>
      <c r="I246" s="2"/>
      <c r="J246" s="2"/>
      <c r="K246" s="2"/>
      <c r="L246" s="2"/>
      <c r="M246" s="2"/>
      <c r="N246" s="375"/>
      <c r="O246" s="375"/>
      <c r="P246" s="4"/>
      <c r="Q246" s="375"/>
      <c r="R246" s="375"/>
      <c r="S246" s="375"/>
      <c r="T246" s="375"/>
      <c r="U246" s="376"/>
      <c r="V246" s="375"/>
      <c r="W246" s="376"/>
      <c r="X246" s="375"/>
      <c r="Y246" s="376"/>
      <c r="Z246" s="375"/>
      <c r="AA246" s="376"/>
      <c r="AB246" s="377"/>
    </row>
    <row r="247" spans="1:28" s="378" customFormat="1" x14ac:dyDescent="0.25">
      <c r="A247" s="2"/>
      <c r="B247" s="2"/>
      <c r="C247" s="2"/>
      <c r="D247" s="2"/>
      <c r="E247" s="2"/>
      <c r="F247" s="2"/>
      <c r="G247" s="2"/>
      <c r="H247" s="2"/>
      <c r="I247" s="2"/>
      <c r="J247" s="2"/>
      <c r="K247" s="2"/>
      <c r="L247" s="2"/>
      <c r="M247" s="2"/>
      <c r="N247" s="375"/>
      <c r="O247" s="375"/>
      <c r="P247" s="4"/>
      <c r="Q247" s="375"/>
      <c r="R247" s="375"/>
      <c r="S247" s="375"/>
      <c r="T247" s="375"/>
      <c r="U247" s="376"/>
      <c r="V247" s="375"/>
      <c r="W247" s="376"/>
      <c r="X247" s="375"/>
      <c r="Y247" s="376"/>
      <c r="Z247" s="375"/>
      <c r="AA247" s="376"/>
      <c r="AB247" s="377"/>
    </row>
    <row r="248" spans="1:28" s="378" customFormat="1" x14ac:dyDescent="0.25">
      <c r="A248" s="2"/>
      <c r="B248" s="2"/>
      <c r="C248" s="2"/>
      <c r="D248" s="2"/>
      <c r="E248" s="2"/>
      <c r="F248" s="2"/>
      <c r="G248" s="2"/>
      <c r="H248" s="2"/>
      <c r="I248" s="2"/>
      <c r="J248" s="2"/>
      <c r="K248" s="2"/>
      <c r="L248" s="2"/>
      <c r="M248" s="2"/>
      <c r="N248" s="375"/>
      <c r="O248" s="375"/>
      <c r="P248" s="4"/>
      <c r="Q248" s="375"/>
      <c r="R248" s="375"/>
      <c r="S248" s="375"/>
      <c r="T248" s="375"/>
      <c r="U248" s="376"/>
      <c r="V248" s="375"/>
      <c r="W248" s="376"/>
      <c r="X248" s="375"/>
      <c r="Y248" s="376"/>
      <c r="Z248" s="375"/>
      <c r="AA248" s="376"/>
      <c r="AB248" s="377"/>
    </row>
    <row r="249" spans="1:28" s="378" customFormat="1" x14ac:dyDescent="0.25">
      <c r="A249" s="2"/>
      <c r="B249" s="2"/>
      <c r="C249" s="2"/>
      <c r="D249" s="2"/>
      <c r="E249" s="2"/>
      <c r="F249" s="2"/>
      <c r="G249" s="2"/>
      <c r="H249" s="2"/>
      <c r="I249" s="2"/>
      <c r="J249" s="2"/>
      <c r="K249" s="2"/>
      <c r="L249" s="2"/>
      <c r="M249" s="2"/>
      <c r="N249" s="375"/>
      <c r="O249" s="375"/>
      <c r="P249" s="4"/>
      <c r="Q249" s="375"/>
      <c r="R249" s="375"/>
      <c r="S249" s="375"/>
      <c r="T249" s="375"/>
      <c r="U249" s="376"/>
      <c r="V249" s="375"/>
      <c r="W249" s="376"/>
      <c r="X249" s="375"/>
      <c r="Y249" s="376"/>
      <c r="Z249" s="375"/>
      <c r="AA249" s="376"/>
      <c r="AB249" s="377"/>
    </row>
    <row r="250" spans="1:28" s="378" customFormat="1" x14ac:dyDescent="0.25">
      <c r="A250" s="2"/>
      <c r="B250" s="2"/>
      <c r="C250" s="2"/>
      <c r="D250" s="2"/>
      <c r="E250" s="2"/>
      <c r="F250" s="2"/>
      <c r="G250" s="2"/>
      <c r="H250" s="2"/>
      <c r="I250" s="2"/>
      <c r="J250" s="2"/>
      <c r="K250" s="2"/>
      <c r="L250" s="2"/>
      <c r="M250" s="2"/>
      <c r="N250" s="375"/>
      <c r="O250" s="375"/>
      <c r="P250" s="4"/>
      <c r="Q250" s="375"/>
      <c r="R250" s="375"/>
      <c r="S250" s="375"/>
      <c r="T250" s="375"/>
      <c r="U250" s="376"/>
      <c r="V250" s="375"/>
      <c r="W250" s="376"/>
      <c r="X250" s="375"/>
      <c r="Y250" s="376"/>
      <c r="Z250" s="375"/>
      <c r="AA250" s="376"/>
      <c r="AB250" s="377"/>
    </row>
    <row r="251" spans="1:28" s="378" customFormat="1" x14ac:dyDescent="0.25">
      <c r="A251" s="2"/>
      <c r="B251" s="2"/>
      <c r="C251" s="2"/>
      <c r="D251" s="2"/>
      <c r="E251" s="2"/>
      <c r="F251" s="2"/>
      <c r="G251" s="2"/>
      <c r="H251" s="2"/>
      <c r="I251" s="2"/>
      <c r="J251" s="2"/>
      <c r="K251" s="2"/>
      <c r="L251" s="2"/>
      <c r="M251" s="2"/>
      <c r="N251" s="375"/>
      <c r="O251" s="375"/>
      <c r="P251" s="4"/>
      <c r="Q251" s="375"/>
      <c r="R251" s="375"/>
      <c r="S251" s="375"/>
      <c r="T251" s="375"/>
      <c r="U251" s="376"/>
      <c r="V251" s="375"/>
      <c r="W251" s="376"/>
      <c r="X251" s="375"/>
      <c r="Y251" s="376"/>
      <c r="Z251" s="375"/>
      <c r="AA251" s="376"/>
      <c r="AB251" s="377"/>
    </row>
    <row r="252" spans="1:28" s="378" customFormat="1" x14ac:dyDescent="0.25">
      <c r="A252" s="2"/>
      <c r="B252" s="2"/>
      <c r="C252" s="2"/>
      <c r="D252" s="2"/>
      <c r="E252" s="2"/>
      <c r="F252" s="2"/>
      <c r="G252" s="2"/>
      <c r="H252" s="2"/>
      <c r="I252" s="2"/>
      <c r="J252" s="2"/>
      <c r="K252" s="2"/>
      <c r="L252" s="2"/>
      <c r="M252" s="2"/>
      <c r="N252" s="375"/>
      <c r="O252" s="375"/>
      <c r="P252" s="4"/>
      <c r="Q252" s="375"/>
      <c r="R252" s="375"/>
      <c r="S252" s="375"/>
      <c r="T252" s="375"/>
      <c r="U252" s="376"/>
      <c r="V252" s="375"/>
      <c r="W252" s="376"/>
      <c r="X252" s="375"/>
      <c r="Y252" s="376"/>
      <c r="Z252" s="375"/>
      <c r="AA252" s="376"/>
      <c r="AB252" s="377"/>
    </row>
    <row r="253" spans="1:28" s="378" customFormat="1" x14ac:dyDescent="0.25">
      <c r="A253" s="2"/>
      <c r="B253" s="2"/>
      <c r="C253" s="2"/>
      <c r="D253" s="2"/>
      <c r="E253" s="2"/>
      <c r="F253" s="2"/>
      <c r="G253" s="2"/>
      <c r="H253" s="2"/>
      <c r="I253" s="2"/>
      <c r="J253" s="2"/>
      <c r="K253" s="2"/>
      <c r="L253" s="2"/>
      <c r="M253" s="2"/>
      <c r="N253" s="375"/>
      <c r="O253" s="375"/>
      <c r="P253" s="4"/>
      <c r="Q253" s="375"/>
      <c r="R253" s="375"/>
      <c r="S253" s="375"/>
      <c r="T253" s="375"/>
      <c r="U253" s="376"/>
      <c r="V253" s="375"/>
      <c r="W253" s="376"/>
      <c r="X253" s="375"/>
      <c r="Y253" s="376"/>
      <c r="Z253" s="375"/>
      <c r="AA253" s="376"/>
      <c r="AB253" s="377"/>
    </row>
    <row r="254" spans="1:28" s="378" customFormat="1" x14ac:dyDescent="0.25">
      <c r="A254" s="2"/>
      <c r="B254" s="2"/>
      <c r="C254" s="2"/>
      <c r="D254" s="2"/>
      <c r="E254" s="2"/>
      <c r="F254" s="2"/>
      <c r="G254" s="2"/>
      <c r="H254" s="2"/>
      <c r="I254" s="2"/>
      <c r="J254" s="2"/>
      <c r="K254" s="2"/>
      <c r="L254" s="2"/>
      <c r="M254" s="2"/>
      <c r="N254" s="375"/>
      <c r="O254" s="375"/>
      <c r="P254" s="4"/>
      <c r="Q254" s="375"/>
      <c r="R254" s="375"/>
      <c r="S254" s="375"/>
      <c r="T254" s="375"/>
      <c r="U254" s="376"/>
      <c r="V254" s="375"/>
      <c r="W254" s="376"/>
      <c r="X254" s="375"/>
      <c r="Y254" s="376"/>
      <c r="Z254" s="375"/>
      <c r="AA254" s="376"/>
      <c r="AB254" s="377"/>
    </row>
    <row r="255" spans="1:28" s="378" customFormat="1" x14ac:dyDescent="0.25">
      <c r="A255" s="2"/>
      <c r="B255" s="2"/>
      <c r="C255" s="2"/>
      <c r="D255" s="2"/>
      <c r="E255" s="2"/>
      <c r="F255" s="2"/>
      <c r="G255" s="2"/>
      <c r="H255" s="2"/>
      <c r="I255" s="2"/>
      <c r="J255" s="2"/>
      <c r="K255" s="2"/>
      <c r="L255" s="2"/>
      <c r="M255" s="2"/>
      <c r="N255" s="375"/>
      <c r="O255" s="375"/>
      <c r="P255" s="4"/>
      <c r="Q255" s="375"/>
      <c r="R255" s="375"/>
      <c r="S255" s="375"/>
      <c r="T255" s="375"/>
      <c r="U255" s="376"/>
      <c r="V255" s="375"/>
      <c r="W255" s="376"/>
      <c r="X255" s="375"/>
      <c r="Y255" s="376"/>
      <c r="Z255" s="375"/>
      <c r="AA255" s="376"/>
      <c r="AB255" s="377"/>
    </row>
    <row r="256" spans="1:28" s="378" customFormat="1" x14ac:dyDescent="0.25">
      <c r="A256" s="2"/>
      <c r="B256" s="2"/>
      <c r="C256" s="2"/>
      <c r="D256" s="2"/>
      <c r="E256" s="2"/>
      <c r="F256" s="2"/>
      <c r="G256" s="2"/>
      <c r="H256" s="2"/>
      <c r="I256" s="2"/>
      <c r="J256" s="2"/>
      <c r="K256" s="2"/>
      <c r="L256" s="2"/>
      <c r="M256" s="2"/>
      <c r="N256" s="375"/>
      <c r="O256" s="375"/>
      <c r="P256" s="4"/>
      <c r="Q256" s="375"/>
      <c r="R256" s="375"/>
      <c r="S256" s="375"/>
      <c r="T256" s="375"/>
      <c r="U256" s="376"/>
      <c r="V256" s="375"/>
      <c r="W256" s="376"/>
      <c r="X256" s="375"/>
      <c r="Y256" s="376"/>
      <c r="Z256" s="375"/>
      <c r="AA256" s="376"/>
      <c r="AB256" s="377"/>
    </row>
    <row r="257" spans="1:28" s="378" customFormat="1" x14ac:dyDescent="0.25">
      <c r="A257" s="2"/>
      <c r="B257" s="2"/>
      <c r="C257" s="2"/>
      <c r="D257" s="2"/>
      <c r="E257" s="2"/>
      <c r="F257" s="2"/>
      <c r="G257" s="2"/>
      <c r="H257" s="2"/>
      <c r="I257" s="2"/>
      <c r="J257" s="2"/>
      <c r="K257" s="2"/>
      <c r="L257" s="2"/>
      <c r="M257" s="2"/>
      <c r="N257" s="375"/>
      <c r="O257" s="375"/>
      <c r="P257" s="4"/>
      <c r="Q257" s="375"/>
      <c r="R257" s="375"/>
      <c r="S257" s="375"/>
      <c r="T257" s="375"/>
      <c r="U257" s="376"/>
      <c r="V257" s="375"/>
      <c r="W257" s="376"/>
      <c r="X257" s="375"/>
      <c r="Y257" s="376"/>
      <c r="Z257" s="375"/>
      <c r="AA257" s="376"/>
      <c r="AB257" s="377"/>
    </row>
    <row r="258" spans="1:28" s="378" customFormat="1" x14ac:dyDescent="0.25">
      <c r="A258" s="2"/>
      <c r="B258" s="2"/>
      <c r="C258" s="2"/>
      <c r="D258" s="2"/>
      <c r="E258" s="2"/>
      <c r="F258" s="2"/>
      <c r="G258" s="2"/>
      <c r="H258" s="2"/>
      <c r="I258" s="2"/>
      <c r="J258" s="2"/>
      <c r="K258" s="2"/>
      <c r="L258" s="2"/>
      <c r="M258" s="2"/>
      <c r="N258" s="375"/>
      <c r="O258" s="375"/>
      <c r="P258" s="4"/>
      <c r="Q258" s="375"/>
      <c r="R258" s="375"/>
      <c r="S258" s="375"/>
      <c r="T258" s="375"/>
      <c r="U258" s="376"/>
      <c r="V258" s="375"/>
      <c r="W258" s="376"/>
      <c r="X258" s="375"/>
      <c r="Y258" s="376"/>
      <c r="Z258" s="375"/>
      <c r="AA258" s="376"/>
      <c r="AB258" s="377"/>
    </row>
    <row r="259" spans="1:28" s="378" customFormat="1" x14ac:dyDescent="0.25">
      <c r="A259" s="2"/>
      <c r="B259" s="2"/>
      <c r="C259" s="2"/>
      <c r="D259" s="2"/>
      <c r="E259" s="2"/>
      <c r="F259" s="2"/>
      <c r="G259" s="2"/>
      <c r="H259" s="2"/>
      <c r="I259" s="2"/>
      <c r="J259" s="2"/>
      <c r="K259" s="2"/>
      <c r="L259" s="2"/>
      <c r="M259" s="2"/>
      <c r="N259" s="375"/>
      <c r="O259" s="375"/>
      <c r="P259" s="4"/>
      <c r="Q259" s="375"/>
      <c r="R259" s="375"/>
      <c r="S259" s="375"/>
      <c r="T259" s="375"/>
      <c r="U259" s="376"/>
      <c r="V259" s="375"/>
      <c r="W259" s="376"/>
      <c r="X259" s="375"/>
      <c r="Y259" s="376"/>
      <c r="Z259" s="375"/>
      <c r="AA259" s="376"/>
      <c r="AB259" s="377"/>
    </row>
    <row r="260" spans="1:28" s="378" customFormat="1" x14ac:dyDescent="0.25">
      <c r="A260" s="2"/>
      <c r="B260" s="2"/>
      <c r="C260" s="2"/>
      <c r="D260" s="2"/>
      <c r="E260" s="2"/>
      <c r="F260" s="2"/>
      <c r="G260" s="2"/>
      <c r="H260" s="2"/>
      <c r="I260" s="2"/>
      <c r="J260" s="2"/>
      <c r="K260" s="2"/>
      <c r="L260" s="2"/>
      <c r="M260" s="2"/>
      <c r="N260" s="375"/>
      <c r="O260" s="375"/>
      <c r="P260" s="4"/>
      <c r="Q260" s="375"/>
      <c r="R260" s="375"/>
      <c r="S260" s="375"/>
      <c r="T260" s="375"/>
      <c r="U260" s="376"/>
      <c r="V260" s="375"/>
      <c r="W260" s="376"/>
      <c r="X260" s="375"/>
      <c r="Y260" s="376"/>
      <c r="Z260" s="375"/>
      <c r="AA260" s="376"/>
      <c r="AB260" s="377"/>
    </row>
    <row r="261" spans="1:28" s="378" customFormat="1" x14ac:dyDescent="0.25">
      <c r="A261" s="2"/>
      <c r="B261" s="2"/>
      <c r="C261" s="2"/>
      <c r="D261" s="2"/>
      <c r="E261" s="2"/>
      <c r="F261" s="2"/>
      <c r="G261" s="2"/>
      <c r="H261" s="2"/>
      <c r="I261" s="2"/>
      <c r="J261" s="2"/>
      <c r="K261" s="2"/>
      <c r="L261" s="2"/>
      <c r="M261" s="2"/>
      <c r="N261" s="375"/>
      <c r="O261" s="375"/>
      <c r="P261" s="4"/>
      <c r="Q261" s="375"/>
      <c r="R261" s="375"/>
      <c r="S261" s="375"/>
      <c r="T261" s="375"/>
      <c r="U261" s="376"/>
      <c r="V261" s="375"/>
      <c r="W261" s="376"/>
      <c r="X261" s="375"/>
      <c r="Y261" s="376"/>
      <c r="Z261" s="375"/>
      <c r="AA261" s="376"/>
      <c r="AB261" s="377"/>
    </row>
    <row r="262" spans="1:28" s="378" customFormat="1" x14ac:dyDescent="0.25">
      <c r="A262" s="2"/>
      <c r="B262" s="2"/>
      <c r="C262" s="2"/>
      <c r="D262" s="2"/>
      <c r="E262" s="2"/>
      <c r="F262" s="2"/>
      <c r="G262" s="2"/>
      <c r="H262" s="2"/>
      <c r="I262" s="2"/>
      <c r="J262" s="2"/>
      <c r="K262" s="2"/>
      <c r="L262" s="2"/>
      <c r="M262" s="2"/>
      <c r="N262" s="375"/>
      <c r="O262" s="375"/>
      <c r="P262" s="4"/>
      <c r="Q262" s="375"/>
      <c r="R262" s="375"/>
      <c r="S262" s="375"/>
      <c r="T262" s="375"/>
      <c r="U262" s="376"/>
      <c r="V262" s="375"/>
      <c r="W262" s="376"/>
      <c r="X262" s="375"/>
      <c r="Y262" s="376"/>
      <c r="Z262" s="375"/>
      <c r="AA262" s="376"/>
      <c r="AB262" s="377"/>
    </row>
    <row r="263" spans="1:28" s="378" customFormat="1" x14ac:dyDescent="0.25">
      <c r="A263" s="2"/>
      <c r="B263" s="2"/>
      <c r="C263" s="2"/>
      <c r="D263" s="2"/>
      <c r="E263" s="2"/>
      <c r="F263" s="2"/>
      <c r="G263" s="2"/>
      <c r="H263" s="2"/>
      <c r="I263" s="2"/>
      <c r="J263" s="2"/>
      <c r="K263" s="2"/>
      <c r="L263" s="2"/>
      <c r="M263" s="2"/>
      <c r="N263" s="375"/>
      <c r="O263" s="375"/>
      <c r="P263" s="4"/>
      <c r="Q263" s="375"/>
      <c r="R263" s="375"/>
      <c r="S263" s="375"/>
      <c r="T263" s="375"/>
      <c r="U263" s="376"/>
      <c r="V263" s="375"/>
      <c r="W263" s="376"/>
      <c r="X263" s="375"/>
      <c r="Y263" s="376"/>
      <c r="Z263" s="375"/>
      <c r="AA263" s="376"/>
      <c r="AB263" s="377"/>
    </row>
    <row r="264" spans="1:28" s="378" customFormat="1" x14ac:dyDescent="0.25">
      <c r="A264" s="2"/>
      <c r="B264" s="2"/>
      <c r="C264" s="2"/>
      <c r="D264" s="2"/>
      <c r="E264" s="2"/>
      <c r="F264" s="2"/>
      <c r="G264" s="2"/>
      <c r="H264" s="2"/>
      <c r="I264" s="2"/>
      <c r="J264" s="2"/>
      <c r="K264" s="2"/>
      <c r="L264" s="2"/>
      <c r="M264" s="2"/>
      <c r="N264" s="375"/>
      <c r="O264" s="375"/>
      <c r="P264" s="4"/>
      <c r="Q264" s="375"/>
      <c r="R264" s="375"/>
      <c r="S264" s="375"/>
      <c r="T264" s="375"/>
      <c r="U264" s="376"/>
      <c r="V264" s="375"/>
      <c r="W264" s="376"/>
      <c r="X264" s="375"/>
      <c r="Y264" s="376"/>
      <c r="Z264" s="375"/>
      <c r="AA264" s="376"/>
      <c r="AB264" s="377"/>
    </row>
    <row r="265" spans="1:28" s="378" customFormat="1" x14ac:dyDescent="0.25">
      <c r="A265" s="2"/>
      <c r="B265" s="2"/>
      <c r="C265" s="2"/>
      <c r="D265" s="2"/>
      <c r="E265" s="2"/>
      <c r="F265" s="2"/>
      <c r="G265" s="2"/>
      <c r="H265" s="2"/>
      <c r="I265" s="2"/>
      <c r="J265" s="2"/>
      <c r="K265" s="2"/>
      <c r="L265" s="2"/>
      <c r="M265" s="2"/>
      <c r="N265" s="375"/>
      <c r="O265" s="375"/>
      <c r="P265" s="4"/>
      <c r="Q265" s="375"/>
      <c r="R265" s="375"/>
      <c r="S265" s="375"/>
      <c r="T265" s="375"/>
      <c r="U265" s="376"/>
      <c r="V265" s="375"/>
      <c r="W265" s="376"/>
      <c r="X265" s="375"/>
      <c r="Y265" s="376"/>
      <c r="Z265" s="375"/>
      <c r="AA265" s="376"/>
      <c r="AB265" s="377"/>
    </row>
    <row r="266" spans="1:28" s="378" customFormat="1" x14ac:dyDescent="0.25">
      <c r="A266" s="2"/>
      <c r="B266" s="2"/>
      <c r="C266" s="2"/>
      <c r="D266" s="2"/>
      <c r="E266" s="2"/>
      <c r="F266" s="2"/>
      <c r="G266" s="2"/>
      <c r="H266" s="2"/>
      <c r="I266" s="2"/>
      <c r="J266" s="2"/>
      <c r="K266" s="2"/>
      <c r="L266" s="2"/>
      <c r="M266" s="2"/>
      <c r="N266" s="375"/>
      <c r="O266" s="375"/>
      <c r="P266" s="4"/>
      <c r="Q266" s="375"/>
      <c r="R266" s="375"/>
      <c r="S266" s="375"/>
      <c r="T266" s="375"/>
      <c r="U266" s="376"/>
      <c r="V266" s="375"/>
      <c r="W266" s="376"/>
      <c r="X266" s="375"/>
      <c r="Y266" s="376"/>
      <c r="Z266" s="375"/>
      <c r="AA266" s="376"/>
      <c r="AB266" s="377"/>
    </row>
    <row r="267" spans="1:28" s="378" customFormat="1" x14ac:dyDescent="0.25">
      <c r="A267" s="2"/>
      <c r="B267" s="2"/>
      <c r="C267" s="2"/>
      <c r="D267" s="2"/>
      <c r="E267" s="2"/>
      <c r="F267" s="2"/>
      <c r="G267" s="2"/>
      <c r="H267" s="2"/>
      <c r="I267" s="2"/>
      <c r="J267" s="2"/>
      <c r="K267" s="2"/>
      <c r="L267" s="2"/>
      <c r="M267" s="2"/>
      <c r="N267" s="375"/>
      <c r="O267" s="375"/>
      <c r="P267" s="4"/>
      <c r="Q267" s="375"/>
      <c r="R267" s="375"/>
      <c r="S267" s="375"/>
      <c r="T267" s="375"/>
      <c r="U267" s="376"/>
      <c r="V267" s="375"/>
      <c r="W267" s="376"/>
      <c r="X267" s="375"/>
      <c r="Y267" s="376"/>
      <c r="Z267" s="375"/>
      <c r="AA267" s="376"/>
      <c r="AB267" s="377"/>
    </row>
    <row r="268" spans="1:28" s="378" customFormat="1" x14ac:dyDescent="0.25">
      <c r="A268" s="2"/>
      <c r="B268" s="2"/>
      <c r="C268" s="2"/>
      <c r="D268" s="2"/>
      <c r="E268" s="2"/>
      <c r="F268" s="2"/>
      <c r="G268" s="2"/>
      <c r="H268" s="2"/>
      <c r="I268" s="2"/>
      <c r="J268" s="2"/>
      <c r="K268" s="2"/>
      <c r="L268" s="2"/>
      <c r="M268" s="2"/>
      <c r="N268" s="375"/>
      <c r="O268" s="375"/>
      <c r="P268" s="4"/>
      <c r="Q268" s="375"/>
      <c r="R268" s="375"/>
      <c r="S268" s="375"/>
      <c r="T268" s="375"/>
      <c r="U268" s="376"/>
      <c r="V268" s="375"/>
      <c r="W268" s="376"/>
      <c r="X268" s="375"/>
      <c r="Y268" s="376"/>
      <c r="Z268" s="375"/>
      <c r="AA268" s="376"/>
      <c r="AB268" s="377"/>
    </row>
    <row r="269" spans="1:28" s="378" customFormat="1" x14ac:dyDescent="0.25">
      <c r="A269" s="2"/>
      <c r="B269" s="2"/>
      <c r="C269" s="2"/>
      <c r="D269" s="2"/>
      <c r="E269" s="2"/>
      <c r="F269" s="2"/>
      <c r="G269" s="2"/>
      <c r="H269" s="2"/>
      <c r="I269" s="2"/>
      <c r="J269" s="2"/>
      <c r="K269" s="2"/>
      <c r="L269" s="2"/>
      <c r="M269" s="2"/>
      <c r="N269" s="375"/>
      <c r="O269" s="375"/>
      <c r="P269" s="4"/>
      <c r="Q269" s="375"/>
      <c r="R269" s="375"/>
      <c r="S269" s="375"/>
      <c r="T269" s="375"/>
      <c r="U269" s="376"/>
      <c r="V269" s="375"/>
      <c r="W269" s="376"/>
      <c r="X269" s="375"/>
      <c r="Y269" s="376"/>
      <c r="Z269" s="375"/>
      <c r="AA269" s="376"/>
      <c r="AB269" s="377"/>
    </row>
    <row r="270" spans="1:28" s="378" customFormat="1" x14ac:dyDescent="0.25">
      <c r="A270" s="2"/>
      <c r="B270" s="2"/>
      <c r="C270" s="2"/>
      <c r="D270" s="2"/>
      <c r="E270" s="2"/>
      <c r="F270" s="2"/>
      <c r="G270" s="2"/>
      <c r="H270" s="2"/>
      <c r="I270" s="2"/>
      <c r="J270" s="2"/>
      <c r="K270" s="2"/>
      <c r="L270" s="2"/>
      <c r="M270" s="2"/>
      <c r="N270" s="375"/>
      <c r="O270" s="375"/>
      <c r="P270" s="4"/>
      <c r="Q270" s="375"/>
      <c r="R270" s="375"/>
      <c r="S270" s="375"/>
      <c r="T270" s="375"/>
      <c r="U270" s="376"/>
      <c r="V270" s="375"/>
      <c r="W270" s="376"/>
      <c r="X270" s="375"/>
      <c r="Y270" s="376"/>
      <c r="Z270" s="375"/>
      <c r="AA270" s="376"/>
      <c r="AB270" s="377"/>
    </row>
    <row r="271" spans="1:28" s="378" customFormat="1" x14ac:dyDescent="0.25">
      <c r="A271" s="2"/>
      <c r="B271" s="2"/>
      <c r="C271" s="2"/>
      <c r="D271" s="2"/>
      <c r="E271" s="2"/>
      <c r="F271" s="2"/>
      <c r="G271" s="2"/>
      <c r="H271" s="2"/>
      <c r="I271" s="2"/>
      <c r="J271" s="2"/>
      <c r="K271" s="2"/>
      <c r="L271" s="2"/>
      <c r="M271" s="2"/>
      <c r="N271" s="375"/>
      <c r="O271" s="375"/>
      <c r="P271" s="4"/>
      <c r="Q271" s="375"/>
      <c r="R271" s="375"/>
      <c r="S271" s="375"/>
      <c r="T271" s="375"/>
      <c r="U271" s="376"/>
      <c r="V271" s="375"/>
      <c r="W271" s="376"/>
      <c r="X271" s="375"/>
      <c r="Y271" s="376"/>
      <c r="Z271" s="375"/>
      <c r="AA271" s="376"/>
      <c r="AB271" s="377"/>
    </row>
    <row r="272" spans="1:28" s="378" customFormat="1" x14ac:dyDescent="0.25">
      <c r="A272" s="2"/>
      <c r="B272" s="2"/>
      <c r="C272" s="2"/>
      <c r="D272" s="2"/>
      <c r="E272" s="2"/>
      <c r="F272" s="2"/>
      <c r="G272" s="2"/>
      <c r="H272" s="2"/>
      <c r="I272" s="2"/>
      <c r="J272" s="2"/>
      <c r="K272" s="2"/>
      <c r="L272" s="2"/>
      <c r="M272" s="2"/>
      <c r="N272" s="375"/>
      <c r="O272" s="375"/>
      <c r="P272" s="4"/>
      <c r="Q272" s="375"/>
      <c r="R272" s="375"/>
      <c r="S272" s="375"/>
      <c r="T272" s="375"/>
      <c r="U272" s="376"/>
      <c r="V272" s="375"/>
      <c r="W272" s="376"/>
      <c r="X272" s="375"/>
      <c r="Y272" s="376"/>
      <c r="Z272" s="375"/>
      <c r="AA272" s="376"/>
      <c r="AB272" s="377"/>
    </row>
    <row r="273" spans="1:28" s="378" customFormat="1" x14ac:dyDescent="0.25">
      <c r="A273" s="2"/>
      <c r="B273" s="2"/>
      <c r="C273" s="2"/>
      <c r="D273" s="2"/>
      <c r="E273" s="2"/>
      <c r="F273" s="2"/>
      <c r="G273" s="2"/>
      <c r="H273" s="2"/>
      <c r="I273" s="2"/>
      <c r="J273" s="2"/>
      <c r="K273" s="2"/>
      <c r="L273" s="2"/>
      <c r="M273" s="2"/>
      <c r="N273" s="375"/>
      <c r="O273" s="375"/>
      <c r="P273" s="4"/>
      <c r="Q273" s="375"/>
      <c r="R273" s="375"/>
      <c r="S273" s="375"/>
      <c r="T273" s="375"/>
      <c r="U273" s="376"/>
      <c r="V273" s="375"/>
      <c r="W273" s="376"/>
      <c r="X273" s="375"/>
      <c r="Y273" s="376"/>
      <c r="Z273" s="375"/>
      <c r="AA273" s="376"/>
      <c r="AB273" s="377"/>
    </row>
    <row r="274" spans="1:28" s="378" customFormat="1" x14ac:dyDescent="0.25">
      <c r="A274" s="2"/>
      <c r="B274" s="2"/>
      <c r="C274" s="2"/>
      <c r="D274" s="2"/>
      <c r="E274" s="2"/>
      <c r="F274" s="2"/>
      <c r="G274" s="2"/>
      <c r="H274" s="2"/>
      <c r="I274" s="2"/>
      <c r="J274" s="2"/>
      <c r="K274" s="2"/>
      <c r="L274" s="2"/>
      <c r="M274" s="2"/>
      <c r="N274" s="375"/>
      <c r="O274" s="375"/>
      <c r="P274" s="4"/>
      <c r="Q274" s="375"/>
      <c r="R274" s="375"/>
      <c r="S274" s="375"/>
      <c r="T274" s="375"/>
      <c r="U274" s="376"/>
      <c r="V274" s="375"/>
      <c r="W274" s="376"/>
      <c r="X274" s="375"/>
      <c r="Y274" s="376"/>
      <c r="Z274" s="375"/>
      <c r="AA274" s="376"/>
      <c r="AB274" s="377"/>
    </row>
    <row r="275" spans="1:28" s="378" customFormat="1" x14ac:dyDescent="0.25">
      <c r="A275" s="2"/>
      <c r="B275" s="2"/>
      <c r="C275" s="2"/>
      <c r="D275" s="2"/>
      <c r="E275" s="2"/>
      <c r="F275" s="2"/>
      <c r="G275" s="2"/>
      <c r="H275" s="2"/>
      <c r="I275" s="2"/>
      <c r="J275" s="2"/>
      <c r="K275" s="2"/>
      <c r="L275" s="2"/>
      <c r="M275" s="2"/>
      <c r="N275" s="375"/>
      <c r="O275" s="375"/>
      <c r="P275" s="4"/>
      <c r="Q275" s="375"/>
      <c r="R275" s="375"/>
      <c r="S275" s="375"/>
      <c r="T275" s="375"/>
      <c r="U275" s="376"/>
      <c r="V275" s="375"/>
      <c r="W275" s="376"/>
      <c r="X275" s="375"/>
      <c r="Y275" s="376"/>
      <c r="Z275" s="375"/>
      <c r="AA275" s="376"/>
      <c r="AB275" s="377"/>
    </row>
    <row r="276" spans="1:28" s="378" customFormat="1" x14ac:dyDescent="0.25">
      <c r="A276" s="2"/>
      <c r="B276" s="2"/>
      <c r="C276" s="2"/>
      <c r="D276" s="2"/>
      <c r="E276" s="2"/>
      <c r="F276" s="2"/>
      <c r="G276" s="2"/>
      <c r="H276" s="2"/>
      <c r="I276" s="2"/>
      <c r="J276" s="2"/>
      <c r="K276" s="2"/>
      <c r="L276" s="2"/>
      <c r="M276" s="2"/>
      <c r="N276" s="375"/>
      <c r="O276" s="375"/>
      <c r="P276" s="4"/>
      <c r="Q276" s="375"/>
      <c r="R276" s="375"/>
      <c r="S276" s="375"/>
      <c r="T276" s="375"/>
      <c r="U276" s="376"/>
      <c r="V276" s="375"/>
      <c r="W276" s="376"/>
      <c r="X276" s="375"/>
      <c r="Y276" s="376"/>
      <c r="Z276" s="375"/>
      <c r="AA276" s="376"/>
      <c r="AB276" s="377"/>
    </row>
    <row r="277" spans="1:28" s="378" customFormat="1" x14ac:dyDescent="0.25">
      <c r="A277" s="2"/>
      <c r="B277" s="2"/>
      <c r="C277" s="2"/>
      <c r="D277" s="2"/>
      <c r="E277" s="2"/>
      <c r="F277" s="2"/>
      <c r="G277" s="2"/>
      <c r="H277" s="2"/>
      <c r="I277" s="2"/>
      <c r="J277" s="2"/>
      <c r="K277" s="2"/>
      <c r="L277" s="2"/>
      <c r="M277" s="2"/>
      <c r="N277" s="375"/>
      <c r="O277" s="375"/>
      <c r="P277" s="4"/>
      <c r="Q277" s="375"/>
      <c r="R277" s="375"/>
      <c r="S277" s="375"/>
      <c r="T277" s="375"/>
      <c r="U277" s="376"/>
      <c r="V277" s="375"/>
      <c r="W277" s="376"/>
      <c r="X277" s="375"/>
      <c r="Y277" s="376"/>
      <c r="Z277" s="375"/>
      <c r="AA277" s="376"/>
      <c r="AB277" s="377"/>
    </row>
    <row r="278" spans="1:28" s="378" customFormat="1" x14ac:dyDescent="0.25">
      <c r="A278" s="2"/>
      <c r="B278" s="2"/>
      <c r="C278" s="2"/>
      <c r="D278" s="2"/>
      <c r="E278" s="2"/>
      <c r="F278" s="2"/>
      <c r="G278" s="2"/>
      <c r="H278" s="2"/>
      <c r="I278" s="2"/>
      <c r="J278" s="2"/>
      <c r="K278" s="2"/>
      <c r="L278" s="2"/>
      <c r="M278" s="2"/>
      <c r="N278" s="375"/>
      <c r="O278" s="375"/>
      <c r="P278" s="4"/>
      <c r="Q278" s="375"/>
      <c r="R278" s="375"/>
      <c r="S278" s="375"/>
      <c r="T278" s="375"/>
      <c r="U278" s="376"/>
      <c r="V278" s="375"/>
      <c r="W278" s="376"/>
      <c r="X278" s="375"/>
      <c r="Y278" s="376"/>
      <c r="Z278" s="375"/>
      <c r="AA278" s="376"/>
      <c r="AB278" s="377"/>
    </row>
    <row r="279" spans="1:28" s="378" customFormat="1" x14ac:dyDescent="0.25">
      <c r="A279" s="2"/>
      <c r="B279" s="2"/>
      <c r="C279" s="2"/>
      <c r="D279" s="2"/>
      <c r="E279" s="2"/>
      <c r="F279" s="2"/>
      <c r="G279" s="2"/>
      <c r="H279" s="2"/>
      <c r="I279" s="2"/>
      <c r="J279" s="2"/>
      <c r="K279" s="2"/>
      <c r="L279" s="2"/>
      <c r="M279" s="2"/>
      <c r="N279" s="375"/>
      <c r="O279" s="375"/>
      <c r="P279" s="4"/>
      <c r="Q279" s="375"/>
      <c r="R279" s="375"/>
      <c r="S279" s="375"/>
      <c r="T279" s="375"/>
      <c r="U279" s="376"/>
      <c r="V279" s="375"/>
      <c r="W279" s="376"/>
      <c r="X279" s="375"/>
      <c r="Y279" s="376"/>
      <c r="Z279" s="375"/>
      <c r="AA279" s="376"/>
      <c r="AB279" s="377"/>
    </row>
    <row r="280" spans="1:28" s="378" customFormat="1" x14ac:dyDescent="0.25">
      <c r="A280" s="2"/>
      <c r="B280" s="2"/>
      <c r="C280" s="2"/>
      <c r="D280" s="2"/>
      <c r="E280" s="2"/>
      <c r="F280" s="2"/>
      <c r="G280" s="2"/>
      <c r="H280" s="2"/>
      <c r="I280" s="2"/>
      <c r="J280" s="2"/>
      <c r="K280" s="2"/>
      <c r="L280" s="2"/>
      <c r="M280" s="2"/>
      <c r="N280" s="375"/>
      <c r="O280" s="375"/>
      <c r="P280" s="4"/>
      <c r="Q280" s="375"/>
      <c r="R280" s="375"/>
      <c r="S280" s="375"/>
      <c r="T280" s="375"/>
      <c r="U280" s="376"/>
      <c r="V280" s="375"/>
      <c r="W280" s="376"/>
      <c r="X280" s="375"/>
      <c r="Y280" s="376"/>
      <c r="Z280" s="375"/>
      <c r="AA280" s="376"/>
      <c r="AB280" s="377"/>
    </row>
    <row r="281" spans="1:28" s="378" customFormat="1" x14ac:dyDescent="0.25">
      <c r="A281" s="2"/>
      <c r="B281" s="2"/>
      <c r="C281" s="2"/>
      <c r="D281" s="2"/>
      <c r="E281" s="2"/>
      <c r="F281" s="2"/>
      <c r="G281" s="2"/>
      <c r="H281" s="2"/>
      <c r="I281" s="2"/>
      <c r="J281" s="2"/>
      <c r="K281" s="2"/>
      <c r="L281" s="2"/>
      <c r="M281" s="2"/>
      <c r="N281" s="375"/>
      <c r="O281" s="375"/>
      <c r="P281" s="4"/>
      <c r="Q281" s="375"/>
      <c r="R281" s="375"/>
      <c r="S281" s="375"/>
      <c r="T281" s="375"/>
      <c r="U281" s="376"/>
      <c r="V281" s="375"/>
      <c r="W281" s="376"/>
      <c r="X281" s="375"/>
      <c r="Y281" s="376"/>
      <c r="Z281" s="375"/>
      <c r="AA281" s="376"/>
      <c r="AB281" s="377"/>
    </row>
    <row r="282" spans="1:28" s="378" customFormat="1" x14ac:dyDescent="0.25">
      <c r="A282" s="2"/>
      <c r="B282" s="2"/>
      <c r="C282" s="2"/>
      <c r="D282" s="2"/>
      <c r="E282" s="2"/>
      <c r="F282" s="2"/>
      <c r="G282" s="2"/>
      <c r="H282" s="2"/>
      <c r="I282" s="2"/>
      <c r="J282" s="2"/>
      <c r="K282" s="2"/>
      <c r="L282" s="2"/>
      <c r="M282" s="2"/>
      <c r="N282" s="375"/>
      <c r="O282" s="375"/>
      <c r="P282" s="4"/>
      <c r="Q282" s="375"/>
      <c r="R282" s="375"/>
      <c r="S282" s="375"/>
      <c r="T282" s="375"/>
      <c r="U282" s="376"/>
      <c r="V282" s="375"/>
      <c r="W282" s="376"/>
      <c r="X282" s="375"/>
      <c r="Y282" s="376"/>
      <c r="Z282" s="375"/>
      <c r="AA282" s="376"/>
      <c r="AB282" s="377"/>
    </row>
    <row r="283" spans="1:28" s="378" customFormat="1" x14ac:dyDescent="0.25">
      <c r="A283" s="2"/>
      <c r="B283" s="2"/>
      <c r="C283" s="2"/>
      <c r="D283" s="2"/>
      <c r="E283" s="2"/>
      <c r="F283" s="2"/>
      <c r="G283" s="2"/>
      <c r="H283" s="2"/>
      <c r="I283" s="2"/>
      <c r="J283" s="2"/>
      <c r="K283" s="2"/>
      <c r="L283" s="2"/>
      <c r="M283" s="2"/>
      <c r="N283" s="375"/>
      <c r="O283" s="375"/>
      <c r="P283" s="4"/>
      <c r="Q283" s="375"/>
      <c r="R283" s="375"/>
      <c r="S283" s="375"/>
      <c r="T283" s="375"/>
      <c r="U283" s="376"/>
      <c r="V283" s="375"/>
      <c r="W283" s="376"/>
      <c r="X283" s="375"/>
      <c r="Y283" s="376"/>
      <c r="Z283" s="375"/>
      <c r="AA283" s="376"/>
      <c r="AB283" s="377"/>
    </row>
    <row r="284" spans="1:28" s="378" customFormat="1" x14ac:dyDescent="0.25">
      <c r="A284" s="2"/>
      <c r="B284" s="2"/>
      <c r="C284" s="2"/>
      <c r="D284" s="2"/>
      <c r="E284" s="2"/>
      <c r="F284" s="2"/>
      <c r="G284" s="2"/>
      <c r="H284" s="2"/>
      <c r="I284" s="2"/>
      <c r="J284" s="2"/>
      <c r="K284" s="2"/>
      <c r="L284" s="2"/>
      <c r="M284" s="2"/>
      <c r="N284" s="375"/>
      <c r="O284" s="375"/>
      <c r="P284" s="4"/>
      <c r="Q284" s="375"/>
      <c r="R284" s="375"/>
      <c r="S284" s="375"/>
      <c r="T284" s="375"/>
      <c r="U284" s="376"/>
      <c r="V284" s="375"/>
      <c r="W284" s="376"/>
      <c r="X284" s="375"/>
      <c r="Y284" s="376"/>
      <c r="Z284" s="375"/>
      <c r="AA284" s="376"/>
      <c r="AB284" s="377"/>
    </row>
    <row r="285" spans="1:28" s="378" customFormat="1" x14ac:dyDescent="0.25">
      <c r="A285" s="2"/>
      <c r="B285" s="2"/>
      <c r="C285" s="2"/>
      <c r="D285" s="2"/>
      <c r="E285" s="2"/>
      <c r="F285" s="2"/>
      <c r="G285" s="2"/>
      <c r="H285" s="2"/>
      <c r="I285" s="2"/>
      <c r="J285" s="2"/>
      <c r="K285" s="2"/>
      <c r="L285" s="2"/>
      <c r="M285" s="2"/>
      <c r="N285" s="375"/>
      <c r="O285" s="375"/>
      <c r="P285" s="4"/>
      <c r="Q285" s="375"/>
      <c r="R285" s="375"/>
      <c r="S285" s="375"/>
      <c r="T285" s="375"/>
      <c r="U285" s="376"/>
      <c r="V285" s="375"/>
      <c r="W285" s="376"/>
      <c r="X285" s="375"/>
      <c r="Y285" s="376"/>
      <c r="Z285" s="375"/>
      <c r="AA285" s="376"/>
      <c r="AB285" s="377"/>
    </row>
    <row r="286" spans="1:28" s="378" customFormat="1" x14ac:dyDescent="0.25">
      <c r="A286" s="2"/>
      <c r="B286" s="2"/>
      <c r="C286" s="2"/>
      <c r="D286" s="2"/>
      <c r="E286" s="2"/>
      <c r="F286" s="2"/>
      <c r="G286" s="2"/>
      <c r="H286" s="2"/>
      <c r="I286" s="2"/>
      <c r="J286" s="2"/>
      <c r="K286" s="2"/>
      <c r="L286" s="2"/>
      <c r="M286" s="2"/>
      <c r="N286" s="375"/>
      <c r="O286" s="375"/>
      <c r="P286" s="4"/>
      <c r="Q286" s="375"/>
      <c r="R286" s="375"/>
      <c r="S286" s="375"/>
      <c r="T286" s="375"/>
      <c r="U286" s="376"/>
      <c r="V286" s="375"/>
      <c r="W286" s="376"/>
      <c r="X286" s="375"/>
      <c r="Y286" s="376"/>
      <c r="Z286" s="375"/>
      <c r="AA286" s="376"/>
      <c r="AB286" s="377"/>
    </row>
    <row r="287" spans="1:28" s="378" customFormat="1" x14ac:dyDescent="0.25">
      <c r="A287" s="2"/>
      <c r="B287" s="2"/>
      <c r="C287" s="2"/>
      <c r="D287" s="2"/>
      <c r="E287" s="2"/>
      <c r="F287" s="2"/>
      <c r="G287" s="2"/>
      <c r="H287" s="2"/>
      <c r="I287" s="2"/>
      <c r="J287" s="2"/>
      <c r="K287" s="2"/>
      <c r="L287" s="2"/>
      <c r="M287" s="2"/>
      <c r="N287" s="375"/>
      <c r="O287" s="375"/>
      <c r="P287" s="4"/>
      <c r="Q287" s="375"/>
      <c r="R287" s="375"/>
      <c r="S287" s="375"/>
      <c r="T287" s="375"/>
      <c r="U287" s="376"/>
      <c r="V287" s="375"/>
      <c r="W287" s="376"/>
      <c r="X287" s="375"/>
      <c r="Y287" s="376"/>
      <c r="Z287" s="375"/>
      <c r="AA287" s="376"/>
      <c r="AB287" s="377"/>
    </row>
    <row r="288" spans="1:28" s="378" customFormat="1" x14ac:dyDescent="0.25">
      <c r="A288" s="2"/>
      <c r="B288" s="2"/>
      <c r="C288" s="2"/>
      <c r="D288" s="2"/>
      <c r="E288" s="2"/>
      <c r="F288" s="2"/>
      <c r="G288" s="2"/>
      <c r="H288" s="2"/>
      <c r="I288" s="2"/>
      <c r="J288" s="2"/>
      <c r="K288" s="2"/>
      <c r="L288" s="2"/>
      <c r="M288" s="2"/>
      <c r="N288" s="375"/>
      <c r="O288" s="375"/>
      <c r="P288" s="4"/>
      <c r="Q288" s="375"/>
      <c r="R288" s="375"/>
      <c r="S288" s="375"/>
      <c r="T288" s="375"/>
      <c r="U288" s="376"/>
      <c r="V288" s="375"/>
      <c r="W288" s="376"/>
      <c r="X288" s="375"/>
      <c r="Y288" s="376"/>
      <c r="Z288" s="375"/>
      <c r="AA288" s="376"/>
      <c r="AB288" s="377"/>
    </row>
    <row r="289" spans="1:28" s="378" customFormat="1" x14ac:dyDescent="0.25">
      <c r="A289" s="2"/>
      <c r="B289" s="2"/>
      <c r="C289" s="2"/>
      <c r="D289" s="2"/>
      <c r="E289" s="2"/>
      <c r="F289" s="2"/>
      <c r="G289" s="2"/>
      <c r="H289" s="2"/>
      <c r="I289" s="2"/>
      <c r="J289" s="2"/>
      <c r="K289" s="2"/>
      <c r="L289" s="2"/>
      <c r="M289" s="2"/>
      <c r="N289" s="375"/>
      <c r="O289" s="375"/>
      <c r="P289" s="4"/>
      <c r="Q289" s="375"/>
      <c r="R289" s="375"/>
      <c r="S289" s="375"/>
      <c r="T289" s="375"/>
      <c r="U289" s="376"/>
      <c r="V289" s="375"/>
      <c r="W289" s="376"/>
      <c r="X289" s="375"/>
      <c r="Y289" s="376"/>
      <c r="Z289" s="375"/>
      <c r="AA289" s="376"/>
      <c r="AB289" s="377"/>
    </row>
    <row r="290" spans="1:28" s="378" customFormat="1" x14ac:dyDescent="0.25">
      <c r="A290" s="2"/>
      <c r="B290" s="2"/>
      <c r="C290" s="2"/>
      <c r="D290" s="2"/>
      <c r="E290" s="2"/>
      <c r="F290" s="2"/>
      <c r="G290" s="2"/>
      <c r="H290" s="2"/>
      <c r="I290" s="2"/>
      <c r="J290" s="2"/>
      <c r="K290" s="2"/>
      <c r="L290" s="2"/>
      <c r="M290" s="2"/>
      <c r="N290" s="375"/>
      <c r="O290" s="375"/>
      <c r="P290" s="4"/>
      <c r="Q290" s="375"/>
      <c r="R290" s="375"/>
      <c r="S290" s="375"/>
      <c r="T290" s="375"/>
      <c r="U290" s="376"/>
      <c r="V290" s="375"/>
      <c r="W290" s="376"/>
      <c r="X290" s="375"/>
      <c r="Y290" s="376"/>
      <c r="Z290" s="375"/>
      <c r="AA290" s="376"/>
      <c r="AB290" s="377"/>
    </row>
    <row r="291" spans="1:28" s="378" customFormat="1" x14ac:dyDescent="0.25">
      <c r="A291" s="2"/>
      <c r="B291" s="2"/>
      <c r="C291" s="2"/>
      <c r="D291" s="2"/>
      <c r="E291" s="2"/>
      <c r="F291" s="2"/>
      <c r="G291" s="2"/>
      <c r="H291" s="2"/>
      <c r="I291" s="2"/>
      <c r="J291" s="2"/>
      <c r="K291" s="2"/>
      <c r="L291" s="2"/>
      <c r="M291" s="2"/>
      <c r="N291" s="375"/>
      <c r="O291" s="375"/>
      <c r="P291" s="4"/>
      <c r="Q291" s="375"/>
      <c r="R291" s="375"/>
      <c r="S291" s="375"/>
      <c r="T291" s="375"/>
      <c r="U291" s="376"/>
      <c r="V291" s="375"/>
      <c r="W291" s="376"/>
      <c r="X291" s="375"/>
      <c r="Y291" s="376"/>
      <c r="Z291" s="375"/>
      <c r="AA291" s="376"/>
      <c r="AB291" s="377"/>
    </row>
    <row r="292" spans="1:28" s="378" customFormat="1" x14ac:dyDescent="0.25">
      <c r="A292" s="2"/>
      <c r="B292" s="2"/>
      <c r="C292" s="2"/>
      <c r="D292" s="2"/>
      <c r="E292" s="2"/>
      <c r="F292" s="2"/>
      <c r="G292" s="2"/>
      <c r="H292" s="2"/>
      <c r="I292" s="2"/>
      <c r="J292" s="2"/>
      <c r="K292" s="2"/>
      <c r="L292" s="2"/>
      <c r="M292" s="2"/>
      <c r="N292" s="375"/>
      <c r="O292" s="375"/>
      <c r="P292" s="4"/>
      <c r="Q292" s="375"/>
      <c r="R292" s="375"/>
      <c r="S292" s="375"/>
      <c r="T292" s="375"/>
      <c r="U292" s="376"/>
      <c r="V292" s="375"/>
      <c r="W292" s="376"/>
      <c r="X292" s="375"/>
      <c r="Y292" s="376"/>
      <c r="Z292" s="375"/>
      <c r="AA292" s="376"/>
      <c r="AB292" s="377"/>
    </row>
    <row r="293" spans="1:28" s="378" customFormat="1" x14ac:dyDescent="0.25">
      <c r="A293" s="2"/>
      <c r="B293" s="2"/>
      <c r="C293" s="2"/>
      <c r="D293" s="2"/>
      <c r="E293" s="2"/>
      <c r="F293" s="2"/>
      <c r="G293" s="2"/>
      <c r="H293" s="2"/>
      <c r="I293" s="2"/>
      <c r="J293" s="2"/>
      <c r="K293" s="2"/>
      <c r="L293" s="2"/>
      <c r="M293" s="2"/>
      <c r="N293" s="375"/>
      <c r="O293" s="375"/>
      <c r="P293" s="4"/>
      <c r="Q293" s="375"/>
      <c r="R293" s="375"/>
      <c r="S293" s="375"/>
      <c r="T293" s="375"/>
      <c r="U293" s="376"/>
      <c r="V293" s="375"/>
      <c r="W293" s="376"/>
      <c r="X293" s="375"/>
      <c r="Y293" s="376"/>
      <c r="Z293" s="375"/>
      <c r="AA293" s="376"/>
      <c r="AB293" s="377"/>
    </row>
    <row r="294" spans="1:28" s="378" customFormat="1" x14ac:dyDescent="0.25">
      <c r="A294" s="2"/>
      <c r="B294" s="2"/>
      <c r="C294" s="2"/>
      <c r="D294" s="2"/>
      <c r="E294" s="2"/>
      <c r="F294" s="2"/>
      <c r="G294" s="2"/>
      <c r="H294" s="2"/>
      <c r="I294" s="2"/>
      <c r="J294" s="2"/>
      <c r="K294" s="2"/>
      <c r="L294" s="2"/>
      <c r="M294" s="2"/>
      <c r="N294" s="375"/>
      <c r="O294" s="375"/>
      <c r="P294" s="4"/>
      <c r="Q294" s="375"/>
      <c r="R294" s="375"/>
      <c r="S294" s="375"/>
      <c r="T294" s="375"/>
      <c r="U294" s="376"/>
      <c r="V294" s="375"/>
      <c r="W294" s="376"/>
      <c r="X294" s="375"/>
      <c r="Y294" s="376"/>
      <c r="Z294" s="375"/>
      <c r="AA294" s="376"/>
      <c r="AB294" s="377"/>
    </row>
    <row r="295" spans="1:28" s="378" customFormat="1" x14ac:dyDescent="0.25">
      <c r="A295" s="2"/>
      <c r="B295" s="2"/>
      <c r="C295" s="2"/>
      <c r="D295" s="2"/>
      <c r="E295" s="2"/>
      <c r="F295" s="2"/>
      <c r="G295" s="2"/>
      <c r="H295" s="2"/>
      <c r="I295" s="2"/>
      <c r="J295" s="2"/>
      <c r="K295" s="2"/>
      <c r="L295" s="2"/>
      <c r="M295" s="2"/>
      <c r="N295" s="375"/>
      <c r="O295" s="375"/>
      <c r="P295" s="4"/>
      <c r="Q295" s="375"/>
      <c r="R295" s="375"/>
      <c r="S295" s="375"/>
      <c r="T295" s="375"/>
      <c r="U295" s="376"/>
      <c r="V295" s="375"/>
      <c r="W295" s="376"/>
      <c r="X295" s="375"/>
      <c r="Y295" s="376"/>
      <c r="Z295" s="375"/>
      <c r="AA295" s="376"/>
      <c r="AB295" s="377"/>
    </row>
    <row r="296" spans="1:28" s="378" customFormat="1" x14ac:dyDescent="0.25">
      <c r="A296" s="2"/>
      <c r="B296" s="2"/>
      <c r="C296" s="2"/>
      <c r="D296" s="2"/>
      <c r="E296" s="2"/>
      <c r="F296" s="2"/>
      <c r="G296" s="2"/>
      <c r="H296" s="2"/>
      <c r="I296" s="2"/>
      <c r="J296" s="2"/>
      <c r="K296" s="2"/>
      <c r="L296" s="2"/>
      <c r="M296" s="2"/>
      <c r="N296" s="375"/>
      <c r="O296" s="375"/>
      <c r="P296" s="4"/>
      <c r="Q296" s="375"/>
      <c r="R296" s="375"/>
      <c r="S296" s="375"/>
      <c r="T296" s="375"/>
      <c r="U296" s="376"/>
      <c r="V296" s="375"/>
      <c r="W296" s="376"/>
      <c r="X296" s="375"/>
      <c r="Y296" s="376"/>
      <c r="Z296" s="375"/>
      <c r="AA296" s="376"/>
      <c r="AB296" s="377"/>
    </row>
    <row r="297" spans="1:28" s="378" customFormat="1" x14ac:dyDescent="0.25">
      <c r="A297" s="2"/>
      <c r="B297" s="2"/>
      <c r="C297" s="2"/>
      <c r="D297" s="2"/>
      <c r="E297" s="2"/>
      <c r="F297" s="2"/>
      <c r="G297" s="2"/>
      <c r="H297" s="2"/>
      <c r="I297" s="2"/>
      <c r="J297" s="2"/>
      <c r="K297" s="2"/>
      <c r="L297" s="2"/>
      <c r="M297" s="2"/>
      <c r="N297" s="375"/>
      <c r="O297" s="375"/>
      <c r="P297" s="4"/>
      <c r="Q297" s="375"/>
      <c r="R297" s="375"/>
      <c r="S297" s="375"/>
      <c r="T297" s="375"/>
      <c r="U297" s="376"/>
      <c r="V297" s="375"/>
      <c r="W297" s="376"/>
      <c r="X297" s="375"/>
      <c r="Y297" s="376"/>
      <c r="Z297" s="375"/>
      <c r="AA297" s="376"/>
      <c r="AB297" s="377"/>
    </row>
    <row r="298" spans="1:28" s="378" customFormat="1" x14ac:dyDescent="0.25">
      <c r="A298" s="2"/>
      <c r="B298" s="2"/>
      <c r="C298" s="2"/>
      <c r="D298" s="2"/>
      <c r="E298" s="2"/>
      <c r="F298" s="2"/>
      <c r="G298" s="2"/>
      <c r="H298" s="2"/>
      <c r="I298" s="2"/>
      <c r="J298" s="2"/>
      <c r="K298" s="2"/>
      <c r="L298" s="2"/>
      <c r="M298" s="2"/>
      <c r="N298" s="375"/>
      <c r="O298" s="375"/>
      <c r="P298" s="4"/>
      <c r="Q298" s="375"/>
      <c r="R298" s="375"/>
      <c r="S298" s="375"/>
      <c r="T298" s="375"/>
      <c r="U298" s="376"/>
      <c r="V298" s="375"/>
      <c r="W298" s="376"/>
      <c r="X298" s="375"/>
      <c r="Y298" s="376"/>
      <c r="Z298" s="375"/>
      <c r="AA298" s="376"/>
      <c r="AB298" s="377"/>
    </row>
    <row r="299" spans="1:28" s="378" customFormat="1" x14ac:dyDescent="0.25">
      <c r="A299" s="2"/>
      <c r="B299" s="2"/>
      <c r="C299" s="2"/>
      <c r="D299" s="2"/>
      <c r="E299" s="2"/>
      <c r="F299" s="2"/>
      <c r="G299" s="2"/>
      <c r="H299" s="2"/>
      <c r="I299" s="2"/>
      <c r="J299" s="2"/>
      <c r="K299" s="2"/>
      <c r="L299" s="2"/>
      <c r="M299" s="2"/>
      <c r="N299" s="375"/>
      <c r="O299" s="375"/>
      <c r="P299" s="4"/>
      <c r="Q299" s="375"/>
      <c r="R299" s="375"/>
      <c r="S299" s="375"/>
      <c r="T299" s="375"/>
      <c r="U299" s="376"/>
      <c r="V299" s="375"/>
      <c r="W299" s="376"/>
      <c r="X299" s="375"/>
      <c r="Y299" s="376"/>
      <c r="Z299" s="375"/>
      <c r="AA299" s="376"/>
      <c r="AB299" s="377"/>
    </row>
    <row r="300" spans="1:28" s="378" customFormat="1" x14ac:dyDescent="0.25">
      <c r="A300" s="2"/>
      <c r="B300" s="2"/>
      <c r="C300" s="2"/>
      <c r="D300" s="2"/>
      <c r="E300" s="2"/>
      <c r="F300" s="2"/>
      <c r="G300" s="2"/>
      <c r="H300" s="2"/>
      <c r="I300" s="2"/>
      <c r="J300" s="2"/>
      <c r="K300" s="2"/>
      <c r="L300" s="2"/>
      <c r="M300" s="2"/>
      <c r="N300" s="375"/>
      <c r="O300" s="375"/>
      <c r="P300" s="4"/>
      <c r="Q300" s="375"/>
      <c r="R300" s="375"/>
      <c r="S300" s="375"/>
      <c r="T300" s="375"/>
      <c r="U300" s="376"/>
      <c r="V300" s="375"/>
      <c r="W300" s="376"/>
      <c r="X300" s="375"/>
      <c r="Y300" s="376"/>
      <c r="Z300" s="375"/>
      <c r="AA300" s="376"/>
      <c r="AB300" s="377"/>
    </row>
    <row r="301" spans="1:28" s="378" customFormat="1" x14ac:dyDescent="0.25">
      <c r="A301" s="2"/>
      <c r="B301" s="2"/>
      <c r="C301" s="2"/>
      <c r="D301" s="2"/>
      <c r="E301" s="2"/>
      <c r="F301" s="2"/>
      <c r="G301" s="2"/>
      <c r="H301" s="2"/>
      <c r="I301" s="2"/>
      <c r="J301" s="2"/>
      <c r="K301" s="2"/>
      <c r="L301" s="2"/>
      <c r="M301" s="2"/>
      <c r="N301" s="375"/>
      <c r="O301" s="375"/>
      <c r="P301" s="4"/>
      <c r="Q301" s="375"/>
      <c r="R301" s="375"/>
      <c r="S301" s="375"/>
      <c r="T301" s="375"/>
      <c r="U301" s="376"/>
      <c r="V301" s="375"/>
      <c r="W301" s="376"/>
      <c r="X301" s="375"/>
      <c r="Y301" s="376"/>
      <c r="Z301" s="375"/>
      <c r="AA301" s="376"/>
      <c r="AB301" s="377"/>
    </row>
    <row r="302" spans="1:28" s="378" customFormat="1" x14ac:dyDescent="0.25">
      <c r="A302" s="2"/>
      <c r="B302" s="2"/>
      <c r="C302" s="2"/>
      <c r="D302" s="2"/>
      <c r="E302" s="2"/>
      <c r="F302" s="2"/>
      <c r="G302" s="2"/>
      <c r="H302" s="2"/>
      <c r="I302" s="2"/>
      <c r="J302" s="2"/>
      <c r="K302" s="2"/>
      <c r="L302" s="2"/>
      <c r="M302" s="2"/>
      <c r="N302" s="375"/>
      <c r="O302" s="375"/>
      <c r="P302" s="4"/>
      <c r="Q302" s="375"/>
      <c r="R302" s="375"/>
      <c r="S302" s="375"/>
      <c r="T302" s="375"/>
      <c r="U302" s="376"/>
      <c r="V302" s="375"/>
      <c r="W302" s="376"/>
      <c r="X302" s="375"/>
      <c r="Y302" s="376"/>
      <c r="Z302" s="375"/>
      <c r="AA302" s="376"/>
      <c r="AB302" s="377"/>
    </row>
    <row r="303" spans="1:28" s="378" customFormat="1" x14ac:dyDescent="0.25">
      <c r="A303" s="2"/>
      <c r="B303" s="2"/>
      <c r="C303" s="2"/>
      <c r="D303" s="2"/>
      <c r="E303" s="2"/>
      <c r="F303" s="2"/>
      <c r="G303" s="2"/>
      <c r="H303" s="2"/>
      <c r="I303" s="2"/>
      <c r="J303" s="2"/>
      <c r="K303" s="2"/>
      <c r="L303" s="2"/>
      <c r="M303" s="2"/>
      <c r="N303" s="375"/>
      <c r="O303" s="375"/>
      <c r="P303" s="4"/>
      <c r="Q303" s="375"/>
      <c r="R303" s="375"/>
      <c r="S303" s="375"/>
      <c r="T303" s="375"/>
      <c r="U303" s="376"/>
      <c r="V303" s="375"/>
      <c r="W303" s="376"/>
      <c r="X303" s="375"/>
      <c r="Y303" s="376"/>
      <c r="Z303" s="375"/>
      <c r="AA303" s="376"/>
      <c r="AB303" s="377"/>
    </row>
    <row r="304" spans="1:28" s="378" customFormat="1" x14ac:dyDescent="0.25">
      <c r="A304" s="2"/>
      <c r="B304" s="2"/>
      <c r="C304" s="2"/>
      <c r="D304" s="2"/>
      <c r="E304" s="2"/>
      <c r="F304" s="2"/>
      <c r="G304" s="2"/>
      <c r="H304" s="2"/>
      <c r="I304" s="2"/>
      <c r="J304" s="2"/>
      <c r="K304" s="2"/>
      <c r="L304" s="2"/>
      <c r="M304" s="2"/>
      <c r="N304" s="375"/>
      <c r="O304" s="375"/>
      <c r="P304" s="4"/>
      <c r="Q304" s="375"/>
      <c r="R304" s="375"/>
      <c r="S304" s="375"/>
      <c r="T304" s="375"/>
      <c r="U304" s="376"/>
      <c r="V304" s="375"/>
      <c r="W304" s="376"/>
      <c r="X304" s="375"/>
      <c r="Y304" s="376"/>
      <c r="Z304" s="375"/>
      <c r="AA304" s="376"/>
      <c r="AB304" s="377"/>
    </row>
    <row r="305" spans="1:28" s="378" customFormat="1" x14ac:dyDescent="0.25">
      <c r="A305" s="2"/>
      <c r="B305" s="2"/>
      <c r="C305" s="2"/>
      <c r="D305" s="2"/>
      <c r="E305" s="2"/>
      <c r="F305" s="2"/>
      <c r="G305" s="2"/>
      <c r="H305" s="2"/>
      <c r="I305" s="2"/>
      <c r="J305" s="2"/>
      <c r="K305" s="2"/>
      <c r="L305" s="2"/>
      <c r="M305" s="2"/>
      <c r="N305" s="375"/>
      <c r="O305" s="375"/>
      <c r="P305" s="4"/>
      <c r="Q305" s="375"/>
      <c r="R305" s="375"/>
      <c r="S305" s="375"/>
      <c r="T305" s="375"/>
      <c r="U305" s="376"/>
      <c r="V305" s="375"/>
      <c r="W305" s="376"/>
      <c r="X305" s="375"/>
      <c r="Y305" s="376"/>
      <c r="Z305" s="375"/>
      <c r="AA305" s="376"/>
      <c r="AB305" s="377"/>
    </row>
    <row r="306" spans="1:28" s="378" customFormat="1" x14ac:dyDescent="0.25">
      <c r="A306" s="2"/>
      <c r="B306" s="2"/>
      <c r="C306" s="2"/>
      <c r="D306" s="2"/>
      <c r="E306" s="2"/>
      <c r="F306" s="2"/>
      <c r="G306" s="2"/>
      <c r="H306" s="2"/>
      <c r="I306" s="2"/>
      <c r="J306" s="2"/>
      <c r="K306" s="2"/>
      <c r="L306" s="2"/>
      <c r="M306" s="2"/>
      <c r="N306" s="375"/>
      <c r="O306" s="375"/>
      <c r="P306" s="4"/>
      <c r="Q306" s="375"/>
      <c r="R306" s="375"/>
      <c r="S306" s="375"/>
      <c r="T306" s="375"/>
      <c r="U306" s="376"/>
      <c r="V306" s="375"/>
      <c r="W306" s="376"/>
      <c r="X306" s="375"/>
      <c r="Y306" s="376"/>
      <c r="Z306" s="375"/>
      <c r="AA306" s="376"/>
      <c r="AB306" s="377"/>
    </row>
    <row r="307" spans="1:28" s="378" customFormat="1" x14ac:dyDescent="0.25">
      <c r="A307" s="2"/>
      <c r="B307" s="2"/>
      <c r="C307" s="2"/>
      <c r="D307" s="2"/>
      <c r="E307" s="2"/>
      <c r="F307" s="2"/>
      <c r="G307" s="2"/>
      <c r="H307" s="2"/>
      <c r="I307" s="2"/>
      <c r="J307" s="2"/>
      <c r="K307" s="2"/>
      <c r="L307" s="2"/>
      <c r="M307" s="2"/>
      <c r="N307" s="375"/>
      <c r="O307" s="375"/>
      <c r="P307" s="4"/>
      <c r="Q307" s="375"/>
      <c r="R307" s="375"/>
      <c r="S307" s="375"/>
      <c r="T307" s="375"/>
      <c r="U307" s="376"/>
      <c r="V307" s="375"/>
      <c r="W307" s="376"/>
      <c r="X307" s="375"/>
      <c r="Y307" s="376"/>
      <c r="Z307" s="375"/>
      <c r="AA307" s="376"/>
      <c r="AB307" s="377"/>
    </row>
    <row r="308" spans="1:28" s="378" customFormat="1" x14ac:dyDescent="0.25">
      <c r="A308" s="2"/>
      <c r="B308" s="2"/>
      <c r="C308" s="2"/>
      <c r="D308" s="2"/>
      <c r="E308" s="2"/>
      <c r="F308" s="2"/>
      <c r="G308" s="2"/>
      <c r="H308" s="2"/>
      <c r="I308" s="2"/>
      <c r="J308" s="2"/>
      <c r="K308" s="2"/>
      <c r="L308" s="2"/>
      <c r="M308" s="2"/>
      <c r="N308" s="375"/>
      <c r="O308" s="375"/>
      <c r="P308" s="4"/>
      <c r="Q308" s="375"/>
      <c r="R308" s="375"/>
      <c r="S308" s="375"/>
      <c r="T308" s="375"/>
      <c r="U308" s="376"/>
      <c r="V308" s="375"/>
      <c r="W308" s="376"/>
      <c r="X308" s="375"/>
      <c r="Y308" s="376"/>
      <c r="Z308" s="375"/>
      <c r="AA308" s="376"/>
      <c r="AB308" s="377"/>
    </row>
    <row r="309" spans="1:28" s="378" customFormat="1" x14ac:dyDescent="0.25">
      <c r="A309" s="2"/>
      <c r="B309" s="2"/>
      <c r="C309" s="2"/>
      <c r="D309" s="2"/>
      <c r="E309" s="2"/>
      <c r="F309" s="2"/>
      <c r="G309" s="2"/>
      <c r="H309" s="2"/>
      <c r="I309" s="2"/>
      <c r="J309" s="2"/>
      <c r="K309" s="2"/>
      <c r="L309" s="2"/>
      <c r="M309" s="2"/>
      <c r="N309" s="375"/>
      <c r="O309" s="375"/>
      <c r="P309" s="4"/>
      <c r="Q309" s="375"/>
      <c r="R309" s="375"/>
      <c r="S309" s="375"/>
      <c r="T309" s="375"/>
      <c r="U309" s="376"/>
      <c r="V309" s="375"/>
      <c r="W309" s="376"/>
      <c r="X309" s="375"/>
      <c r="Y309" s="376"/>
      <c r="Z309" s="375"/>
      <c r="AA309" s="376"/>
      <c r="AB309" s="377"/>
    </row>
    <row r="310" spans="1:28" s="378" customFormat="1" x14ac:dyDescent="0.25">
      <c r="A310" s="2"/>
      <c r="B310" s="2"/>
      <c r="C310" s="2"/>
      <c r="D310" s="2"/>
      <c r="E310" s="2"/>
      <c r="F310" s="2"/>
      <c r="G310" s="2"/>
      <c r="H310" s="2"/>
      <c r="I310" s="2"/>
      <c r="J310" s="2"/>
      <c r="K310" s="2"/>
      <c r="L310" s="2"/>
      <c r="M310" s="2"/>
      <c r="N310" s="375"/>
      <c r="O310" s="375"/>
      <c r="P310" s="4"/>
      <c r="Q310" s="375"/>
      <c r="R310" s="375"/>
      <c r="S310" s="375"/>
      <c r="T310" s="375"/>
      <c r="U310" s="376"/>
      <c r="V310" s="375"/>
      <c r="W310" s="376"/>
      <c r="X310" s="375"/>
      <c r="Y310" s="376"/>
      <c r="Z310" s="375"/>
      <c r="AA310" s="376"/>
      <c r="AB310" s="377"/>
    </row>
    <row r="311" spans="1:28" s="378" customFormat="1" x14ac:dyDescent="0.25">
      <c r="A311" s="2"/>
      <c r="B311" s="2"/>
      <c r="C311" s="2"/>
      <c r="D311" s="2"/>
      <c r="E311" s="2"/>
      <c r="F311" s="2"/>
      <c r="G311" s="2"/>
      <c r="H311" s="2"/>
      <c r="I311" s="2"/>
      <c r="J311" s="2"/>
      <c r="K311" s="2"/>
      <c r="L311" s="2"/>
      <c r="M311" s="2"/>
      <c r="N311" s="375"/>
      <c r="O311" s="375"/>
      <c r="P311" s="4"/>
      <c r="Q311" s="375"/>
      <c r="R311" s="375"/>
      <c r="S311" s="375"/>
      <c r="T311" s="375"/>
      <c r="U311" s="376"/>
      <c r="V311" s="375"/>
      <c r="W311" s="376"/>
      <c r="X311" s="375"/>
      <c r="Y311" s="376"/>
      <c r="Z311" s="375"/>
      <c r="AA311" s="376"/>
      <c r="AB311" s="377"/>
    </row>
    <row r="312" spans="1:28" s="378" customFormat="1" x14ac:dyDescent="0.25">
      <c r="A312" s="2"/>
      <c r="B312" s="2"/>
      <c r="C312" s="2"/>
      <c r="D312" s="2"/>
      <c r="E312" s="2"/>
      <c r="F312" s="2"/>
      <c r="G312" s="2"/>
      <c r="H312" s="2"/>
      <c r="I312" s="2"/>
      <c r="J312" s="2"/>
      <c r="K312" s="2"/>
      <c r="L312" s="2"/>
      <c r="M312" s="2"/>
      <c r="N312" s="375"/>
      <c r="O312" s="375"/>
      <c r="P312" s="4"/>
      <c r="Q312" s="375"/>
      <c r="R312" s="375"/>
      <c r="S312" s="375"/>
      <c r="T312" s="375"/>
      <c r="U312" s="376"/>
      <c r="V312" s="375"/>
      <c r="W312" s="376"/>
      <c r="X312" s="375"/>
      <c r="Y312" s="376"/>
      <c r="Z312" s="375"/>
      <c r="AA312" s="376"/>
      <c r="AB312" s="377"/>
    </row>
    <row r="313" spans="1:28" s="378" customFormat="1" x14ac:dyDescent="0.25">
      <c r="A313" s="2"/>
      <c r="B313" s="2"/>
      <c r="C313" s="2"/>
      <c r="D313" s="2"/>
      <c r="E313" s="2"/>
      <c r="F313" s="2"/>
      <c r="G313" s="2"/>
      <c r="H313" s="2"/>
      <c r="I313" s="2"/>
      <c r="J313" s="2"/>
      <c r="K313" s="2"/>
      <c r="L313" s="2"/>
      <c r="M313" s="2"/>
      <c r="N313" s="375"/>
      <c r="O313" s="375"/>
      <c r="P313" s="4"/>
      <c r="Q313" s="375"/>
      <c r="R313" s="375"/>
      <c r="S313" s="375"/>
      <c r="T313" s="375"/>
      <c r="U313" s="376"/>
      <c r="V313" s="375"/>
      <c r="W313" s="376"/>
      <c r="X313" s="375"/>
      <c r="Y313" s="376"/>
      <c r="Z313" s="375"/>
      <c r="AA313" s="376"/>
      <c r="AB313" s="377"/>
    </row>
    <row r="314" spans="1:28" s="378" customFormat="1" x14ac:dyDescent="0.25">
      <c r="A314" s="2"/>
      <c r="B314" s="2"/>
      <c r="C314" s="2"/>
      <c r="D314" s="2"/>
      <c r="E314" s="2"/>
      <c r="F314" s="2"/>
      <c r="G314" s="2"/>
      <c r="H314" s="2"/>
      <c r="I314" s="2"/>
      <c r="J314" s="2"/>
      <c r="K314" s="2"/>
      <c r="L314" s="2"/>
      <c r="M314" s="2"/>
      <c r="N314" s="375"/>
      <c r="O314" s="375"/>
      <c r="P314" s="4"/>
      <c r="Q314" s="375"/>
      <c r="R314" s="375"/>
      <c r="S314" s="375"/>
      <c r="T314" s="375"/>
      <c r="U314" s="376"/>
      <c r="V314" s="375"/>
      <c r="W314" s="376"/>
      <c r="X314" s="375"/>
      <c r="Y314" s="376"/>
      <c r="Z314" s="375"/>
      <c r="AA314" s="376"/>
      <c r="AB314" s="377"/>
    </row>
    <row r="315" spans="1:28" s="378" customFormat="1" x14ac:dyDescent="0.25">
      <c r="A315" s="2"/>
      <c r="B315" s="2"/>
      <c r="C315" s="2"/>
      <c r="D315" s="2"/>
      <c r="E315" s="2"/>
      <c r="F315" s="2"/>
      <c r="G315" s="2"/>
      <c r="H315" s="2"/>
      <c r="I315" s="2"/>
      <c r="J315" s="2"/>
      <c r="K315" s="2"/>
      <c r="L315" s="2"/>
      <c r="M315" s="2"/>
      <c r="N315" s="375"/>
      <c r="O315" s="375"/>
      <c r="P315" s="4"/>
      <c r="Q315" s="375"/>
      <c r="R315" s="375"/>
      <c r="S315" s="375"/>
      <c r="T315" s="375"/>
      <c r="U315" s="376"/>
      <c r="V315" s="375"/>
      <c r="W315" s="376"/>
      <c r="X315" s="375"/>
      <c r="Y315" s="376"/>
      <c r="Z315" s="375"/>
      <c r="AA315" s="376"/>
      <c r="AB315" s="377"/>
    </row>
    <row r="316" spans="1:28" s="378" customFormat="1" x14ac:dyDescent="0.25">
      <c r="A316" s="2"/>
      <c r="B316" s="2"/>
      <c r="C316" s="2"/>
      <c r="D316" s="2"/>
      <c r="E316" s="2"/>
      <c r="F316" s="2"/>
      <c r="G316" s="2"/>
      <c r="H316" s="2"/>
      <c r="I316" s="2"/>
      <c r="J316" s="2"/>
      <c r="K316" s="2"/>
      <c r="L316" s="2"/>
      <c r="M316" s="2"/>
      <c r="N316" s="375"/>
      <c r="O316" s="375"/>
      <c r="P316" s="4"/>
      <c r="Q316" s="375"/>
      <c r="R316" s="375"/>
      <c r="S316" s="375"/>
      <c r="T316" s="375"/>
      <c r="U316" s="376"/>
      <c r="V316" s="375"/>
      <c r="W316" s="376"/>
      <c r="X316" s="375"/>
      <c r="Y316" s="376"/>
      <c r="Z316" s="375"/>
      <c r="AA316" s="376"/>
      <c r="AB316" s="377"/>
    </row>
    <row r="317" spans="1:28" s="378" customFormat="1" x14ac:dyDescent="0.25">
      <c r="A317" s="2"/>
      <c r="B317" s="2"/>
      <c r="C317" s="2"/>
      <c r="D317" s="2"/>
      <c r="E317" s="2"/>
      <c r="F317" s="2"/>
      <c r="G317" s="2"/>
      <c r="H317" s="2"/>
      <c r="I317" s="2"/>
      <c r="J317" s="2"/>
      <c r="K317" s="2"/>
      <c r="L317" s="2"/>
      <c r="M317" s="2"/>
      <c r="N317" s="375"/>
      <c r="O317" s="375"/>
      <c r="P317" s="4"/>
      <c r="Q317" s="375"/>
      <c r="R317" s="375"/>
      <c r="S317" s="375"/>
      <c r="T317" s="375"/>
      <c r="U317" s="376"/>
      <c r="V317" s="375"/>
      <c r="W317" s="376"/>
      <c r="X317" s="375"/>
      <c r="Y317" s="376"/>
      <c r="Z317" s="375"/>
      <c r="AA317" s="376"/>
      <c r="AB317" s="377"/>
    </row>
    <row r="318" spans="1:28" s="378" customFormat="1" x14ac:dyDescent="0.25">
      <c r="A318" s="2"/>
      <c r="B318" s="2"/>
      <c r="C318" s="2"/>
      <c r="D318" s="2"/>
      <c r="E318" s="2"/>
      <c r="F318" s="2"/>
      <c r="G318" s="2"/>
      <c r="H318" s="2"/>
      <c r="I318" s="2"/>
      <c r="J318" s="2"/>
      <c r="K318" s="2"/>
      <c r="L318" s="2"/>
      <c r="M318" s="2"/>
      <c r="N318" s="375"/>
      <c r="O318" s="375"/>
      <c r="P318" s="4"/>
      <c r="Q318" s="375"/>
      <c r="R318" s="375"/>
      <c r="S318" s="375"/>
      <c r="T318" s="375"/>
      <c r="U318" s="376"/>
      <c r="V318" s="375"/>
      <c r="W318" s="376"/>
      <c r="X318" s="375"/>
      <c r="Y318" s="376"/>
      <c r="Z318" s="375"/>
      <c r="AA318" s="376"/>
      <c r="AB318" s="377"/>
    </row>
    <row r="319" spans="1:28" s="378" customFormat="1" x14ac:dyDescent="0.25">
      <c r="A319" s="2"/>
      <c r="B319" s="2"/>
      <c r="C319" s="2"/>
      <c r="D319" s="2"/>
      <c r="E319" s="2"/>
      <c r="F319" s="2"/>
      <c r="G319" s="2"/>
      <c r="H319" s="2"/>
      <c r="I319" s="2"/>
      <c r="J319" s="2"/>
      <c r="K319" s="2"/>
      <c r="L319" s="2"/>
      <c r="M319" s="2"/>
      <c r="N319" s="375"/>
      <c r="O319" s="375"/>
      <c r="P319" s="4"/>
      <c r="Q319" s="375"/>
      <c r="R319" s="375"/>
      <c r="S319" s="375"/>
      <c r="T319" s="375"/>
      <c r="U319" s="376"/>
      <c r="V319" s="375"/>
      <c r="W319" s="376"/>
      <c r="X319" s="375"/>
      <c r="Y319" s="376"/>
      <c r="Z319" s="375"/>
      <c r="AA319" s="376"/>
      <c r="AB319" s="377"/>
    </row>
    <row r="320" spans="1:28" s="378" customFormat="1" x14ac:dyDescent="0.25">
      <c r="A320" s="2"/>
      <c r="B320" s="2"/>
      <c r="C320" s="2"/>
      <c r="D320" s="2"/>
      <c r="E320" s="2"/>
      <c r="F320" s="2"/>
      <c r="G320" s="2"/>
      <c r="H320" s="2"/>
      <c r="I320" s="2"/>
      <c r="J320" s="2"/>
      <c r="K320" s="2"/>
      <c r="L320" s="2"/>
      <c r="M320" s="2"/>
      <c r="N320" s="375"/>
      <c r="O320" s="375"/>
      <c r="P320" s="4"/>
      <c r="Q320" s="375"/>
      <c r="R320" s="375"/>
      <c r="S320" s="375"/>
      <c r="T320" s="375"/>
      <c r="U320" s="376"/>
      <c r="V320" s="375"/>
      <c r="W320" s="376"/>
      <c r="X320" s="375"/>
      <c r="Y320" s="376"/>
      <c r="Z320" s="375"/>
      <c r="AA320" s="376"/>
      <c r="AB320" s="377"/>
    </row>
    <row r="321" spans="1:28" s="378" customFormat="1" x14ac:dyDescent="0.25">
      <c r="A321" s="2"/>
      <c r="B321" s="2"/>
      <c r="C321" s="2"/>
      <c r="D321" s="2"/>
      <c r="E321" s="2"/>
      <c r="F321" s="2"/>
      <c r="G321" s="2"/>
      <c r="H321" s="2"/>
      <c r="I321" s="2"/>
      <c r="J321" s="2"/>
      <c r="K321" s="2"/>
      <c r="L321" s="2"/>
      <c r="M321" s="2"/>
      <c r="N321" s="375"/>
      <c r="O321" s="375"/>
      <c r="P321" s="4"/>
      <c r="Q321" s="375"/>
      <c r="R321" s="375"/>
      <c r="S321" s="375"/>
      <c r="T321" s="375"/>
      <c r="U321" s="376"/>
      <c r="V321" s="375"/>
      <c r="W321" s="376"/>
      <c r="X321" s="375"/>
      <c r="Y321" s="376"/>
      <c r="Z321" s="375"/>
      <c r="AA321" s="376"/>
      <c r="AB321" s="377"/>
    </row>
    <row r="322" spans="1:28" s="378" customFormat="1" x14ac:dyDescent="0.25">
      <c r="A322" s="2"/>
      <c r="B322" s="2"/>
      <c r="C322" s="2"/>
      <c r="D322" s="2"/>
      <c r="E322" s="2"/>
      <c r="F322" s="2"/>
      <c r="G322" s="2"/>
      <c r="H322" s="2"/>
      <c r="I322" s="2"/>
      <c r="J322" s="2"/>
      <c r="K322" s="2"/>
      <c r="L322" s="2"/>
      <c r="M322" s="2"/>
      <c r="N322" s="375"/>
      <c r="O322" s="375"/>
      <c r="P322" s="4"/>
      <c r="Q322" s="375"/>
      <c r="R322" s="375"/>
      <c r="S322" s="375"/>
      <c r="T322" s="375"/>
      <c r="U322" s="376"/>
      <c r="V322" s="375"/>
      <c r="W322" s="376"/>
      <c r="X322" s="375"/>
      <c r="Y322" s="376"/>
      <c r="Z322" s="375"/>
      <c r="AA322" s="376"/>
      <c r="AB322" s="377"/>
    </row>
    <row r="323" spans="1:28" s="378" customFormat="1" x14ac:dyDescent="0.25">
      <c r="A323" s="2"/>
      <c r="B323" s="2"/>
      <c r="C323" s="2"/>
      <c r="D323" s="2"/>
      <c r="E323" s="2"/>
      <c r="F323" s="2"/>
      <c r="G323" s="2"/>
      <c r="H323" s="2"/>
      <c r="I323" s="2"/>
      <c r="J323" s="2"/>
      <c r="K323" s="2"/>
      <c r="L323" s="2"/>
      <c r="M323" s="2"/>
      <c r="N323" s="375"/>
      <c r="O323" s="375"/>
      <c r="P323" s="4"/>
      <c r="Q323" s="375"/>
      <c r="R323" s="375"/>
      <c r="S323" s="375"/>
      <c r="T323" s="375"/>
      <c r="U323" s="376"/>
      <c r="V323" s="375"/>
      <c r="W323" s="376"/>
      <c r="X323" s="375"/>
      <c r="Y323" s="376"/>
      <c r="Z323" s="375"/>
      <c r="AA323" s="376"/>
      <c r="AB323" s="377"/>
    </row>
    <row r="324" spans="1:28" s="378" customFormat="1" x14ac:dyDescent="0.25">
      <c r="A324" s="2"/>
      <c r="B324" s="2"/>
      <c r="C324" s="2"/>
      <c r="D324" s="2"/>
      <c r="E324" s="2"/>
      <c r="F324" s="2"/>
      <c r="G324" s="2"/>
      <c r="H324" s="2"/>
      <c r="I324" s="2"/>
      <c r="J324" s="2"/>
      <c r="K324" s="2"/>
      <c r="L324" s="2"/>
      <c r="M324" s="2"/>
      <c r="N324" s="375"/>
      <c r="O324" s="375"/>
      <c r="P324" s="4"/>
      <c r="Q324" s="375"/>
      <c r="R324" s="375"/>
      <c r="S324" s="375"/>
      <c r="T324" s="375"/>
      <c r="U324" s="376"/>
      <c r="V324" s="375"/>
      <c r="W324" s="376"/>
      <c r="X324" s="375"/>
      <c r="Y324" s="376"/>
      <c r="Z324" s="375"/>
      <c r="AA324" s="376"/>
      <c r="AB324" s="377"/>
    </row>
    <row r="325" spans="1:28" s="378" customFormat="1" x14ac:dyDescent="0.25">
      <c r="A325" s="2"/>
      <c r="B325" s="2"/>
      <c r="C325" s="2"/>
      <c r="D325" s="2"/>
      <c r="E325" s="2"/>
      <c r="F325" s="2"/>
      <c r="G325" s="2"/>
      <c r="H325" s="2"/>
      <c r="I325" s="2"/>
      <c r="J325" s="2"/>
      <c r="K325" s="2"/>
      <c r="L325" s="2"/>
      <c r="M325" s="2"/>
      <c r="N325" s="375"/>
      <c r="O325" s="375"/>
      <c r="P325" s="4"/>
      <c r="Q325" s="375"/>
      <c r="R325" s="375"/>
      <c r="S325" s="375"/>
      <c r="T325" s="375"/>
      <c r="U325" s="376"/>
      <c r="V325" s="375"/>
      <c r="W325" s="376"/>
      <c r="X325" s="375"/>
      <c r="Y325" s="376"/>
      <c r="Z325" s="375"/>
      <c r="AA325" s="376"/>
      <c r="AB325" s="377"/>
    </row>
    <row r="326" spans="1:28" s="378" customFormat="1" x14ac:dyDescent="0.25">
      <c r="A326" s="2"/>
      <c r="B326" s="2"/>
      <c r="C326" s="2"/>
      <c r="D326" s="2"/>
      <c r="E326" s="2"/>
      <c r="F326" s="2"/>
      <c r="G326" s="2"/>
      <c r="H326" s="2"/>
      <c r="I326" s="2"/>
      <c r="J326" s="2"/>
      <c r="K326" s="2"/>
      <c r="L326" s="2"/>
      <c r="M326" s="2"/>
      <c r="N326" s="375"/>
      <c r="O326" s="375"/>
      <c r="P326" s="4"/>
      <c r="Q326" s="375"/>
      <c r="R326" s="375"/>
      <c r="S326" s="375"/>
      <c r="T326" s="375"/>
      <c r="U326" s="376"/>
      <c r="V326" s="375"/>
      <c r="W326" s="376"/>
      <c r="X326" s="375"/>
      <c r="Y326" s="376"/>
      <c r="Z326" s="375"/>
      <c r="AA326" s="376"/>
      <c r="AB326" s="377"/>
    </row>
    <row r="327" spans="1:28" s="378" customFormat="1" x14ac:dyDescent="0.25">
      <c r="A327" s="2"/>
      <c r="B327" s="2"/>
      <c r="C327" s="2"/>
      <c r="D327" s="2"/>
      <c r="E327" s="2"/>
      <c r="F327" s="2"/>
      <c r="G327" s="2"/>
      <c r="H327" s="2"/>
      <c r="I327" s="2"/>
      <c r="J327" s="2"/>
      <c r="K327" s="2"/>
      <c r="L327" s="2"/>
      <c r="M327" s="2"/>
      <c r="N327" s="375"/>
      <c r="O327" s="375"/>
      <c r="P327" s="4"/>
      <c r="Q327" s="375"/>
      <c r="R327" s="375"/>
      <c r="S327" s="375"/>
      <c r="T327" s="375"/>
      <c r="U327" s="376"/>
      <c r="V327" s="375"/>
      <c r="W327" s="376"/>
      <c r="X327" s="375"/>
      <c r="Y327" s="376"/>
      <c r="Z327" s="375"/>
      <c r="AA327" s="376"/>
      <c r="AB327" s="377"/>
    </row>
    <row r="328" spans="1:28" s="378" customFormat="1" x14ac:dyDescent="0.25">
      <c r="A328" s="2"/>
      <c r="B328" s="2"/>
      <c r="C328" s="2"/>
      <c r="D328" s="2"/>
      <c r="E328" s="2"/>
      <c r="F328" s="2"/>
      <c r="G328" s="2"/>
      <c r="H328" s="2"/>
      <c r="I328" s="2"/>
      <c r="J328" s="2"/>
      <c r="K328" s="2"/>
      <c r="L328" s="2"/>
      <c r="M328" s="2"/>
      <c r="N328" s="375"/>
      <c r="O328" s="375"/>
      <c r="P328" s="4"/>
      <c r="Q328" s="375"/>
      <c r="R328" s="375"/>
      <c r="S328" s="375"/>
      <c r="T328" s="375"/>
      <c r="U328" s="376"/>
      <c r="V328" s="375"/>
      <c r="W328" s="376"/>
      <c r="X328" s="375"/>
      <c r="Y328" s="376"/>
      <c r="Z328" s="375"/>
      <c r="AA328" s="376"/>
      <c r="AB328" s="377"/>
    </row>
    <row r="329" spans="1:28" s="378" customFormat="1" x14ac:dyDescent="0.25">
      <c r="A329" s="2"/>
      <c r="B329" s="2"/>
      <c r="C329" s="2"/>
      <c r="D329" s="2"/>
      <c r="E329" s="2"/>
      <c r="F329" s="2"/>
      <c r="G329" s="2"/>
      <c r="H329" s="2"/>
      <c r="I329" s="2"/>
      <c r="J329" s="2"/>
      <c r="K329" s="2"/>
      <c r="L329" s="2"/>
      <c r="M329" s="2"/>
      <c r="N329" s="375"/>
      <c r="O329" s="375"/>
      <c r="P329" s="4"/>
      <c r="Q329" s="375"/>
      <c r="R329" s="375"/>
      <c r="S329" s="375"/>
      <c r="T329" s="375"/>
      <c r="U329" s="376"/>
      <c r="V329" s="375"/>
      <c r="W329" s="376"/>
      <c r="X329" s="375"/>
      <c r="Y329" s="376"/>
      <c r="Z329" s="375"/>
      <c r="AA329" s="376"/>
      <c r="AB329" s="377"/>
    </row>
    <row r="330" spans="1:28" s="378" customFormat="1" x14ac:dyDescent="0.25">
      <c r="A330" s="2"/>
      <c r="B330" s="2"/>
      <c r="C330" s="2"/>
      <c r="D330" s="2"/>
      <c r="E330" s="2"/>
      <c r="F330" s="2"/>
      <c r="G330" s="2"/>
      <c r="H330" s="2"/>
      <c r="I330" s="2"/>
      <c r="J330" s="2"/>
      <c r="K330" s="2"/>
      <c r="L330" s="2"/>
      <c r="M330" s="2"/>
      <c r="N330" s="375"/>
      <c r="O330" s="375"/>
      <c r="P330" s="4"/>
      <c r="Q330" s="375"/>
      <c r="R330" s="375"/>
      <c r="S330" s="375"/>
      <c r="T330" s="375"/>
      <c r="U330" s="376"/>
      <c r="V330" s="375"/>
      <c r="W330" s="376"/>
      <c r="X330" s="375"/>
      <c r="Y330" s="376"/>
      <c r="Z330" s="375"/>
      <c r="AA330" s="376"/>
      <c r="AB330" s="377"/>
    </row>
    <row r="331" spans="1:28" s="378" customFormat="1" x14ac:dyDescent="0.25">
      <c r="A331" s="2"/>
      <c r="B331" s="2"/>
      <c r="C331" s="2"/>
      <c r="D331" s="2"/>
      <c r="E331" s="2"/>
      <c r="F331" s="2"/>
      <c r="G331" s="2"/>
      <c r="H331" s="2"/>
      <c r="I331" s="2"/>
      <c r="J331" s="2"/>
      <c r="K331" s="2"/>
      <c r="L331" s="2"/>
      <c r="M331" s="2"/>
      <c r="N331" s="375"/>
      <c r="O331" s="375"/>
      <c r="P331" s="4"/>
      <c r="Q331" s="375"/>
      <c r="R331" s="375"/>
      <c r="S331" s="375"/>
      <c r="T331" s="375"/>
      <c r="U331" s="376"/>
      <c r="V331" s="375"/>
      <c r="W331" s="376"/>
      <c r="X331" s="375"/>
      <c r="Y331" s="376"/>
      <c r="Z331" s="375"/>
      <c r="AA331" s="376"/>
      <c r="AB331" s="377"/>
    </row>
    <row r="332" spans="1:28" s="378" customFormat="1" x14ac:dyDescent="0.25">
      <c r="A332" s="2"/>
      <c r="B332" s="2"/>
      <c r="C332" s="2"/>
      <c r="D332" s="2"/>
      <c r="E332" s="2"/>
      <c r="F332" s="2"/>
      <c r="G332" s="2"/>
      <c r="H332" s="2"/>
      <c r="I332" s="2"/>
      <c r="J332" s="2"/>
      <c r="K332" s="2"/>
      <c r="L332" s="2"/>
      <c r="M332" s="2"/>
      <c r="N332" s="375"/>
      <c r="O332" s="375"/>
      <c r="P332" s="4"/>
      <c r="Q332" s="375"/>
      <c r="R332" s="375"/>
      <c r="S332" s="375"/>
      <c r="T332" s="375"/>
      <c r="U332" s="376"/>
      <c r="V332" s="375"/>
      <c r="W332" s="376"/>
      <c r="X332" s="375"/>
      <c r="Y332" s="376"/>
      <c r="Z332" s="375"/>
      <c r="AA332" s="376"/>
      <c r="AB332" s="377"/>
    </row>
    <row r="333" spans="1:28" s="378" customFormat="1" x14ac:dyDescent="0.25">
      <c r="A333" s="2"/>
      <c r="B333" s="2"/>
      <c r="C333" s="2"/>
      <c r="D333" s="2"/>
      <c r="E333" s="2"/>
      <c r="F333" s="2"/>
      <c r="G333" s="2"/>
      <c r="H333" s="2"/>
      <c r="I333" s="2"/>
      <c r="J333" s="2"/>
      <c r="K333" s="2"/>
      <c r="L333" s="2"/>
      <c r="M333" s="2"/>
      <c r="N333" s="375"/>
      <c r="O333" s="375"/>
      <c r="P333" s="4"/>
      <c r="Q333" s="375"/>
      <c r="R333" s="375"/>
      <c r="S333" s="375"/>
      <c r="T333" s="375"/>
      <c r="U333" s="376"/>
      <c r="V333" s="375"/>
      <c r="W333" s="376"/>
      <c r="X333" s="375"/>
      <c r="Y333" s="376"/>
      <c r="Z333" s="375"/>
      <c r="AA333" s="376"/>
      <c r="AB333" s="377"/>
    </row>
    <row r="334" spans="1:28" s="378" customFormat="1" x14ac:dyDescent="0.25">
      <c r="A334" s="2"/>
      <c r="B334" s="2"/>
      <c r="C334" s="2"/>
      <c r="D334" s="2"/>
      <c r="E334" s="2"/>
      <c r="F334" s="2"/>
      <c r="G334" s="2"/>
      <c r="H334" s="2"/>
      <c r="I334" s="2"/>
      <c r="J334" s="2"/>
      <c r="K334" s="2"/>
      <c r="L334" s="2"/>
      <c r="M334" s="2"/>
      <c r="N334" s="375"/>
      <c r="O334" s="375"/>
      <c r="P334" s="4"/>
      <c r="Q334" s="375"/>
      <c r="R334" s="375"/>
      <c r="S334" s="375"/>
      <c r="T334" s="375"/>
      <c r="U334" s="376"/>
      <c r="V334" s="375"/>
      <c r="W334" s="376"/>
      <c r="X334" s="375"/>
      <c r="Y334" s="376"/>
      <c r="Z334" s="375"/>
      <c r="AA334" s="376"/>
      <c r="AB334" s="377"/>
    </row>
    <row r="335" spans="1:28" s="378" customFormat="1" x14ac:dyDescent="0.25">
      <c r="A335" s="2"/>
      <c r="B335" s="2"/>
      <c r="C335" s="2"/>
      <c r="D335" s="2"/>
      <c r="E335" s="2"/>
      <c r="F335" s="2"/>
      <c r="G335" s="2"/>
      <c r="H335" s="2"/>
      <c r="I335" s="2"/>
      <c r="J335" s="2"/>
      <c r="K335" s="2"/>
      <c r="L335" s="2"/>
      <c r="M335" s="2"/>
      <c r="N335" s="375"/>
      <c r="O335" s="375"/>
      <c r="P335" s="4"/>
      <c r="Q335" s="375"/>
      <c r="R335" s="375"/>
      <c r="S335" s="375"/>
      <c r="T335" s="375"/>
      <c r="U335" s="376"/>
      <c r="V335" s="375"/>
      <c r="W335" s="376"/>
      <c r="X335" s="375"/>
      <c r="Y335" s="376"/>
      <c r="Z335" s="375"/>
      <c r="AA335" s="376"/>
      <c r="AB335" s="377"/>
    </row>
    <row r="336" spans="1:28" s="378" customFormat="1" x14ac:dyDescent="0.25">
      <c r="A336" s="2"/>
      <c r="B336" s="2"/>
      <c r="C336" s="2"/>
      <c r="D336" s="2"/>
      <c r="E336" s="2"/>
      <c r="F336" s="2"/>
      <c r="G336" s="2"/>
      <c r="H336" s="2"/>
      <c r="I336" s="2"/>
      <c r="J336" s="2"/>
      <c r="K336" s="2"/>
      <c r="L336" s="2"/>
      <c r="M336" s="2"/>
      <c r="N336" s="375"/>
      <c r="O336" s="375"/>
      <c r="P336" s="4"/>
      <c r="Q336" s="375"/>
      <c r="R336" s="375"/>
      <c r="S336" s="375"/>
      <c r="T336" s="375"/>
      <c r="U336" s="376"/>
      <c r="V336" s="375"/>
      <c r="W336" s="376"/>
      <c r="X336" s="375"/>
      <c r="Y336" s="376"/>
      <c r="Z336" s="375"/>
      <c r="AA336" s="376"/>
      <c r="AB336" s="377"/>
    </row>
    <row r="337" spans="1:28" s="378" customFormat="1" x14ac:dyDescent="0.25">
      <c r="A337" s="2"/>
      <c r="B337" s="2"/>
      <c r="C337" s="2"/>
      <c r="D337" s="2"/>
      <c r="E337" s="2"/>
      <c r="F337" s="2"/>
      <c r="G337" s="2"/>
      <c r="H337" s="2"/>
      <c r="I337" s="2"/>
      <c r="J337" s="2"/>
      <c r="K337" s="2"/>
      <c r="L337" s="2"/>
      <c r="M337" s="2"/>
      <c r="N337" s="375"/>
      <c r="O337" s="375"/>
      <c r="P337" s="4"/>
      <c r="Q337" s="375"/>
      <c r="R337" s="375"/>
      <c r="S337" s="375"/>
      <c r="T337" s="375"/>
      <c r="U337" s="376"/>
      <c r="V337" s="375"/>
      <c r="W337" s="376"/>
      <c r="X337" s="375"/>
      <c r="Y337" s="376"/>
      <c r="Z337" s="375"/>
      <c r="AA337" s="376"/>
      <c r="AB337" s="377"/>
    </row>
    <row r="338" spans="1:28" s="378" customFormat="1" x14ac:dyDescent="0.25">
      <c r="A338" s="2"/>
      <c r="B338" s="2"/>
      <c r="C338" s="2"/>
      <c r="D338" s="2"/>
      <c r="E338" s="2"/>
      <c r="F338" s="2"/>
      <c r="G338" s="2"/>
      <c r="H338" s="2"/>
      <c r="I338" s="2"/>
      <c r="J338" s="2"/>
      <c r="K338" s="2"/>
      <c r="L338" s="2"/>
      <c r="M338" s="2"/>
      <c r="N338" s="375"/>
      <c r="O338" s="375"/>
      <c r="P338" s="4"/>
      <c r="Q338" s="375"/>
      <c r="R338" s="375"/>
      <c r="S338" s="375"/>
      <c r="T338" s="375"/>
      <c r="U338" s="376"/>
      <c r="V338" s="375"/>
      <c r="W338" s="376"/>
      <c r="X338" s="375"/>
      <c r="Y338" s="376"/>
      <c r="Z338" s="375"/>
      <c r="AA338" s="376"/>
      <c r="AB338" s="377"/>
    </row>
    <row r="339" spans="1:28" s="378" customFormat="1" x14ac:dyDescent="0.25">
      <c r="A339" s="2"/>
      <c r="B339" s="2"/>
      <c r="C339" s="2"/>
      <c r="D339" s="2"/>
      <c r="E339" s="2"/>
      <c r="F339" s="2"/>
      <c r="G339" s="2"/>
      <c r="H339" s="2"/>
      <c r="I339" s="2"/>
      <c r="J339" s="2"/>
      <c r="K339" s="2"/>
      <c r="L339" s="2"/>
      <c r="M339" s="2"/>
      <c r="N339" s="375"/>
      <c r="O339" s="375"/>
      <c r="P339" s="4"/>
      <c r="Q339" s="375"/>
      <c r="R339" s="375"/>
      <c r="S339" s="375"/>
      <c r="T339" s="375"/>
      <c r="U339" s="376"/>
      <c r="V339" s="375"/>
      <c r="W339" s="376"/>
      <c r="X339" s="375"/>
      <c r="Y339" s="376"/>
      <c r="Z339" s="375"/>
      <c r="AA339" s="376"/>
      <c r="AB339" s="377"/>
    </row>
    <row r="340" spans="1:28" s="378" customFormat="1" x14ac:dyDescent="0.25">
      <c r="A340" s="2"/>
      <c r="B340" s="2"/>
      <c r="C340" s="2"/>
      <c r="D340" s="2"/>
      <c r="E340" s="2"/>
      <c r="F340" s="2"/>
      <c r="G340" s="2"/>
      <c r="H340" s="2"/>
      <c r="I340" s="2"/>
      <c r="J340" s="2"/>
      <c r="K340" s="2"/>
      <c r="L340" s="2"/>
      <c r="M340" s="2"/>
      <c r="N340" s="375"/>
      <c r="O340" s="375"/>
      <c r="P340" s="4"/>
      <c r="Q340" s="375"/>
      <c r="R340" s="375"/>
      <c r="S340" s="375"/>
      <c r="T340" s="375"/>
      <c r="U340" s="376"/>
      <c r="V340" s="375"/>
      <c r="W340" s="376"/>
      <c r="X340" s="375"/>
      <c r="Y340" s="376"/>
      <c r="Z340" s="375"/>
      <c r="AA340" s="376"/>
      <c r="AB340" s="377"/>
    </row>
    <row r="341" spans="1:28" s="378" customFormat="1" x14ac:dyDescent="0.25">
      <c r="A341" s="2"/>
      <c r="B341" s="2"/>
      <c r="C341" s="2"/>
      <c r="D341" s="2"/>
      <c r="E341" s="2"/>
      <c r="F341" s="2"/>
      <c r="G341" s="2"/>
      <c r="H341" s="2"/>
      <c r="I341" s="2"/>
      <c r="J341" s="2"/>
      <c r="K341" s="2"/>
      <c r="L341" s="2"/>
      <c r="M341" s="2"/>
      <c r="N341" s="375"/>
      <c r="O341" s="375"/>
      <c r="P341" s="4"/>
      <c r="Q341" s="375"/>
      <c r="R341" s="375"/>
      <c r="S341" s="375"/>
      <c r="T341" s="375"/>
      <c r="U341" s="376"/>
      <c r="V341" s="375"/>
      <c r="W341" s="376"/>
      <c r="X341" s="375"/>
      <c r="Y341" s="376"/>
      <c r="Z341" s="375"/>
      <c r="AA341" s="376"/>
      <c r="AB341" s="377"/>
    </row>
    <row r="342" spans="1:28" s="378" customFormat="1" x14ac:dyDescent="0.25">
      <c r="A342" s="2"/>
      <c r="B342" s="2"/>
      <c r="C342" s="2"/>
      <c r="D342" s="2"/>
      <c r="E342" s="2"/>
      <c r="F342" s="2"/>
      <c r="G342" s="2"/>
      <c r="H342" s="2"/>
      <c r="I342" s="2"/>
      <c r="J342" s="2"/>
      <c r="K342" s="2"/>
      <c r="L342" s="2"/>
      <c r="M342" s="2"/>
      <c r="N342" s="375"/>
      <c r="O342" s="375"/>
      <c r="P342" s="4"/>
      <c r="Q342" s="375"/>
      <c r="R342" s="375"/>
      <c r="S342" s="375"/>
      <c r="T342" s="375"/>
      <c r="U342" s="376"/>
      <c r="V342" s="375"/>
      <c r="W342" s="376"/>
      <c r="X342" s="375"/>
      <c r="Y342" s="376"/>
      <c r="Z342" s="375"/>
      <c r="AA342" s="376"/>
      <c r="AB342" s="377"/>
    </row>
    <row r="343" spans="1:28" s="378" customFormat="1" x14ac:dyDescent="0.25">
      <c r="A343" s="2"/>
      <c r="B343" s="2"/>
      <c r="C343" s="2"/>
      <c r="D343" s="2"/>
      <c r="E343" s="2"/>
      <c r="F343" s="2"/>
      <c r="G343" s="2"/>
      <c r="H343" s="2"/>
      <c r="I343" s="2"/>
      <c r="J343" s="2"/>
      <c r="K343" s="2"/>
      <c r="L343" s="2"/>
      <c r="M343" s="2"/>
      <c r="N343" s="375"/>
      <c r="O343" s="375"/>
      <c r="P343" s="4"/>
      <c r="Q343" s="375"/>
      <c r="R343" s="375"/>
      <c r="S343" s="375"/>
      <c r="T343" s="375"/>
      <c r="U343" s="376"/>
      <c r="V343" s="375"/>
      <c r="W343" s="376"/>
      <c r="X343" s="375"/>
      <c r="Y343" s="376"/>
      <c r="Z343" s="375"/>
      <c r="AA343" s="376"/>
      <c r="AB343" s="377"/>
    </row>
    <row r="344" spans="1:28" s="378" customFormat="1" x14ac:dyDescent="0.25">
      <c r="A344" s="2"/>
      <c r="B344" s="2"/>
      <c r="C344" s="2"/>
      <c r="D344" s="2"/>
      <c r="E344" s="2"/>
      <c r="F344" s="2"/>
      <c r="G344" s="2"/>
      <c r="H344" s="2"/>
      <c r="I344" s="2"/>
      <c r="J344" s="2"/>
      <c r="K344" s="2"/>
      <c r="L344" s="2"/>
      <c r="M344" s="2"/>
      <c r="N344" s="375"/>
      <c r="O344" s="375"/>
      <c r="P344" s="4"/>
      <c r="Q344" s="375"/>
      <c r="R344" s="375"/>
      <c r="S344" s="375"/>
      <c r="T344" s="375"/>
      <c r="U344" s="376"/>
      <c r="V344" s="375"/>
      <c r="W344" s="376"/>
      <c r="X344" s="375"/>
      <c r="Y344" s="376"/>
      <c r="Z344" s="375"/>
      <c r="AA344" s="376"/>
      <c r="AB344" s="377"/>
    </row>
    <row r="345" spans="1:28" s="378" customFormat="1" x14ac:dyDescent="0.25">
      <c r="A345" s="2"/>
      <c r="B345" s="2"/>
      <c r="C345" s="2"/>
      <c r="D345" s="2"/>
      <c r="E345" s="2"/>
      <c r="F345" s="2"/>
      <c r="G345" s="2"/>
      <c r="H345" s="2"/>
      <c r="I345" s="2"/>
      <c r="J345" s="2"/>
      <c r="K345" s="2"/>
      <c r="L345" s="2"/>
      <c r="M345" s="2"/>
      <c r="N345" s="375"/>
      <c r="O345" s="375"/>
      <c r="P345" s="4"/>
      <c r="Q345" s="375"/>
      <c r="R345" s="375"/>
      <c r="S345" s="375"/>
      <c r="T345" s="375"/>
      <c r="U345" s="376"/>
      <c r="V345" s="375"/>
      <c r="W345" s="376"/>
      <c r="X345" s="375"/>
      <c r="Y345" s="376"/>
      <c r="Z345" s="375"/>
      <c r="AA345" s="376"/>
      <c r="AB345" s="377"/>
    </row>
    <row r="346" spans="1:28" s="378" customFormat="1" x14ac:dyDescent="0.25">
      <c r="A346" s="2"/>
      <c r="B346" s="2"/>
      <c r="C346" s="2"/>
      <c r="D346" s="2"/>
      <c r="E346" s="2"/>
      <c r="F346" s="2"/>
      <c r="G346" s="2"/>
      <c r="H346" s="2"/>
      <c r="I346" s="2"/>
      <c r="J346" s="2"/>
      <c r="K346" s="2"/>
      <c r="L346" s="2"/>
      <c r="M346" s="2"/>
      <c r="N346" s="375"/>
      <c r="O346" s="375"/>
      <c r="P346" s="4"/>
      <c r="Q346" s="375"/>
      <c r="R346" s="375"/>
      <c r="S346" s="375"/>
      <c r="T346" s="375"/>
      <c r="U346" s="376"/>
      <c r="V346" s="375"/>
      <c r="W346" s="376"/>
      <c r="X346" s="375"/>
      <c r="Y346" s="376"/>
      <c r="Z346" s="375"/>
      <c r="AA346" s="376"/>
      <c r="AB346" s="377"/>
    </row>
    <row r="347" spans="1:28" s="378" customFormat="1" x14ac:dyDescent="0.25">
      <c r="A347" s="2"/>
      <c r="B347" s="2"/>
      <c r="C347" s="2"/>
      <c r="D347" s="2"/>
      <c r="E347" s="2"/>
      <c r="F347" s="2"/>
      <c r="G347" s="2"/>
      <c r="H347" s="2"/>
      <c r="I347" s="2"/>
      <c r="J347" s="2"/>
      <c r="K347" s="2"/>
      <c r="L347" s="2"/>
      <c r="M347" s="2"/>
      <c r="N347" s="375"/>
      <c r="O347" s="375"/>
      <c r="P347" s="4"/>
      <c r="Q347" s="375"/>
      <c r="R347" s="375"/>
      <c r="S347" s="375"/>
      <c r="T347" s="375"/>
      <c r="U347" s="376"/>
      <c r="V347" s="375"/>
      <c r="W347" s="376"/>
      <c r="X347" s="375"/>
      <c r="Y347" s="376"/>
      <c r="Z347" s="375"/>
      <c r="AA347" s="376"/>
      <c r="AB347" s="377"/>
    </row>
    <row r="348" spans="1:28" s="378" customFormat="1" x14ac:dyDescent="0.25">
      <c r="A348" s="2"/>
      <c r="B348" s="2"/>
      <c r="C348" s="2"/>
      <c r="D348" s="2"/>
      <c r="E348" s="2"/>
      <c r="F348" s="2"/>
      <c r="G348" s="2"/>
      <c r="H348" s="2"/>
      <c r="I348" s="2"/>
      <c r="J348" s="2"/>
      <c r="K348" s="2"/>
      <c r="L348" s="2"/>
      <c r="M348" s="2"/>
      <c r="N348" s="375"/>
      <c r="O348" s="375"/>
      <c r="P348" s="4"/>
      <c r="Q348" s="375"/>
      <c r="R348" s="375"/>
      <c r="S348" s="375"/>
      <c r="T348" s="375"/>
      <c r="U348" s="376"/>
      <c r="V348" s="375"/>
      <c r="W348" s="376"/>
      <c r="X348" s="375"/>
      <c r="Y348" s="376"/>
      <c r="Z348" s="375"/>
      <c r="AA348" s="376"/>
      <c r="AB348" s="377"/>
    </row>
    <row r="349" spans="1:28" s="378" customFormat="1" x14ac:dyDescent="0.25">
      <c r="A349" s="2"/>
      <c r="B349" s="2"/>
      <c r="C349" s="2"/>
      <c r="D349" s="2"/>
      <c r="E349" s="2"/>
      <c r="F349" s="2"/>
      <c r="G349" s="2"/>
      <c r="H349" s="2"/>
      <c r="I349" s="2"/>
      <c r="J349" s="2"/>
      <c r="K349" s="2"/>
      <c r="L349" s="2"/>
      <c r="M349" s="2"/>
      <c r="N349" s="375"/>
      <c r="O349" s="375"/>
      <c r="P349" s="4"/>
      <c r="Q349" s="375"/>
      <c r="R349" s="375"/>
      <c r="S349" s="375"/>
      <c r="T349" s="375"/>
      <c r="U349" s="376"/>
      <c r="V349" s="375"/>
      <c r="W349" s="376"/>
      <c r="X349" s="375"/>
      <c r="Y349" s="376"/>
      <c r="Z349" s="375"/>
      <c r="AA349" s="376"/>
      <c r="AB349" s="377"/>
    </row>
    <row r="350" spans="1:28" s="378" customFormat="1" x14ac:dyDescent="0.25">
      <c r="A350" s="2"/>
      <c r="B350" s="2"/>
      <c r="C350" s="2"/>
      <c r="D350" s="2"/>
      <c r="E350" s="2"/>
      <c r="F350" s="2"/>
      <c r="G350" s="2"/>
      <c r="H350" s="2"/>
      <c r="I350" s="2"/>
      <c r="J350" s="2"/>
      <c r="K350" s="2"/>
      <c r="L350" s="2"/>
      <c r="M350" s="2"/>
      <c r="N350" s="375"/>
      <c r="O350" s="375"/>
      <c r="P350" s="4"/>
      <c r="Q350" s="375"/>
      <c r="R350" s="375"/>
      <c r="S350" s="375"/>
      <c r="T350" s="375"/>
      <c r="U350" s="376"/>
      <c r="V350" s="375"/>
      <c r="W350" s="376"/>
      <c r="X350" s="375"/>
      <c r="Y350" s="376"/>
      <c r="Z350" s="375"/>
      <c r="AA350" s="376"/>
      <c r="AB350" s="377"/>
    </row>
    <row r="351" spans="1:28" s="378" customFormat="1" x14ac:dyDescent="0.25">
      <c r="A351" s="2"/>
      <c r="B351" s="2"/>
      <c r="C351" s="2"/>
      <c r="D351" s="2"/>
      <c r="E351" s="2"/>
      <c r="F351" s="2"/>
      <c r="G351" s="2"/>
      <c r="H351" s="2"/>
      <c r="I351" s="2"/>
      <c r="J351" s="2"/>
      <c r="K351" s="2"/>
      <c r="L351" s="2"/>
      <c r="M351" s="2"/>
      <c r="N351" s="375"/>
      <c r="O351" s="375"/>
      <c r="P351" s="4"/>
      <c r="Q351" s="375"/>
      <c r="R351" s="375"/>
      <c r="S351" s="375"/>
      <c r="T351" s="375"/>
      <c r="U351" s="376"/>
      <c r="V351" s="375"/>
      <c r="W351" s="376"/>
      <c r="X351" s="375"/>
      <c r="Y351" s="376"/>
      <c r="Z351" s="375"/>
      <c r="AA351" s="376"/>
      <c r="AB351" s="377"/>
    </row>
    <row r="352" spans="1:28" s="378" customFormat="1" x14ac:dyDescent="0.25">
      <c r="A352" s="2"/>
      <c r="B352" s="2"/>
      <c r="C352" s="2"/>
      <c r="D352" s="2"/>
      <c r="E352" s="2"/>
      <c r="F352" s="2"/>
      <c r="G352" s="2"/>
      <c r="H352" s="2"/>
      <c r="I352" s="2"/>
      <c r="J352" s="2"/>
      <c r="K352" s="2"/>
      <c r="L352" s="2"/>
      <c r="M352" s="2"/>
      <c r="N352" s="375"/>
      <c r="O352" s="375"/>
      <c r="P352" s="4"/>
      <c r="Q352" s="375"/>
      <c r="R352" s="375"/>
      <c r="S352" s="375"/>
      <c r="T352" s="375"/>
      <c r="U352" s="376"/>
      <c r="V352" s="375"/>
      <c r="W352" s="376"/>
      <c r="X352" s="375"/>
      <c r="Y352" s="376"/>
      <c r="Z352" s="375"/>
      <c r="AA352" s="376"/>
      <c r="AB352" s="377"/>
    </row>
    <row r="353" spans="1:28" s="378" customFormat="1" x14ac:dyDescent="0.25">
      <c r="A353" s="2"/>
      <c r="B353" s="2"/>
      <c r="C353" s="2"/>
      <c r="D353" s="2"/>
      <c r="E353" s="2"/>
      <c r="F353" s="2"/>
      <c r="G353" s="2"/>
      <c r="H353" s="2"/>
      <c r="I353" s="2"/>
      <c r="J353" s="2"/>
      <c r="K353" s="2"/>
      <c r="L353" s="2"/>
      <c r="M353" s="2"/>
      <c r="N353" s="375"/>
      <c r="O353" s="375"/>
      <c r="P353" s="4"/>
      <c r="Q353" s="375"/>
      <c r="R353" s="375"/>
      <c r="S353" s="375"/>
      <c r="T353" s="375"/>
      <c r="U353" s="376"/>
      <c r="V353" s="375"/>
      <c r="W353" s="376"/>
      <c r="X353" s="375"/>
      <c r="Y353" s="376"/>
      <c r="Z353" s="375"/>
      <c r="AA353" s="376"/>
      <c r="AB353" s="377"/>
    </row>
    <row r="354" spans="1:28" s="378" customFormat="1" x14ac:dyDescent="0.25">
      <c r="A354" s="2"/>
      <c r="B354" s="2"/>
      <c r="C354" s="2"/>
      <c r="D354" s="2"/>
      <c r="E354" s="2"/>
      <c r="F354" s="2"/>
      <c r="G354" s="2"/>
      <c r="H354" s="2"/>
      <c r="I354" s="2"/>
      <c r="J354" s="2"/>
      <c r="K354" s="2"/>
      <c r="L354" s="2"/>
      <c r="M354" s="2"/>
      <c r="N354" s="375"/>
      <c r="O354" s="375"/>
      <c r="P354" s="4"/>
      <c r="Q354" s="375"/>
      <c r="R354" s="375"/>
      <c r="S354" s="375"/>
      <c r="T354" s="375"/>
      <c r="U354" s="376"/>
      <c r="V354" s="375"/>
      <c r="W354" s="376"/>
      <c r="X354" s="375"/>
      <c r="Y354" s="376"/>
      <c r="Z354" s="375"/>
      <c r="AA354" s="376"/>
      <c r="AB354" s="377"/>
    </row>
    <row r="355" spans="1:28" s="378" customFormat="1" x14ac:dyDescent="0.25">
      <c r="A355" s="2"/>
      <c r="B355" s="2"/>
      <c r="C355" s="2"/>
      <c r="D355" s="2"/>
      <c r="E355" s="2"/>
      <c r="F355" s="2"/>
      <c r="G355" s="2"/>
      <c r="H355" s="2"/>
      <c r="I355" s="2"/>
      <c r="J355" s="2"/>
      <c r="K355" s="2"/>
      <c r="L355" s="2"/>
      <c r="M355" s="2"/>
      <c r="N355" s="375"/>
      <c r="O355" s="375"/>
      <c r="P355" s="4"/>
      <c r="Q355" s="375"/>
      <c r="R355" s="375"/>
      <c r="S355" s="375"/>
      <c r="T355" s="375"/>
      <c r="U355" s="376"/>
      <c r="V355" s="375"/>
      <c r="W355" s="376"/>
      <c r="X355" s="375"/>
      <c r="Y355" s="376"/>
      <c r="Z355" s="375"/>
      <c r="AA355" s="376"/>
      <c r="AB355" s="377"/>
    </row>
    <row r="356" spans="1:28" s="378" customFormat="1" x14ac:dyDescent="0.25">
      <c r="A356" s="2"/>
      <c r="B356" s="2"/>
      <c r="C356" s="2"/>
      <c r="D356" s="2"/>
      <c r="E356" s="2"/>
      <c r="F356" s="2"/>
      <c r="G356" s="2"/>
      <c r="H356" s="2"/>
      <c r="I356" s="2"/>
      <c r="J356" s="2"/>
      <c r="K356" s="2"/>
      <c r="L356" s="2"/>
      <c r="M356" s="2"/>
      <c r="N356" s="375"/>
      <c r="O356" s="375"/>
      <c r="P356" s="4"/>
      <c r="Q356" s="375"/>
      <c r="R356" s="375"/>
      <c r="S356" s="375"/>
      <c r="T356" s="375"/>
      <c r="U356" s="376"/>
      <c r="V356" s="375"/>
      <c r="W356" s="376"/>
      <c r="X356" s="375"/>
      <c r="Y356" s="376"/>
      <c r="Z356" s="375"/>
      <c r="AA356" s="376"/>
      <c r="AB356" s="377"/>
    </row>
    <row r="357" spans="1:28" s="378" customFormat="1" x14ac:dyDescent="0.25">
      <c r="A357" s="2"/>
      <c r="B357" s="2"/>
      <c r="C357" s="2"/>
      <c r="D357" s="2"/>
      <c r="E357" s="2"/>
      <c r="F357" s="2"/>
      <c r="G357" s="2"/>
      <c r="H357" s="2"/>
      <c r="I357" s="2"/>
      <c r="J357" s="2"/>
      <c r="K357" s="2"/>
      <c r="L357" s="2"/>
      <c r="M357" s="2"/>
      <c r="N357" s="375"/>
      <c r="O357" s="375"/>
      <c r="P357" s="4"/>
      <c r="Q357" s="375"/>
      <c r="R357" s="375"/>
      <c r="S357" s="375"/>
      <c r="T357" s="375"/>
      <c r="U357" s="376"/>
      <c r="V357" s="375"/>
      <c r="W357" s="376"/>
      <c r="X357" s="375"/>
      <c r="Y357" s="376"/>
      <c r="Z357" s="375"/>
      <c r="AA357" s="376"/>
      <c r="AB357" s="377"/>
    </row>
    <row r="358" spans="1:28" s="378" customFormat="1" x14ac:dyDescent="0.25">
      <c r="A358" s="2"/>
      <c r="B358" s="2"/>
      <c r="C358" s="2"/>
      <c r="D358" s="2"/>
      <c r="E358" s="2"/>
      <c r="F358" s="2"/>
      <c r="G358" s="2"/>
      <c r="H358" s="2"/>
      <c r="I358" s="2"/>
      <c r="J358" s="2"/>
      <c r="K358" s="2"/>
      <c r="L358" s="2"/>
      <c r="M358" s="2"/>
      <c r="N358" s="375"/>
      <c r="O358" s="375"/>
      <c r="P358" s="4"/>
      <c r="Q358" s="375"/>
      <c r="R358" s="375"/>
      <c r="S358" s="375"/>
      <c r="T358" s="375"/>
      <c r="U358" s="376"/>
      <c r="V358" s="375"/>
      <c r="W358" s="376"/>
      <c r="X358" s="375"/>
      <c r="Y358" s="376"/>
      <c r="Z358" s="375"/>
      <c r="AA358" s="376"/>
      <c r="AB358" s="377"/>
    </row>
    <row r="359" spans="1:28" s="378" customFormat="1" x14ac:dyDescent="0.25">
      <c r="A359" s="2"/>
      <c r="B359" s="2"/>
      <c r="C359" s="2"/>
      <c r="D359" s="2"/>
      <c r="E359" s="2"/>
      <c r="F359" s="2"/>
      <c r="G359" s="2"/>
      <c r="H359" s="2"/>
      <c r="I359" s="2"/>
      <c r="J359" s="2"/>
      <c r="K359" s="2"/>
      <c r="L359" s="2"/>
      <c r="M359" s="2"/>
      <c r="N359" s="375"/>
      <c r="O359" s="375"/>
      <c r="P359" s="4"/>
      <c r="Q359" s="375"/>
      <c r="R359" s="375"/>
      <c r="S359" s="375"/>
      <c r="T359" s="375"/>
      <c r="U359" s="376"/>
      <c r="V359" s="375"/>
      <c r="W359" s="376"/>
      <c r="X359" s="375"/>
      <c r="Y359" s="376"/>
      <c r="Z359" s="375"/>
      <c r="AA359" s="376"/>
      <c r="AB359" s="377"/>
    </row>
    <row r="360" spans="1:28" s="378" customFormat="1" x14ac:dyDescent="0.25">
      <c r="A360" s="2"/>
      <c r="B360" s="2"/>
      <c r="C360" s="2"/>
      <c r="D360" s="2"/>
      <c r="E360" s="2"/>
      <c r="F360" s="2"/>
      <c r="G360" s="2"/>
      <c r="H360" s="2"/>
      <c r="I360" s="2"/>
      <c r="J360" s="2"/>
      <c r="K360" s="2"/>
      <c r="L360" s="2"/>
      <c r="M360" s="2"/>
      <c r="N360" s="375"/>
      <c r="O360" s="375"/>
      <c r="P360" s="4"/>
      <c r="Q360" s="375"/>
      <c r="R360" s="375"/>
      <c r="S360" s="375"/>
      <c r="T360" s="375"/>
      <c r="U360" s="376"/>
      <c r="V360" s="375"/>
      <c r="W360" s="376"/>
      <c r="X360" s="375"/>
      <c r="Y360" s="376"/>
      <c r="Z360" s="375"/>
      <c r="AA360" s="376"/>
      <c r="AB360" s="377"/>
    </row>
    <row r="361" spans="1:28" s="378" customFormat="1" x14ac:dyDescent="0.25">
      <c r="A361" s="2"/>
      <c r="B361" s="2"/>
      <c r="C361" s="2"/>
      <c r="D361" s="2"/>
      <c r="E361" s="2"/>
      <c r="F361" s="2"/>
      <c r="G361" s="2"/>
      <c r="H361" s="2"/>
      <c r="I361" s="2"/>
      <c r="J361" s="2"/>
      <c r="K361" s="2"/>
      <c r="L361" s="2"/>
      <c r="M361" s="2"/>
      <c r="N361" s="375"/>
      <c r="O361" s="375"/>
      <c r="P361" s="4"/>
      <c r="Q361" s="375"/>
      <c r="R361" s="375"/>
      <c r="S361" s="375"/>
      <c r="T361" s="375"/>
      <c r="U361" s="376"/>
      <c r="V361" s="375"/>
      <c r="W361" s="376"/>
      <c r="X361" s="375"/>
      <c r="Y361" s="376"/>
      <c r="Z361" s="375"/>
      <c r="AA361" s="376"/>
      <c r="AB361" s="377"/>
    </row>
    <row r="362" spans="1:28" s="378" customFormat="1" x14ac:dyDescent="0.25">
      <c r="A362" s="2"/>
      <c r="B362" s="2"/>
      <c r="C362" s="2"/>
      <c r="D362" s="2"/>
      <c r="E362" s="2"/>
      <c r="F362" s="2"/>
      <c r="G362" s="2"/>
      <c r="H362" s="2"/>
      <c r="I362" s="2"/>
      <c r="J362" s="2"/>
      <c r="K362" s="2"/>
      <c r="L362" s="2"/>
      <c r="M362" s="2"/>
      <c r="N362" s="375"/>
      <c r="O362" s="375"/>
      <c r="P362" s="4"/>
      <c r="Q362" s="375"/>
      <c r="R362" s="375"/>
      <c r="S362" s="375"/>
      <c r="T362" s="375"/>
      <c r="U362" s="376"/>
      <c r="V362" s="375"/>
      <c r="W362" s="376"/>
      <c r="X362" s="375"/>
      <c r="Y362" s="376"/>
      <c r="Z362" s="375"/>
      <c r="AA362" s="376"/>
      <c r="AB362" s="377"/>
    </row>
    <row r="363" spans="1:28" s="378" customFormat="1" x14ac:dyDescent="0.25">
      <c r="A363" s="2"/>
      <c r="B363" s="2"/>
      <c r="C363" s="2"/>
      <c r="D363" s="2"/>
      <c r="E363" s="2"/>
      <c r="F363" s="2"/>
      <c r="G363" s="2"/>
      <c r="H363" s="2"/>
      <c r="I363" s="2"/>
      <c r="J363" s="2"/>
      <c r="K363" s="2"/>
      <c r="L363" s="2"/>
      <c r="M363" s="2"/>
      <c r="N363" s="375"/>
      <c r="O363" s="375"/>
      <c r="P363" s="4"/>
      <c r="Q363" s="375"/>
      <c r="R363" s="375"/>
      <c r="S363" s="375"/>
      <c r="T363" s="375"/>
      <c r="U363" s="376"/>
      <c r="V363" s="375"/>
      <c r="W363" s="376"/>
      <c r="X363" s="375"/>
      <c r="Y363" s="376"/>
      <c r="Z363" s="375"/>
      <c r="AA363" s="376"/>
      <c r="AB363" s="377"/>
    </row>
    <row r="364" spans="1:28" s="378" customFormat="1" x14ac:dyDescent="0.25">
      <c r="A364" s="2"/>
      <c r="B364" s="2"/>
      <c r="C364" s="2"/>
      <c r="D364" s="2"/>
      <c r="E364" s="2"/>
      <c r="F364" s="2"/>
      <c r="G364" s="2"/>
      <c r="H364" s="2"/>
      <c r="I364" s="2"/>
      <c r="J364" s="2"/>
      <c r="K364" s="2"/>
      <c r="L364" s="2"/>
      <c r="M364" s="2"/>
      <c r="N364" s="375"/>
      <c r="O364" s="375"/>
      <c r="P364" s="4"/>
      <c r="Q364" s="375"/>
      <c r="R364" s="375"/>
      <c r="S364" s="375"/>
      <c r="T364" s="375"/>
      <c r="U364" s="376"/>
      <c r="V364" s="375"/>
      <c r="W364" s="376"/>
      <c r="X364" s="375"/>
      <c r="Y364" s="376"/>
      <c r="Z364" s="375"/>
      <c r="AA364" s="376"/>
      <c r="AB364" s="377"/>
    </row>
    <row r="365" spans="1:28" s="378" customFormat="1" x14ac:dyDescent="0.25">
      <c r="A365" s="2"/>
      <c r="B365" s="2"/>
      <c r="C365" s="2"/>
      <c r="D365" s="2"/>
      <c r="E365" s="2"/>
      <c r="F365" s="2"/>
      <c r="G365" s="2"/>
      <c r="H365" s="2"/>
      <c r="I365" s="2"/>
      <c r="J365" s="2"/>
      <c r="K365" s="2"/>
      <c r="L365" s="2"/>
      <c r="M365" s="2"/>
      <c r="N365" s="375"/>
      <c r="O365" s="375"/>
      <c r="P365" s="4"/>
      <c r="Q365" s="375"/>
      <c r="R365" s="375"/>
      <c r="S365" s="375"/>
      <c r="T365" s="375"/>
      <c r="U365" s="376"/>
      <c r="V365" s="375"/>
      <c r="W365" s="376"/>
      <c r="X365" s="375"/>
      <c r="Y365" s="376"/>
      <c r="Z365" s="375"/>
      <c r="AA365" s="376"/>
      <c r="AB365" s="377"/>
    </row>
    <row r="366" spans="1:28" s="378" customFormat="1" x14ac:dyDescent="0.25">
      <c r="A366" s="2"/>
      <c r="B366" s="2"/>
      <c r="C366" s="2"/>
      <c r="D366" s="2"/>
      <c r="E366" s="2"/>
      <c r="F366" s="2"/>
      <c r="G366" s="2"/>
      <c r="H366" s="2"/>
      <c r="I366" s="2"/>
      <c r="J366" s="2"/>
      <c r="K366" s="2"/>
      <c r="L366" s="2"/>
      <c r="M366" s="2"/>
      <c r="N366" s="375"/>
      <c r="O366" s="375"/>
      <c r="P366" s="4"/>
      <c r="Q366" s="375"/>
      <c r="R366" s="375"/>
      <c r="S366" s="375"/>
      <c r="T366" s="375"/>
      <c r="U366" s="376"/>
      <c r="V366" s="375"/>
      <c r="W366" s="376"/>
      <c r="X366" s="375"/>
      <c r="Y366" s="376"/>
      <c r="Z366" s="375"/>
      <c r="AA366" s="376"/>
      <c r="AB366" s="377"/>
    </row>
    <row r="367" spans="1:28" s="378" customFormat="1" x14ac:dyDescent="0.25">
      <c r="A367" s="2"/>
      <c r="B367" s="2"/>
      <c r="C367" s="2"/>
      <c r="D367" s="2"/>
      <c r="E367" s="2"/>
      <c r="F367" s="2"/>
      <c r="G367" s="2"/>
      <c r="H367" s="2"/>
      <c r="I367" s="2"/>
      <c r="J367" s="2"/>
      <c r="K367" s="2"/>
      <c r="L367" s="2"/>
      <c r="M367" s="2"/>
      <c r="N367" s="375"/>
      <c r="O367" s="375"/>
      <c r="P367" s="4"/>
      <c r="Q367" s="375"/>
      <c r="R367" s="375"/>
      <c r="S367" s="375"/>
      <c r="T367" s="375"/>
      <c r="U367" s="376"/>
      <c r="V367" s="375"/>
      <c r="W367" s="376"/>
      <c r="X367" s="375"/>
      <c r="Y367" s="376"/>
      <c r="Z367" s="375"/>
      <c r="AA367" s="376"/>
      <c r="AB367" s="377"/>
    </row>
    <row r="368" spans="1:28" s="378" customFormat="1" x14ac:dyDescent="0.25">
      <c r="A368" s="2"/>
      <c r="B368" s="2"/>
      <c r="C368" s="2"/>
      <c r="D368" s="2"/>
      <c r="E368" s="2"/>
      <c r="F368" s="2"/>
      <c r="G368" s="2"/>
      <c r="H368" s="2"/>
      <c r="I368" s="2"/>
      <c r="J368" s="2"/>
      <c r="K368" s="2"/>
      <c r="L368" s="2"/>
      <c r="M368" s="2"/>
      <c r="N368" s="375"/>
      <c r="O368" s="375"/>
      <c r="P368" s="4"/>
      <c r="Q368" s="375"/>
      <c r="R368" s="375"/>
      <c r="S368" s="375"/>
      <c r="T368" s="375"/>
      <c r="U368" s="376"/>
      <c r="V368" s="375"/>
      <c r="W368" s="376"/>
      <c r="X368" s="375"/>
      <c r="Y368" s="376"/>
      <c r="Z368" s="375"/>
      <c r="AA368" s="376"/>
      <c r="AB368" s="377"/>
    </row>
    <row r="369" spans="1:28" s="378" customFormat="1" x14ac:dyDescent="0.25">
      <c r="A369" s="2"/>
      <c r="B369" s="2"/>
      <c r="C369" s="2"/>
      <c r="D369" s="2"/>
      <c r="E369" s="2"/>
      <c r="F369" s="2"/>
      <c r="G369" s="2"/>
      <c r="H369" s="2"/>
      <c r="I369" s="2"/>
      <c r="J369" s="2"/>
      <c r="K369" s="2"/>
      <c r="L369" s="2"/>
      <c r="M369" s="2"/>
      <c r="N369" s="375"/>
      <c r="O369" s="375"/>
      <c r="P369" s="4"/>
      <c r="Q369" s="375"/>
      <c r="R369" s="375"/>
      <c r="S369" s="375"/>
      <c r="T369" s="375"/>
      <c r="U369" s="376"/>
      <c r="V369" s="375"/>
      <c r="W369" s="376"/>
      <c r="X369" s="375"/>
      <c r="Y369" s="376"/>
      <c r="Z369" s="375"/>
      <c r="AA369" s="376"/>
      <c r="AB369" s="377"/>
    </row>
    <row r="370" spans="1:28" s="378" customFormat="1" x14ac:dyDescent="0.25">
      <c r="A370" s="2"/>
      <c r="B370" s="2"/>
      <c r="C370" s="2"/>
      <c r="D370" s="2"/>
      <c r="E370" s="2"/>
      <c r="F370" s="2"/>
      <c r="G370" s="2"/>
      <c r="H370" s="2"/>
      <c r="I370" s="2"/>
      <c r="J370" s="2"/>
      <c r="K370" s="2"/>
      <c r="L370" s="2"/>
      <c r="M370" s="2"/>
      <c r="N370" s="375"/>
      <c r="O370" s="375"/>
      <c r="P370" s="4"/>
      <c r="Q370" s="375"/>
      <c r="R370" s="375"/>
      <c r="S370" s="375"/>
      <c r="T370" s="375"/>
      <c r="U370" s="376"/>
      <c r="V370" s="375"/>
      <c r="W370" s="376"/>
      <c r="X370" s="375"/>
      <c r="Y370" s="376"/>
      <c r="Z370" s="375"/>
      <c r="AA370" s="376"/>
      <c r="AB370" s="377"/>
    </row>
    <row r="371" spans="1:28" s="378" customFormat="1" x14ac:dyDescent="0.25">
      <c r="A371" s="2"/>
      <c r="B371" s="2"/>
      <c r="C371" s="2"/>
      <c r="D371" s="2"/>
      <c r="E371" s="2"/>
      <c r="F371" s="2"/>
      <c r="G371" s="2"/>
      <c r="H371" s="2"/>
      <c r="I371" s="2"/>
      <c r="J371" s="2"/>
      <c r="K371" s="2"/>
      <c r="L371" s="2"/>
      <c r="M371" s="2"/>
      <c r="N371" s="375"/>
      <c r="O371" s="375"/>
      <c r="P371" s="4"/>
      <c r="Q371" s="375"/>
      <c r="R371" s="375"/>
      <c r="S371" s="375"/>
      <c r="T371" s="375"/>
      <c r="U371" s="376"/>
      <c r="V371" s="375"/>
      <c r="W371" s="376"/>
      <c r="X371" s="375"/>
      <c r="Y371" s="376"/>
      <c r="Z371" s="375"/>
      <c r="AA371" s="376"/>
      <c r="AB371" s="377"/>
    </row>
    <row r="372" spans="1:28" s="378" customFormat="1" x14ac:dyDescent="0.25">
      <c r="A372" s="2"/>
      <c r="B372" s="2"/>
      <c r="C372" s="2"/>
      <c r="D372" s="2"/>
      <c r="E372" s="2"/>
      <c r="F372" s="2"/>
      <c r="G372" s="2"/>
      <c r="H372" s="2"/>
      <c r="I372" s="2"/>
      <c r="J372" s="2"/>
      <c r="K372" s="2"/>
      <c r="L372" s="2"/>
      <c r="M372" s="2"/>
      <c r="N372" s="375"/>
      <c r="O372" s="375"/>
      <c r="P372" s="4"/>
      <c r="Q372" s="375"/>
      <c r="R372" s="375"/>
      <c r="S372" s="375"/>
      <c r="T372" s="375"/>
      <c r="U372" s="376"/>
      <c r="V372" s="375"/>
      <c r="W372" s="376"/>
      <c r="X372" s="375"/>
      <c r="Y372" s="376"/>
      <c r="Z372" s="375"/>
      <c r="AA372" s="376"/>
      <c r="AB372" s="377"/>
    </row>
    <row r="373" spans="1:28" s="378" customFormat="1" x14ac:dyDescent="0.25">
      <c r="A373" s="2"/>
      <c r="B373" s="2"/>
      <c r="C373" s="2"/>
      <c r="D373" s="2"/>
      <c r="E373" s="2"/>
      <c r="F373" s="2"/>
      <c r="G373" s="2"/>
      <c r="H373" s="2"/>
      <c r="I373" s="2"/>
      <c r="J373" s="2"/>
      <c r="K373" s="2"/>
      <c r="L373" s="2"/>
      <c r="M373" s="2"/>
      <c r="N373" s="375"/>
      <c r="O373" s="375"/>
      <c r="P373" s="4"/>
      <c r="Q373" s="375"/>
      <c r="R373" s="375"/>
      <c r="S373" s="375"/>
      <c r="T373" s="375"/>
      <c r="U373" s="376"/>
      <c r="V373" s="375"/>
      <c r="W373" s="376"/>
      <c r="X373" s="375"/>
      <c r="Y373" s="376"/>
      <c r="Z373" s="375"/>
      <c r="AA373" s="376"/>
      <c r="AB373" s="377"/>
    </row>
    <row r="374" spans="1:28" s="378" customFormat="1" x14ac:dyDescent="0.25">
      <c r="A374" s="2"/>
      <c r="B374" s="2"/>
      <c r="C374" s="2"/>
      <c r="D374" s="2"/>
      <c r="E374" s="2"/>
      <c r="F374" s="2"/>
      <c r="G374" s="2"/>
      <c r="H374" s="2"/>
      <c r="I374" s="2"/>
      <c r="J374" s="2"/>
      <c r="K374" s="2"/>
      <c r="L374" s="2"/>
      <c r="M374" s="2"/>
      <c r="N374" s="375"/>
      <c r="O374" s="375"/>
      <c r="P374" s="4"/>
      <c r="Q374" s="375"/>
      <c r="R374" s="375"/>
      <c r="S374" s="375"/>
      <c r="T374" s="375"/>
      <c r="U374" s="376"/>
      <c r="V374" s="375"/>
      <c r="W374" s="376"/>
      <c r="X374" s="375"/>
      <c r="Y374" s="376"/>
      <c r="Z374" s="375"/>
      <c r="AA374" s="376"/>
      <c r="AB374" s="377"/>
    </row>
    <row r="375" spans="1:28" s="378" customFormat="1" x14ac:dyDescent="0.25">
      <c r="A375" s="2"/>
      <c r="B375" s="2"/>
      <c r="C375" s="2"/>
      <c r="D375" s="2"/>
      <c r="E375" s="2"/>
      <c r="F375" s="2"/>
      <c r="G375" s="2"/>
      <c r="H375" s="2"/>
      <c r="I375" s="2"/>
      <c r="J375" s="2"/>
      <c r="K375" s="2"/>
      <c r="L375" s="2"/>
      <c r="M375" s="2"/>
      <c r="N375" s="375"/>
      <c r="O375" s="375"/>
      <c r="P375" s="4"/>
      <c r="Q375" s="375"/>
      <c r="R375" s="375"/>
      <c r="S375" s="375"/>
      <c r="T375" s="375"/>
      <c r="U375" s="376"/>
      <c r="V375" s="375"/>
      <c r="W375" s="376"/>
      <c r="X375" s="375"/>
      <c r="Y375" s="376"/>
      <c r="Z375" s="375"/>
      <c r="AA375" s="376"/>
      <c r="AB375" s="377"/>
    </row>
    <row r="376" spans="1:28" s="378" customFormat="1" x14ac:dyDescent="0.25">
      <c r="A376" s="2"/>
      <c r="B376" s="2"/>
      <c r="C376" s="2"/>
      <c r="D376" s="2"/>
      <c r="E376" s="2"/>
      <c r="F376" s="2"/>
      <c r="G376" s="2"/>
      <c r="H376" s="2"/>
      <c r="I376" s="2"/>
      <c r="J376" s="2"/>
      <c r="K376" s="2"/>
      <c r="L376" s="2"/>
      <c r="M376" s="2"/>
      <c r="N376" s="375"/>
      <c r="O376" s="375"/>
      <c r="P376" s="4"/>
      <c r="Q376" s="375"/>
      <c r="R376" s="375"/>
      <c r="S376" s="375"/>
      <c r="T376" s="375"/>
      <c r="U376" s="376"/>
      <c r="V376" s="375"/>
      <c r="W376" s="376"/>
      <c r="X376" s="375"/>
      <c r="Y376" s="376"/>
      <c r="Z376" s="375"/>
      <c r="AA376" s="376"/>
      <c r="AB376" s="377"/>
    </row>
    <row r="377" spans="1:28" s="378" customFormat="1" x14ac:dyDescent="0.25">
      <c r="A377" s="2"/>
      <c r="B377" s="2"/>
      <c r="C377" s="2"/>
      <c r="D377" s="2"/>
      <c r="E377" s="2"/>
      <c r="F377" s="2"/>
      <c r="G377" s="2"/>
      <c r="H377" s="2"/>
      <c r="I377" s="2"/>
      <c r="J377" s="2"/>
      <c r="K377" s="2"/>
      <c r="L377" s="2"/>
      <c r="M377" s="2"/>
      <c r="N377" s="375"/>
      <c r="O377" s="375"/>
      <c r="P377" s="4"/>
      <c r="Q377" s="375"/>
      <c r="R377" s="375"/>
      <c r="S377" s="375"/>
      <c r="T377" s="375"/>
      <c r="U377" s="376"/>
      <c r="V377" s="375"/>
      <c r="W377" s="376"/>
      <c r="X377" s="375"/>
      <c r="Y377" s="376"/>
      <c r="Z377" s="375"/>
      <c r="AA377" s="376"/>
      <c r="AB377" s="377"/>
    </row>
    <row r="378" spans="1:28" s="378" customFormat="1" x14ac:dyDescent="0.25">
      <c r="A378" s="2"/>
      <c r="B378" s="2"/>
      <c r="C378" s="2"/>
      <c r="D378" s="2"/>
      <c r="E378" s="2"/>
      <c r="F378" s="2"/>
      <c r="G378" s="2"/>
      <c r="H378" s="2"/>
      <c r="I378" s="2"/>
      <c r="J378" s="2"/>
      <c r="K378" s="2"/>
      <c r="L378" s="2"/>
      <c r="M378" s="2"/>
      <c r="N378" s="375"/>
      <c r="O378" s="375"/>
      <c r="P378" s="4"/>
      <c r="Q378" s="375"/>
      <c r="R378" s="375"/>
      <c r="S378" s="375"/>
      <c r="T378" s="375"/>
      <c r="U378" s="376"/>
      <c r="V378" s="375"/>
      <c r="W378" s="376"/>
      <c r="X378" s="375"/>
      <c r="Y378" s="376"/>
      <c r="Z378" s="375"/>
      <c r="AA378" s="376"/>
      <c r="AB378" s="377"/>
    </row>
    <row r="379" spans="1:28" s="378" customFormat="1" x14ac:dyDescent="0.25">
      <c r="A379" s="2"/>
      <c r="B379" s="2"/>
      <c r="C379" s="2"/>
      <c r="D379" s="2"/>
      <c r="E379" s="2"/>
      <c r="F379" s="2"/>
      <c r="G379" s="2"/>
      <c r="H379" s="2"/>
      <c r="I379" s="2"/>
      <c r="J379" s="2"/>
      <c r="K379" s="2"/>
      <c r="L379" s="2"/>
      <c r="M379" s="2"/>
      <c r="N379" s="375"/>
      <c r="O379" s="375"/>
      <c r="P379" s="4"/>
      <c r="Q379" s="375"/>
      <c r="R379" s="375"/>
      <c r="S379" s="375"/>
      <c r="T379" s="375"/>
      <c r="U379" s="376"/>
      <c r="V379" s="375"/>
      <c r="W379" s="376"/>
      <c r="X379" s="375"/>
      <c r="Y379" s="376"/>
      <c r="Z379" s="375"/>
      <c r="AA379" s="376"/>
      <c r="AB379" s="377"/>
    </row>
    <row r="380" spans="1:28" s="378" customFormat="1" x14ac:dyDescent="0.25">
      <c r="A380" s="2"/>
      <c r="B380" s="2"/>
      <c r="C380" s="2"/>
      <c r="D380" s="2"/>
      <c r="E380" s="2"/>
      <c r="F380" s="2"/>
      <c r="G380" s="2"/>
      <c r="H380" s="2"/>
      <c r="I380" s="2"/>
      <c r="J380" s="2"/>
      <c r="K380" s="2"/>
      <c r="L380" s="2"/>
      <c r="M380" s="2"/>
      <c r="N380" s="375"/>
      <c r="O380" s="375"/>
      <c r="P380" s="4"/>
      <c r="Q380" s="375"/>
      <c r="R380" s="375"/>
      <c r="S380" s="375"/>
      <c r="T380" s="375"/>
      <c r="U380" s="376"/>
      <c r="V380" s="375"/>
      <c r="W380" s="376"/>
      <c r="X380" s="375"/>
      <c r="Y380" s="376"/>
      <c r="Z380" s="375"/>
      <c r="AA380" s="376"/>
      <c r="AB380" s="377"/>
    </row>
    <row r="381" spans="1:28" s="378" customFormat="1" x14ac:dyDescent="0.25">
      <c r="A381" s="2"/>
      <c r="B381" s="2"/>
      <c r="C381" s="2"/>
      <c r="D381" s="2"/>
      <c r="E381" s="2"/>
      <c r="F381" s="2"/>
      <c r="G381" s="2"/>
      <c r="H381" s="2"/>
      <c r="I381" s="2"/>
      <c r="J381" s="2"/>
      <c r="K381" s="2"/>
      <c r="L381" s="2"/>
      <c r="M381" s="2"/>
      <c r="N381" s="375"/>
      <c r="O381" s="375"/>
      <c r="P381" s="4"/>
      <c r="Q381" s="375"/>
      <c r="R381" s="375"/>
      <c r="S381" s="375"/>
      <c r="T381" s="375"/>
      <c r="U381" s="376"/>
      <c r="V381" s="375"/>
      <c r="W381" s="376"/>
      <c r="X381" s="375"/>
      <c r="Y381" s="376"/>
      <c r="Z381" s="375"/>
      <c r="AA381" s="376"/>
      <c r="AB381" s="377"/>
    </row>
    <row r="382" spans="1:28" s="378" customFormat="1" x14ac:dyDescent="0.25">
      <c r="A382" s="2"/>
      <c r="B382" s="2"/>
      <c r="C382" s="2"/>
      <c r="D382" s="2"/>
      <c r="E382" s="2"/>
      <c r="F382" s="2"/>
      <c r="G382" s="2"/>
      <c r="H382" s="2"/>
      <c r="I382" s="2"/>
      <c r="J382" s="2"/>
      <c r="K382" s="2"/>
      <c r="L382" s="2"/>
      <c r="M382" s="2"/>
      <c r="N382" s="375"/>
      <c r="O382" s="375"/>
      <c r="P382" s="4"/>
      <c r="Q382" s="375"/>
      <c r="R382" s="375"/>
      <c r="S382" s="375"/>
      <c r="T382" s="375"/>
      <c r="U382" s="376"/>
      <c r="V382" s="375"/>
      <c r="W382" s="376"/>
      <c r="X382" s="375"/>
      <c r="Y382" s="376"/>
      <c r="Z382" s="375"/>
      <c r="AA382" s="376"/>
      <c r="AB382" s="377"/>
    </row>
    <row r="383" spans="1:28" s="378" customFormat="1" x14ac:dyDescent="0.25">
      <c r="A383" s="2"/>
      <c r="B383" s="2"/>
      <c r="C383" s="2"/>
      <c r="D383" s="2"/>
      <c r="E383" s="2"/>
      <c r="F383" s="2"/>
      <c r="G383" s="2"/>
      <c r="H383" s="2"/>
      <c r="I383" s="2"/>
      <c r="J383" s="2"/>
      <c r="K383" s="2"/>
      <c r="L383" s="2"/>
      <c r="M383" s="2"/>
      <c r="N383" s="375"/>
      <c r="O383" s="375"/>
      <c r="P383" s="4"/>
      <c r="Q383" s="375"/>
      <c r="R383" s="375"/>
      <c r="S383" s="375"/>
      <c r="T383" s="375"/>
      <c r="U383" s="376"/>
      <c r="V383" s="375"/>
      <c r="W383" s="376"/>
      <c r="X383" s="375"/>
      <c r="Y383" s="376"/>
      <c r="Z383" s="375"/>
      <c r="AA383" s="376"/>
      <c r="AB383" s="377"/>
    </row>
    <row r="384" spans="1:28" s="378" customFormat="1" x14ac:dyDescent="0.25">
      <c r="A384" s="2"/>
      <c r="B384" s="2"/>
      <c r="C384" s="2"/>
      <c r="D384" s="2"/>
      <c r="E384" s="2"/>
      <c r="F384" s="2"/>
      <c r="G384" s="2"/>
      <c r="H384" s="2"/>
      <c r="I384" s="2"/>
      <c r="J384" s="2"/>
      <c r="K384" s="2"/>
      <c r="L384" s="2"/>
      <c r="M384" s="2"/>
      <c r="N384" s="375"/>
      <c r="O384" s="375"/>
      <c r="P384" s="4"/>
      <c r="Q384" s="375"/>
      <c r="R384" s="375"/>
      <c r="S384" s="375"/>
      <c r="T384" s="375"/>
      <c r="U384" s="376"/>
      <c r="V384" s="375"/>
      <c r="W384" s="376"/>
      <c r="X384" s="375"/>
      <c r="Y384" s="376"/>
      <c r="Z384" s="375"/>
      <c r="AA384" s="376"/>
      <c r="AB384" s="377"/>
    </row>
    <row r="385" spans="1:28" s="378" customFormat="1" x14ac:dyDescent="0.25">
      <c r="A385" s="2"/>
      <c r="B385" s="2"/>
      <c r="C385" s="2"/>
      <c r="D385" s="2"/>
      <c r="E385" s="2"/>
      <c r="F385" s="2"/>
      <c r="G385" s="2"/>
      <c r="H385" s="2"/>
      <c r="I385" s="2"/>
      <c r="J385" s="2"/>
      <c r="K385" s="2"/>
      <c r="L385" s="2"/>
      <c r="M385" s="2"/>
      <c r="N385" s="375"/>
      <c r="O385" s="375"/>
      <c r="P385" s="4"/>
      <c r="Q385" s="375"/>
      <c r="R385" s="375"/>
      <c r="S385" s="375"/>
      <c r="T385" s="375"/>
      <c r="U385" s="376"/>
      <c r="V385" s="375"/>
      <c r="W385" s="376"/>
      <c r="X385" s="375"/>
      <c r="Y385" s="376"/>
      <c r="Z385" s="375"/>
      <c r="AA385" s="376"/>
      <c r="AB385" s="377"/>
    </row>
    <row r="386" spans="1:28" s="378" customFormat="1" x14ac:dyDescent="0.25">
      <c r="A386" s="2"/>
      <c r="B386" s="2"/>
      <c r="C386" s="2"/>
      <c r="D386" s="2"/>
      <c r="E386" s="2"/>
      <c r="F386" s="2"/>
      <c r="G386" s="2"/>
      <c r="H386" s="2"/>
      <c r="I386" s="2"/>
      <c r="J386" s="2"/>
      <c r="K386" s="2"/>
      <c r="L386" s="2"/>
      <c r="M386" s="2"/>
      <c r="N386" s="375"/>
      <c r="O386" s="375"/>
      <c r="P386" s="4"/>
      <c r="Q386" s="375"/>
      <c r="R386" s="375"/>
      <c r="S386" s="375"/>
      <c r="T386" s="375"/>
      <c r="U386" s="376"/>
      <c r="V386" s="375"/>
      <c r="W386" s="376"/>
      <c r="X386" s="375"/>
      <c r="Y386" s="376"/>
      <c r="Z386" s="375"/>
      <c r="AA386" s="376"/>
      <c r="AB386" s="377"/>
    </row>
    <row r="387" spans="1:28" s="378" customFormat="1" x14ac:dyDescent="0.25">
      <c r="A387" s="2"/>
      <c r="B387" s="2"/>
      <c r="C387" s="2"/>
      <c r="D387" s="2"/>
      <c r="E387" s="2"/>
      <c r="F387" s="2"/>
      <c r="G387" s="2"/>
      <c r="H387" s="2"/>
      <c r="I387" s="2"/>
      <c r="J387" s="2"/>
      <c r="K387" s="2"/>
      <c r="L387" s="2"/>
      <c r="M387" s="2"/>
      <c r="N387" s="375"/>
      <c r="O387" s="375"/>
      <c r="P387" s="4"/>
      <c r="Q387" s="375"/>
      <c r="R387" s="375"/>
      <c r="S387" s="375"/>
      <c r="T387" s="375"/>
      <c r="U387" s="376"/>
      <c r="V387" s="375"/>
      <c r="W387" s="376"/>
      <c r="X387" s="375"/>
      <c r="Y387" s="376"/>
      <c r="Z387" s="375"/>
      <c r="AA387" s="376"/>
      <c r="AB387" s="377"/>
    </row>
    <row r="388" spans="1:28" s="378" customFormat="1" x14ac:dyDescent="0.25">
      <c r="A388" s="2"/>
      <c r="B388" s="2"/>
      <c r="C388" s="2"/>
      <c r="D388" s="2"/>
      <c r="E388" s="2"/>
      <c r="F388" s="2"/>
      <c r="G388" s="2"/>
      <c r="H388" s="2"/>
      <c r="I388" s="2"/>
      <c r="J388" s="2"/>
      <c r="K388" s="2"/>
      <c r="L388" s="2"/>
      <c r="M388" s="2"/>
      <c r="N388" s="375"/>
      <c r="O388" s="375"/>
      <c r="P388" s="4"/>
      <c r="Q388" s="375"/>
      <c r="R388" s="375"/>
      <c r="S388" s="375"/>
      <c r="T388" s="375"/>
      <c r="U388" s="376"/>
      <c r="V388" s="375"/>
      <c r="W388" s="376"/>
      <c r="X388" s="375"/>
      <c r="Y388" s="376"/>
      <c r="Z388" s="375"/>
      <c r="AA388" s="376"/>
      <c r="AB388" s="377"/>
    </row>
    <row r="389" spans="1:28" s="378" customFormat="1" x14ac:dyDescent="0.25">
      <c r="A389" s="2"/>
      <c r="B389" s="2"/>
      <c r="C389" s="2"/>
      <c r="D389" s="2"/>
      <c r="E389" s="2"/>
      <c r="F389" s="2"/>
      <c r="G389" s="2"/>
      <c r="H389" s="2"/>
      <c r="I389" s="2"/>
      <c r="J389" s="2"/>
      <c r="K389" s="2"/>
      <c r="L389" s="2"/>
      <c r="M389" s="2"/>
      <c r="N389" s="375"/>
      <c r="O389" s="375"/>
      <c r="P389" s="4"/>
      <c r="Q389" s="375"/>
      <c r="R389" s="375"/>
      <c r="S389" s="375"/>
      <c r="T389" s="375"/>
      <c r="U389" s="376"/>
      <c r="V389" s="375"/>
      <c r="W389" s="376"/>
      <c r="X389" s="375"/>
      <c r="Y389" s="376"/>
      <c r="Z389" s="375"/>
      <c r="AA389" s="376"/>
      <c r="AB389" s="377"/>
    </row>
    <row r="390" spans="1:28" s="378" customFormat="1" x14ac:dyDescent="0.25">
      <c r="A390" s="2"/>
      <c r="B390" s="2"/>
      <c r="C390" s="2"/>
      <c r="D390" s="2"/>
      <c r="E390" s="2"/>
      <c r="F390" s="2"/>
      <c r="G390" s="2"/>
      <c r="H390" s="2"/>
      <c r="I390" s="2"/>
      <c r="J390" s="2"/>
      <c r="K390" s="2"/>
      <c r="L390" s="2"/>
      <c r="M390" s="2"/>
      <c r="N390" s="375"/>
      <c r="O390" s="375"/>
      <c r="P390" s="4"/>
      <c r="Q390" s="375"/>
      <c r="R390" s="375"/>
      <c r="S390" s="375"/>
      <c r="T390" s="375"/>
      <c r="U390" s="376"/>
      <c r="V390" s="375"/>
      <c r="W390" s="376"/>
      <c r="X390" s="375"/>
      <c r="Y390" s="376"/>
      <c r="Z390" s="375"/>
      <c r="AA390" s="376"/>
      <c r="AB390" s="377"/>
    </row>
    <row r="391" spans="1:28" s="378" customFormat="1" x14ac:dyDescent="0.25">
      <c r="A391" s="2"/>
      <c r="B391" s="2"/>
      <c r="C391" s="2"/>
      <c r="D391" s="2"/>
      <c r="E391" s="2"/>
      <c r="F391" s="2"/>
      <c r="G391" s="2"/>
      <c r="H391" s="2"/>
      <c r="I391" s="2"/>
      <c r="J391" s="2"/>
      <c r="K391" s="2"/>
      <c r="L391" s="2"/>
      <c r="M391" s="2"/>
      <c r="N391" s="375"/>
      <c r="O391" s="375"/>
      <c r="P391" s="4"/>
      <c r="Q391" s="375"/>
      <c r="R391" s="375"/>
      <c r="S391" s="375"/>
      <c r="T391" s="375"/>
      <c r="U391" s="376"/>
      <c r="V391" s="375"/>
      <c r="W391" s="376"/>
      <c r="X391" s="375"/>
      <c r="Y391" s="376"/>
      <c r="Z391" s="375"/>
      <c r="AA391" s="376"/>
      <c r="AB391" s="377"/>
    </row>
    <row r="392" spans="1:28" s="378" customFormat="1" x14ac:dyDescent="0.25">
      <c r="A392" s="2"/>
      <c r="B392" s="2"/>
      <c r="C392" s="2"/>
      <c r="D392" s="2"/>
      <c r="E392" s="2"/>
      <c r="F392" s="2"/>
      <c r="G392" s="2"/>
      <c r="H392" s="2"/>
      <c r="I392" s="2"/>
      <c r="J392" s="2"/>
      <c r="K392" s="2"/>
      <c r="L392" s="2"/>
      <c r="M392" s="2"/>
      <c r="N392" s="375"/>
      <c r="O392" s="375"/>
      <c r="P392" s="4"/>
      <c r="Q392" s="375"/>
      <c r="R392" s="375"/>
      <c r="S392" s="375"/>
      <c r="T392" s="375"/>
      <c r="U392" s="376"/>
      <c r="V392" s="375"/>
      <c r="W392" s="376"/>
      <c r="X392" s="375"/>
      <c r="Y392" s="376"/>
      <c r="Z392" s="375"/>
      <c r="AA392" s="376"/>
      <c r="AB392" s="377"/>
    </row>
    <row r="393" spans="1:28" s="378" customFormat="1" x14ac:dyDescent="0.25">
      <c r="A393" s="2"/>
      <c r="B393" s="2"/>
      <c r="C393" s="2"/>
      <c r="D393" s="2"/>
      <c r="E393" s="2"/>
      <c r="F393" s="2"/>
      <c r="G393" s="2"/>
      <c r="H393" s="2"/>
      <c r="I393" s="2"/>
      <c r="J393" s="2"/>
      <c r="K393" s="2"/>
      <c r="L393" s="2"/>
      <c r="M393" s="2"/>
      <c r="N393" s="375"/>
      <c r="O393" s="375"/>
      <c r="P393" s="4"/>
      <c r="Q393" s="375"/>
      <c r="R393" s="375"/>
      <c r="S393" s="375"/>
      <c r="T393" s="375"/>
      <c r="U393" s="376"/>
      <c r="V393" s="375"/>
      <c r="W393" s="376"/>
      <c r="X393" s="375"/>
      <c r="Y393" s="376"/>
      <c r="Z393" s="375"/>
      <c r="AA393" s="376"/>
      <c r="AB393" s="377"/>
    </row>
    <row r="394" spans="1:28" s="378" customFormat="1" x14ac:dyDescent="0.25">
      <c r="A394" s="2"/>
      <c r="B394" s="2"/>
      <c r="C394" s="2"/>
      <c r="D394" s="2"/>
      <c r="E394" s="2"/>
      <c r="F394" s="2"/>
      <c r="G394" s="2"/>
      <c r="H394" s="2"/>
      <c r="I394" s="2"/>
      <c r="J394" s="2"/>
      <c r="K394" s="2"/>
      <c r="L394" s="2"/>
      <c r="M394" s="2"/>
      <c r="N394" s="375"/>
      <c r="O394" s="375"/>
      <c r="P394" s="4"/>
      <c r="Q394" s="375"/>
      <c r="R394" s="375"/>
      <c r="S394" s="375"/>
      <c r="T394" s="375"/>
      <c r="U394" s="376"/>
      <c r="V394" s="375"/>
      <c r="W394" s="376"/>
      <c r="X394" s="375"/>
      <c r="Y394" s="376"/>
      <c r="Z394" s="375"/>
      <c r="AA394" s="376"/>
      <c r="AB394" s="377"/>
    </row>
    <row r="395" spans="1:28" s="378" customFormat="1" x14ac:dyDescent="0.25">
      <c r="A395" s="2"/>
      <c r="B395" s="2"/>
      <c r="C395" s="2"/>
      <c r="D395" s="2"/>
      <c r="E395" s="2"/>
      <c r="F395" s="2"/>
      <c r="G395" s="2"/>
      <c r="H395" s="2"/>
      <c r="I395" s="2"/>
      <c r="J395" s="2"/>
      <c r="K395" s="2"/>
      <c r="L395" s="2"/>
      <c r="M395" s="2"/>
      <c r="N395" s="375"/>
      <c r="O395" s="375"/>
      <c r="P395" s="4"/>
      <c r="Q395" s="375"/>
      <c r="R395" s="375"/>
      <c r="S395" s="375"/>
      <c r="T395" s="375"/>
      <c r="U395" s="376"/>
      <c r="V395" s="375"/>
      <c r="W395" s="376"/>
      <c r="X395" s="375"/>
      <c r="Y395" s="376"/>
      <c r="Z395" s="375"/>
      <c r="AA395" s="376"/>
      <c r="AB395" s="377"/>
    </row>
    <row r="396" spans="1:28" s="378" customFormat="1" x14ac:dyDescent="0.25">
      <c r="A396" s="2"/>
      <c r="B396" s="2"/>
      <c r="C396" s="2"/>
      <c r="D396" s="2"/>
      <c r="E396" s="2"/>
      <c r="F396" s="2"/>
      <c r="G396" s="2"/>
      <c r="H396" s="2"/>
      <c r="I396" s="2"/>
      <c r="J396" s="2"/>
      <c r="K396" s="2"/>
      <c r="L396" s="2"/>
      <c r="M396" s="2"/>
      <c r="N396" s="375"/>
      <c r="O396" s="375"/>
      <c r="P396" s="4"/>
      <c r="Q396" s="375"/>
      <c r="R396" s="375"/>
      <c r="S396" s="375"/>
      <c r="T396" s="375"/>
      <c r="U396" s="376"/>
      <c r="V396" s="375"/>
      <c r="W396" s="376"/>
      <c r="X396" s="375"/>
      <c r="Y396" s="376"/>
      <c r="Z396" s="375"/>
      <c r="AA396" s="376"/>
      <c r="AB396" s="377"/>
    </row>
    <row r="397" spans="1:28" s="378" customFormat="1" x14ac:dyDescent="0.25">
      <c r="A397" s="2"/>
      <c r="B397" s="2"/>
      <c r="C397" s="2"/>
      <c r="D397" s="2"/>
      <c r="E397" s="2"/>
      <c r="F397" s="2"/>
      <c r="G397" s="2"/>
      <c r="H397" s="2"/>
      <c r="I397" s="2"/>
      <c r="J397" s="2"/>
      <c r="K397" s="2"/>
      <c r="L397" s="2"/>
      <c r="M397" s="2"/>
      <c r="N397" s="375"/>
      <c r="O397" s="375"/>
      <c r="P397" s="4"/>
      <c r="Q397" s="375"/>
      <c r="R397" s="375"/>
      <c r="S397" s="375"/>
      <c r="T397" s="375"/>
      <c r="U397" s="376"/>
      <c r="V397" s="375"/>
      <c r="W397" s="376"/>
      <c r="X397" s="375"/>
      <c r="Y397" s="376"/>
      <c r="Z397" s="375"/>
      <c r="AA397" s="376"/>
      <c r="AB397" s="377"/>
    </row>
    <row r="398" spans="1:28" s="378" customFormat="1" x14ac:dyDescent="0.25">
      <c r="A398" s="2"/>
      <c r="B398" s="2"/>
      <c r="C398" s="2"/>
      <c r="D398" s="2"/>
      <c r="E398" s="2"/>
      <c r="F398" s="2"/>
      <c r="G398" s="2"/>
      <c r="H398" s="2"/>
      <c r="I398" s="2"/>
      <c r="J398" s="2"/>
      <c r="K398" s="2"/>
      <c r="L398" s="2"/>
      <c r="M398" s="2"/>
      <c r="N398" s="375"/>
      <c r="O398" s="375"/>
      <c r="P398" s="4"/>
      <c r="Q398" s="375"/>
      <c r="R398" s="375"/>
      <c r="S398" s="375"/>
      <c r="T398" s="375"/>
      <c r="U398" s="376"/>
      <c r="V398" s="375"/>
      <c r="W398" s="376"/>
      <c r="X398" s="375"/>
      <c r="Y398" s="376"/>
      <c r="Z398" s="375"/>
      <c r="AA398" s="376"/>
      <c r="AB398" s="377"/>
    </row>
    <row r="399" spans="1:28" s="378" customFormat="1" x14ac:dyDescent="0.25">
      <c r="A399" s="2"/>
      <c r="B399" s="2"/>
      <c r="C399" s="2"/>
      <c r="D399" s="2"/>
      <c r="E399" s="2"/>
      <c r="F399" s="2"/>
      <c r="G399" s="2"/>
      <c r="H399" s="2"/>
      <c r="I399" s="2"/>
      <c r="J399" s="2"/>
      <c r="K399" s="2"/>
      <c r="L399" s="2"/>
      <c r="M399" s="2"/>
      <c r="N399" s="375"/>
      <c r="O399" s="375"/>
      <c r="P399" s="4"/>
      <c r="Q399" s="375"/>
      <c r="R399" s="375"/>
      <c r="S399" s="375"/>
      <c r="T399" s="375"/>
      <c r="U399" s="376"/>
      <c r="V399" s="375"/>
      <c r="W399" s="376"/>
      <c r="X399" s="375"/>
      <c r="Y399" s="376"/>
      <c r="Z399" s="375"/>
      <c r="AA399" s="376"/>
      <c r="AB399" s="377"/>
    </row>
    <row r="400" spans="1:28" s="378" customFormat="1" x14ac:dyDescent="0.25">
      <c r="A400" s="2"/>
      <c r="B400" s="2"/>
      <c r="C400" s="2"/>
      <c r="D400" s="2"/>
      <c r="E400" s="2"/>
      <c r="F400" s="2"/>
      <c r="G400" s="2"/>
      <c r="H400" s="2"/>
      <c r="I400" s="2"/>
      <c r="J400" s="2"/>
      <c r="K400" s="2"/>
      <c r="L400" s="2"/>
      <c r="M400" s="2"/>
      <c r="N400" s="375"/>
      <c r="O400" s="375"/>
      <c r="P400" s="4"/>
      <c r="Q400" s="375"/>
      <c r="R400" s="375"/>
      <c r="S400" s="375"/>
      <c r="T400" s="375"/>
      <c r="U400" s="376"/>
      <c r="V400" s="375"/>
      <c r="W400" s="376"/>
      <c r="X400" s="375"/>
      <c r="Y400" s="376"/>
      <c r="Z400" s="375"/>
      <c r="AA400" s="376"/>
      <c r="AB400" s="377"/>
    </row>
    <row r="401" spans="1:28" s="378" customFormat="1" x14ac:dyDescent="0.25">
      <c r="A401" s="2"/>
      <c r="B401" s="2"/>
      <c r="C401" s="2"/>
      <c r="D401" s="2"/>
      <c r="E401" s="2"/>
      <c r="F401" s="2"/>
      <c r="G401" s="2"/>
      <c r="H401" s="2"/>
      <c r="I401" s="2"/>
      <c r="J401" s="2"/>
      <c r="K401" s="2"/>
      <c r="L401" s="2"/>
      <c r="M401" s="2"/>
      <c r="N401" s="375"/>
      <c r="O401" s="375"/>
      <c r="P401" s="4"/>
      <c r="Q401" s="375"/>
      <c r="R401" s="375"/>
      <c r="S401" s="375"/>
      <c r="T401" s="375"/>
      <c r="U401" s="376"/>
      <c r="V401" s="375"/>
      <c r="W401" s="376"/>
      <c r="X401" s="375"/>
      <c r="Y401" s="376"/>
      <c r="Z401" s="375"/>
      <c r="AA401" s="376"/>
      <c r="AB401" s="377"/>
    </row>
    <row r="402" spans="1:28" s="378" customFormat="1" x14ac:dyDescent="0.25">
      <c r="A402" s="2"/>
      <c r="B402" s="2"/>
      <c r="C402" s="2"/>
      <c r="D402" s="2"/>
      <c r="E402" s="2"/>
      <c r="F402" s="2"/>
      <c r="G402" s="2"/>
      <c r="H402" s="2"/>
      <c r="I402" s="2"/>
      <c r="J402" s="2"/>
      <c r="K402" s="2"/>
      <c r="L402" s="2"/>
      <c r="M402" s="2"/>
      <c r="N402" s="375"/>
      <c r="O402" s="375"/>
      <c r="P402" s="4"/>
      <c r="Q402" s="375"/>
      <c r="R402" s="375"/>
      <c r="S402" s="375"/>
      <c r="T402" s="375"/>
      <c r="U402" s="376"/>
      <c r="V402" s="375"/>
      <c r="W402" s="376"/>
      <c r="X402" s="375"/>
      <c r="Y402" s="376"/>
      <c r="Z402" s="375"/>
      <c r="AA402" s="376"/>
      <c r="AB402" s="377"/>
    </row>
    <row r="403" spans="1:28" s="378" customFormat="1" x14ac:dyDescent="0.25">
      <c r="A403" s="2"/>
      <c r="B403" s="2"/>
      <c r="C403" s="2"/>
      <c r="D403" s="2"/>
      <c r="E403" s="2"/>
      <c r="F403" s="2"/>
      <c r="G403" s="2"/>
      <c r="H403" s="2"/>
      <c r="I403" s="2"/>
      <c r="J403" s="2"/>
      <c r="K403" s="2"/>
      <c r="L403" s="2"/>
      <c r="M403" s="2"/>
      <c r="N403" s="375"/>
      <c r="O403" s="375"/>
      <c r="P403" s="4"/>
      <c r="Q403" s="375"/>
      <c r="R403" s="375"/>
      <c r="S403" s="375"/>
      <c r="T403" s="375"/>
      <c r="U403" s="376"/>
      <c r="V403" s="375"/>
      <c r="W403" s="376"/>
      <c r="X403" s="375"/>
      <c r="Y403" s="376"/>
      <c r="Z403" s="375"/>
      <c r="AA403" s="376"/>
      <c r="AB403" s="377"/>
    </row>
    <row r="404" spans="1:28" s="378" customFormat="1" x14ac:dyDescent="0.25">
      <c r="A404" s="2"/>
      <c r="B404" s="2"/>
      <c r="C404" s="2"/>
      <c r="D404" s="2"/>
      <c r="E404" s="2"/>
      <c r="F404" s="2"/>
      <c r="G404" s="2"/>
      <c r="H404" s="2"/>
      <c r="I404" s="2"/>
      <c r="J404" s="2"/>
      <c r="K404" s="2"/>
      <c r="L404" s="2"/>
      <c r="M404" s="2"/>
      <c r="N404" s="375"/>
      <c r="O404" s="375"/>
      <c r="P404" s="4"/>
      <c r="Q404" s="375"/>
      <c r="R404" s="375"/>
      <c r="S404" s="375"/>
      <c r="T404" s="375"/>
      <c r="U404" s="376"/>
      <c r="V404" s="375"/>
      <c r="W404" s="376"/>
      <c r="X404" s="375"/>
      <c r="Y404" s="376"/>
      <c r="Z404" s="375"/>
      <c r="AA404" s="376"/>
      <c r="AB404" s="377"/>
    </row>
    <row r="405" spans="1:28" s="378" customFormat="1" x14ac:dyDescent="0.25">
      <c r="A405" s="2"/>
      <c r="B405" s="2"/>
      <c r="C405" s="2"/>
      <c r="D405" s="2"/>
      <c r="E405" s="2"/>
      <c r="F405" s="2"/>
      <c r="G405" s="2"/>
      <c r="H405" s="2"/>
      <c r="I405" s="2"/>
      <c r="J405" s="2"/>
      <c r="K405" s="2"/>
      <c r="L405" s="2"/>
      <c r="M405" s="2"/>
      <c r="N405" s="375"/>
      <c r="O405" s="375"/>
      <c r="P405" s="4"/>
      <c r="Q405" s="375"/>
      <c r="R405" s="375"/>
      <c r="S405" s="375"/>
      <c r="T405" s="375"/>
      <c r="U405" s="376"/>
      <c r="V405" s="375"/>
      <c r="W405" s="376"/>
      <c r="X405" s="375"/>
      <c r="Y405" s="376"/>
      <c r="Z405" s="375"/>
      <c r="AA405" s="376"/>
      <c r="AB405" s="377"/>
    </row>
    <row r="406" spans="1:28" s="378" customFormat="1" x14ac:dyDescent="0.25">
      <c r="A406" s="2"/>
      <c r="B406" s="2"/>
      <c r="C406" s="2"/>
      <c r="D406" s="2"/>
      <c r="E406" s="2"/>
      <c r="F406" s="2"/>
      <c r="G406" s="2"/>
      <c r="H406" s="2"/>
      <c r="I406" s="2"/>
      <c r="J406" s="2"/>
      <c r="K406" s="2"/>
      <c r="L406" s="2"/>
      <c r="M406" s="2"/>
      <c r="N406" s="375"/>
      <c r="O406" s="375"/>
      <c r="P406" s="4"/>
      <c r="Q406" s="375"/>
      <c r="R406" s="375"/>
      <c r="S406" s="375"/>
      <c r="T406" s="375"/>
      <c r="U406" s="376"/>
      <c r="V406" s="375"/>
      <c r="W406" s="376"/>
      <c r="X406" s="375"/>
      <c r="Y406" s="376"/>
      <c r="Z406" s="375"/>
      <c r="AA406" s="376"/>
      <c r="AB406" s="377"/>
    </row>
    <row r="407" spans="1:28" s="378" customFormat="1" x14ac:dyDescent="0.25">
      <c r="A407" s="2"/>
      <c r="B407" s="2"/>
      <c r="C407" s="2"/>
      <c r="D407" s="2"/>
      <c r="E407" s="2"/>
      <c r="F407" s="2"/>
      <c r="G407" s="2"/>
      <c r="H407" s="2"/>
      <c r="I407" s="2"/>
      <c r="J407" s="2"/>
      <c r="K407" s="2"/>
      <c r="L407" s="2"/>
      <c r="M407" s="2"/>
      <c r="N407" s="375"/>
      <c r="O407" s="375"/>
      <c r="P407" s="4"/>
      <c r="Q407" s="375"/>
      <c r="R407" s="375"/>
      <c r="S407" s="375"/>
      <c r="T407" s="375"/>
      <c r="U407" s="376"/>
      <c r="V407" s="375"/>
      <c r="W407" s="376"/>
      <c r="X407" s="375"/>
      <c r="Y407" s="376"/>
      <c r="Z407" s="375"/>
      <c r="AA407" s="376"/>
      <c r="AB407" s="377"/>
    </row>
    <row r="408" spans="1:28" s="378" customFormat="1" x14ac:dyDescent="0.25">
      <c r="A408" s="2"/>
      <c r="B408" s="2"/>
      <c r="C408" s="2"/>
      <c r="D408" s="2"/>
      <c r="E408" s="2"/>
      <c r="F408" s="2"/>
      <c r="G408" s="2"/>
      <c r="H408" s="2"/>
      <c r="I408" s="2"/>
      <c r="J408" s="2"/>
      <c r="K408" s="2"/>
      <c r="L408" s="2"/>
      <c r="M408" s="2"/>
      <c r="N408" s="375"/>
      <c r="O408" s="375"/>
      <c r="P408" s="4"/>
      <c r="Q408" s="375"/>
      <c r="R408" s="375"/>
      <c r="S408" s="375"/>
      <c r="T408" s="375"/>
      <c r="U408" s="376"/>
      <c r="V408" s="375"/>
      <c r="W408" s="376"/>
      <c r="X408" s="375"/>
      <c r="Y408" s="376"/>
      <c r="Z408" s="375"/>
      <c r="AA408" s="376"/>
      <c r="AB408" s="377"/>
    </row>
    <row r="409" spans="1:28" s="378" customFormat="1" x14ac:dyDescent="0.25">
      <c r="A409" s="2"/>
      <c r="B409" s="2"/>
      <c r="C409" s="2"/>
      <c r="D409" s="2"/>
      <c r="E409" s="2"/>
      <c r="F409" s="2"/>
      <c r="G409" s="2"/>
      <c r="H409" s="2"/>
      <c r="I409" s="2"/>
      <c r="J409" s="2"/>
      <c r="K409" s="2"/>
      <c r="L409" s="2"/>
      <c r="M409" s="2"/>
      <c r="N409" s="375"/>
      <c r="O409" s="375"/>
      <c r="P409" s="4"/>
      <c r="Q409" s="375"/>
      <c r="R409" s="375"/>
      <c r="S409" s="375"/>
      <c r="T409" s="375"/>
      <c r="U409" s="376"/>
      <c r="V409" s="375"/>
      <c r="W409" s="376"/>
      <c r="X409" s="375"/>
      <c r="Y409" s="376"/>
      <c r="Z409" s="375"/>
      <c r="AA409" s="376"/>
      <c r="AB409" s="377"/>
    </row>
    <row r="410" spans="1:28" s="378" customFormat="1" x14ac:dyDescent="0.25">
      <c r="A410" s="2"/>
      <c r="B410" s="2"/>
      <c r="C410" s="2"/>
      <c r="D410" s="2"/>
      <c r="E410" s="2"/>
      <c r="F410" s="2"/>
      <c r="G410" s="2"/>
      <c r="H410" s="2"/>
      <c r="I410" s="2"/>
      <c r="J410" s="2"/>
      <c r="K410" s="2"/>
      <c r="L410" s="2"/>
      <c r="M410" s="2"/>
      <c r="N410" s="375"/>
      <c r="O410" s="375"/>
      <c r="P410" s="4"/>
      <c r="Q410" s="375"/>
      <c r="R410" s="375"/>
      <c r="S410" s="375"/>
      <c r="T410" s="375"/>
      <c r="U410" s="376"/>
      <c r="V410" s="375"/>
      <c r="W410" s="376"/>
      <c r="X410" s="375"/>
      <c r="Y410" s="376"/>
      <c r="Z410" s="375"/>
      <c r="AA410" s="376"/>
      <c r="AB410" s="377"/>
    </row>
    <row r="411" spans="1:28" s="378" customFormat="1" x14ac:dyDescent="0.25">
      <c r="A411" s="2"/>
      <c r="B411" s="2"/>
      <c r="C411" s="2"/>
      <c r="D411" s="2"/>
      <c r="E411" s="2"/>
      <c r="F411" s="2"/>
      <c r="G411" s="2"/>
      <c r="H411" s="2"/>
      <c r="I411" s="2"/>
      <c r="J411" s="2"/>
      <c r="K411" s="2"/>
      <c r="L411" s="2"/>
      <c r="M411" s="2"/>
      <c r="N411" s="375"/>
      <c r="O411" s="375"/>
      <c r="P411" s="4"/>
      <c r="Q411" s="375"/>
      <c r="R411" s="375"/>
      <c r="S411" s="375"/>
      <c r="T411" s="375"/>
      <c r="U411" s="376"/>
      <c r="V411" s="375"/>
      <c r="W411" s="376"/>
      <c r="X411" s="375"/>
      <c r="Y411" s="376"/>
      <c r="Z411" s="375"/>
      <c r="AA411" s="376"/>
      <c r="AB411" s="377"/>
    </row>
    <row r="412" spans="1:28" s="378" customFormat="1" x14ac:dyDescent="0.25">
      <c r="A412" s="2"/>
      <c r="B412" s="2"/>
      <c r="C412" s="2"/>
      <c r="D412" s="2"/>
      <c r="E412" s="2"/>
      <c r="F412" s="2"/>
      <c r="G412" s="2"/>
      <c r="H412" s="2"/>
      <c r="I412" s="2"/>
      <c r="J412" s="2"/>
      <c r="K412" s="2"/>
      <c r="L412" s="2"/>
      <c r="M412" s="2"/>
      <c r="N412" s="375"/>
      <c r="O412" s="375"/>
      <c r="P412" s="4"/>
      <c r="Q412" s="375"/>
      <c r="R412" s="375"/>
      <c r="S412" s="375"/>
      <c r="T412" s="375"/>
      <c r="U412" s="376"/>
      <c r="V412" s="375"/>
      <c r="W412" s="376"/>
      <c r="X412" s="375"/>
      <c r="Y412" s="376"/>
      <c r="Z412" s="375"/>
      <c r="AA412" s="376"/>
      <c r="AB412" s="377"/>
    </row>
    <row r="413" spans="1:28" s="378" customFormat="1" x14ac:dyDescent="0.25">
      <c r="A413" s="2"/>
      <c r="B413" s="2"/>
      <c r="C413" s="2"/>
      <c r="D413" s="2"/>
      <c r="E413" s="2"/>
      <c r="F413" s="2"/>
      <c r="G413" s="2"/>
      <c r="H413" s="2"/>
      <c r="I413" s="2"/>
      <c r="J413" s="2"/>
      <c r="K413" s="2"/>
      <c r="L413" s="2"/>
      <c r="M413" s="2"/>
      <c r="N413" s="375"/>
      <c r="O413" s="375"/>
      <c r="P413" s="4"/>
      <c r="Q413" s="375"/>
      <c r="R413" s="375"/>
      <c r="S413" s="375"/>
      <c r="T413" s="375"/>
      <c r="U413" s="376"/>
      <c r="V413" s="375"/>
      <c r="W413" s="376"/>
      <c r="X413" s="375"/>
      <c r="Y413" s="376"/>
      <c r="Z413" s="375"/>
      <c r="AA413" s="376"/>
      <c r="AB413" s="377"/>
    </row>
    <row r="414" spans="1:28" s="378" customFormat="1" x14ac:dyDescent="0.25">
      <c r="A414" s="2"/>
      <c r="B414" s="2"/>
      <c r="C414" s="2"/>
      <c r="D414" s="2"/>
      <c r="E414" s="2"/>
      <c r="F414" s="2"/>
      <c r="G414" s="2"/>
      <c r="H414" s="2"/>
      <c r="I414" s="2"/>
      <c r="J414" s="2"/>
      <c r="K414" s="2"/>
      <c r="L414" s="2"/>
      <c r="M414" s="2"/>
      <c r="N414" s="375"/>
      <c r="O414" s="375"/>
      <c r="P414" s="4"/>
      <c r="Q414" s="375"/>
      <c r="R414" s="375"/>
      <c r="S414" s="375"/>
      <c r="T414" s="375"/>
      <c r="U414" s="376"/>
      <c r="V414" s="375"/>
      <c r="W414" s="376"/>
      <c r="X414" s="375"/>
      <c r="Y414" s="376"/>
      <c r="Z414" s="375"/>
      <c r="AA414" s="376"/>
      <c r="AB414" s="377"/>
    </row>
    <row r="415" spans="1:28" s="378" customFormat="1" x14ac:dyDescent="0.25">
      <c r="A415" s="2"/>
      <c r="B415" s="2"/>
      <c r="C415" s="2"/>
      <c r="D415" s="2"/>
      <c r="E415" s="2"/>
      <c r="F415" s="2"/>
      <c r="G415" s="2"/>
      <c r="H415" s="2"/>
      <c r="I415" s="2"/>
      <c r="J415" s="2"/>
      <c r="K415" s="2"/>
      <c r="L415" s="2"/>
      <c r="M415" s="2"/>
      <c r="N415" s="375"/>
      <c r="O415" s="375"/>
      <c r="P415" s="4"/>
      <c r="Q415" s="375"/>
      <c r="R415" s="375"/>
      <c r="S415" s="375"/>
      <c r="T415" s="375"/>
      <c r="U415" s="376"/>
      <c r="V415" s="375"/>
      <c r="W415" s="376"/>
      <c r="X415" s="375"/>
      <c r="Y415" s="376"/>
      <c r="Z415" s="375"/>
      <c r="AA415" s="376"/>
      <c r="AB415" s="377"/>
    </row>
    <row r="416" spans="1:28" s="378" customFormat="1" x14ac:dyDescent="0.25">
      <c r="A416" s="2"/>
      <c r="B416" s="2"/>
      <c r="C416" s="2"/>
      <c r="D416" s="2"/>
      <c r="E416" s="2"/>
      <c r="F416" s="2"/>
      <c r="G416" s="2"/>
      <c r="H416" s="2"/>
      <c r="I416" s="2"/>
      <c r="J416" s="2"/>
      <c r="K416" s="2"/>
      <c r="L416" s="2"/>
      <c r="M416" s="2"/>
      <c r="N416" s="375"/>
      <c r="O416" s="375"/>
      <c r="P416" s="4"/>
      <c r="Q416" s="375"/>
      <c r="R416" s="375"/>
      <c r="S416" s="375"/>
      <c r="T416" s="375"/>
      <c r="U416" s="376"/>
      <c r="V416" s="375"/>
      <c r="W416" s="376"/>
      <c r="X416" s="375"/>
      <c r="Y416" s="376"/>
      <c r="Z416" s="375"/>
      <c r="AA416" s="376"/>
      <c r="AB416" s="377"/>
    </row>
    <row r="417" spans="1:28" s="378" customFormat="1" x14ac:dyDescent="0.25">
      <c r="A417" s="2"/>
      <c r="B417" s="2"/>
      <c r="C417" s="2"/>
      <c r="D417" s="2"/>
      <c r="E417" s="2"/>
      <c r="F417" s="2"/>
      <c r="G417" s="2"/>
      <c r="H417" s="2"/>
      <c r="I417" s="2"/>
      <c r="J417" s="2"/>
      <c r="K417" s="2"/>
      <c r="L417" s="2"/>
      <c r="M417" s="2"/>
      <c r="N417" s="375"/>
      <c r="O417" s="375"/>
      <c r="P417" s="4"/>
      <c r="Q417" s="375"/>
      <c r="R417" s="375"/>
      <c r="S417" s="375"/>
      <c r="T417" s="375"/>
      <c r="U417" s="376"/>
      <c r="V417" s="375"/>
      <c r="W417" s="376"/>
      <c r="X417" s="375"/>
      <c r="Y417" s="376"/>
      <c r="Z417" s="375"/>
      <c r="AA417" s="376"/>
      <c r="AB417" s="377"/>
    </row>
    <row r="418" spans="1:28" s="378" customFormat="1" x14ac:dyDescent="0.25">
      <c r="A418" s="2"/>
      <c r="B418" s="2"/>
      <c r="C418" s="2"/>
      <c r="D418" s="2"/>
      <c r="E418" s="2"/>
      <c r="F418" s="2"/>
      <c r="G418" s="2"/>
      <c r="H418" s="2"/>
      <c r="I418" s="2"/>
      <c r="J418" s="2"/>
      <c r="K418" s="2"/>
      <c r="L418" s="2"/>
      <c r="M418" s="2"/>
      <c r="N418" s="375"/>
      <c r="O418" s="375"/>
      <c r="P418" s="4"/>
      <c r="Q418" s="375"/>
      <c r="R418" s="375"/>
      <c r="S418" s="375"/>
      <c r="T418" s="375"/>
      <c r="U418" s="376"/>
      <c r="V418" s="375"/>
      <c r="W418" s="376"/>
      <c r="X418" s="375"/>
      <c r="Y418" s="376"/>
      <c r="Z418" s="375"/>
      <c r="AA418" s="376"/>
      <c r="AB418" s="377"/>
    </row>
    <row r="419" spans="1:28" s="378" customFormat="1" x14ac:dyDescent="0.25">
      <c r="A419" s="2"/>
      <c r="B419" s="2"/>
      <c r="C419" s="2"/>
      <c r="D419" s="2"/>
      <c r="E419" s="2"/>
      <c r="F419" s="2"/>
      <c r="G419" s="2"/>
      <c r="H419" s="2"/>
      <c r="I419" s="2"/>
      <c r="J419" s="2"/>
      <c r="K419" s="2"/>
      <c r="L419" s="2"/>
      <c r="M419" s="2"/>
      <c r="N419" s="375"/>
      <c r="O419" s="375"/>
      <c r="P419" s="4"/>
      <c r="Q419" s="375"/>
      <c r="R419" s="375"/>
      <c r="S419" s="375"/>
      <c r="T419" s="375"/>
      <c r="U419" s="376"/>
      <c r="V419" s="375"/>
      <c r="W419" s="376"/>
      <c r="X419" s="375"/>
      <c r="Y419" s="376"/>
      <c r="Z419" s="375"/>
      <c r="AA419" s="376"/>
      <c r="AB419" s="377"/>
    </row>
    <row r="420" spans="1:28" s="378" customFormat="1" x14ac:dyDescent="0.25">
      <c r="A420" s="2"/>
      <c r="B420" s="2"/>
      <c r="C420" s="2"/>
      <c r="D420" s="2"/>
      <c r="E420" s="2"/>
      <c r="F420" s="2"/>
      <c r="G420" s="2"/>
      <c r="H420" s="2"/>
      <c r="I420" s="2"/>
      <c r="J420" s="2"/>
      <c r="K420" s="2"/>
      <c r="L420" s="2"/>
      <c r="M420" s="2"/>
      <c r="N420" s="375"/>
      <c r="O420" s="375"/>
      <c r="P420" s="4"/>
      <c r="Q420" s="375"/>
      <c r="R420" s="375"/>
      <c r="S420" s="375"/>
      <c r="T420" s="375"/>
      <c r="U420" s="376"/>
      <c r="V420" s="375"/>
      <c r="W420" s="376"/>
      <c r="X420" s="375"/>
      <c r="Y420" s="376"/>
      <c r="Z420" s="375"/>
      <c r="AA420" s="376"/>
      <c r="AB420" s="377"/>
    </row>
    <row r="421" spans="1:28" s="378" customFormat="1" x14ac:dyDescent="0.25">
      <c r="A421" s="2"/>
      <c r="B421" s="2"/>
      <c r="C421" s="2"/>
      <c r="D421" s="2"/>
      <c r="E421" s="2"/>
      <c r="F421" s="2"/>
      <c r="G421" s="2"/>
      <c r="H421" s="2"/>
      <c r="I421" s="2"/>
      <c r="J421" s="2"/>
      <c r="K421" s="2"/>
      <c r="L421" s="2"/>
      <c r="M421" s="2"/>
      <c r="N421" s="375"/>
      <c r="O421" s="375"/>
      <c r="P421" s="4"/>
      <c r="Q421" s="375"/>
      <c r="R421" s="375"/>
      <c r="S421" s="375"/>
      <c r="T421" s="375"/>
      <c r="U421" s="376"/>
      <c r="V421" s="375"/>
      <c r="W421" s="376"/>
      <c r="X421" s="375"/>
      <c r="Y421" s="376"/>
      <c r="Z421" s="375"/>
      <c r="AA421" s="376"/>
      <c r="AB421" s="377"/>
    </row>
    <row r="422" spans="1:28" s="378" customFormat="1" x14ac:dyDescent="0.25">
      <c r="A422" s="2"/>
      <c r="B422" s="2"/>
      <c r="C422" s="2"/>
      <c r="D422" s="2"/>
      <c r="E422" s="2"/>
      <c r="F422" s="2"/>
      <c r="G422" s="2"/>
      <c r="H422" s="2"/>
      <c r="I422" s="2"/>
      <c r="J422" s="2"/>
      <c r="K422" s="2"/>
      <c r="L422" s="2"/>
      <c r="M422" s="2"/>
      <c r="N422" s="375"/>
      <c r="O422" s="375"/>
      <c r="P422" s="4"/>
      <c r="Q422" s="375"/>
      <c r="R422" s="375"/>
      <c r="S422" s="375"/>
      <c r="T422" s="375"/>
      <c r="U422" s="376"/>
      <c r="V422" s="375"/>
      <c r="W422" s="376"/>
      <c r="X422" s="375"/>
      <c r="Y422" s="376"/>
      <c r="Z422" s="375"/>
      <c r="AA422" s="376"/>
      <c r="AB422" s="377"/>
    </row>
    <row r="423" spans="1:28" s="378" customFormat="1" x14ac:dyDescent="0.25">
      <c r="A423" s="2"/>
      <c r="B423" s="2"/>
      <c r="C423" s="2"/>
      <c r="D423" s="2"/>
      <c r="E423" s="2"/>
      <c r="F423" s="2"/>
      <c r="G423" s="2"/>
      <c r="H423" s="2"/>
      <c r="I423" s="2"/>
      <c r="J423" s="2"/>
      <c r="K423" s="2"/>
      <c r="L423" s="2"/>
      <c r="M423" s="2"/>
      <c r="N423" s="375"/>
      <c r="O423" s="375"/>
      <c r="P423" s="4"/>
      <c r="Q423" s="375"/>
      <c r="R423" s="375"/>
      <c r="S423" s="375"/>
      <c r="T423" s="375"/>
      <c r="U423" s="376"/>
      <c r="V423" s="375"/>
      <c r="W423" s="376"/>
      <c r="X423" s="375"/>
      <c r="Y423" s="376"/>
      <c r="Z423" s="375"/>
      <c r="AA423" s="376"/>
      <c r="AB423" s="377"/>
    </row>
    <row r="424" spans="1:28" s="378" customFormat="1" x14ac:dyDescent="0.25">
      <c r="A424" s="2"/>
      <c r="B424" s="2"/>
      <c r="C424" s="2"/>
      <c r="D424" s="2"/>
      <c r="E424" s="2"/>
      <c r="F424" s="2"/>
      <c r="G424" s="2"/>
      <c r="H424" s="2"/>
      <c r="I424" s="2"/>
      <c r="J424" s="2"/>
      <c r="K424" s="2"/>
      <c r="L424" s="2"/>
      <c r="M424" s="2"/>
      <c r="N424" s="375"/>
      <c r="O424" s="375"/>
      <c r="P424" s="4"/>
      <c r="Q424" s="375"/>
      <c r="R424" s="375"/>
      <c r="S424" s="375"/>
      <c r="T424" s="375"/>
      <c r="U424" s="376"/>
      <c r="V424" s="375"/>
      <c r="W424" s="376"/>
      <c r="X424" s="375"/>
      <c r="Y424" s="376"/>
      <c r="Z424" s="375"/>
      <c r="AA424" s="376"/>
      <c r="AB424" s="377"/>
    </row>
    <row r="425" spans="1:28" s="378" customFormat="1" x14ac:dyDescent="0.25">
      <c r="A425" s="2"/>
      <c r="B425" s="2"/>
      <c r="C425" s="2"/>
      <c r="D425" s="2"/>
      <c r="E425" s="2"/>
      <c r="F425" s="2"/>
      <c r="G425" s="2"/>
      <c r="H425" s="2"/>
      <c r="I425" s="2"/>
      <c r="J425" s="2"/>
      <c r="K425" s="2"/>
      <c r="L425" s="2"/>
      <c r="M425" s="2"/>
      <c r="N425" s="375"/>
      <c r="O425" s="375"/>
      <c r="P425" s="4"/>
      <c r="Q425" s="375"/>
      <c r="R425" s="375"/>
      <c r="S425" s="375"/>
      <c r="T425" s="375"/>
      <c r="U425" s="376"/>
      <c r="V425" s="375"/>
      <c r="W425" s="376"/>
      <c r="X425" s="375"/>
      <c r="Y425" s="376"/>
      <c r="Z425" s="375"/>
      <c r="AA425" s="376"/>
      <c r="AB425" s="377"/>
    </row>
    <row r="426" spans="1:28" s="378" customFormat="1" x14ac:dyDescent="0.25">
      <c r="A426" s="2"/>
      <c r="B426" s="2"/>
      <c r="C426" s="2"/>
      <c r="D426" s="2"/>
      <c r="E426" s="2"/>
      <c r="F426" s="2"/>
      <c r="G426" s="2"/>
      <c r="H426" s="2"/>
      <c r="I426" s="2"/>
      <c r="J426" s="2"/>
      <c r="K426" s="2"/>
      <c r="L426" s="2"/>
      <c r="M426" s="2"/>
      <c r="N426" s="375"/>
      <c r="O426" s="375"/>
      <c r="P426" s="4"/>
      <c r="Q426" s="375"/>
      <c r="R426" s="375"/>
      <c r="S426" s="375"/>
      <c r="T426" s="375"/>
      <c r="U426" s="376"/>
      <c r="V426" s="375"/>
      <c r="W426" s="376"/>
      <c r="X426" s="375"/>
      <c r="Y426" s="376"/>
      <c r="Z426" s="375"/>
      <c r="AA426" s="376"/>
      <c r="AB426" s="377"/>
    </row>
    <row r="427" spans="1:28" s="378" customFormat="1" x14ac:dyDescent="0.25">
      <c r="A427" s="2"/>
      <c r="B427" s="2"/>
      <c r="C427" s="2"/>
      <c r="D427" s="2"/>
      <c r="E427" s="2"/>
      <c r="F427" s="2"/>
      <c r="G427" s="2"/>
      <c r="H427" s="2"/>
      <c r="I427" s="2"/>
      <c r="J427" s="2"/>
      <c r="K427" s="2"/>
      <c r="L427" s="2"/>
      <c r="M427" s="2"/>
      <c r="N427" s="375"/>
      <c r="O427" s="375"/>
      <c r="P427" s="4"/>
      <c r="Q427" s="375"/>
      <c r="R427" s="375"/>
      <c r="S427" s="375"/>
      <c r="T427" s="375"/>
      <c r="U427" s="376"/>
      <c r="V427" s="375"/>
      <c r="W427" s="376"/>
      <c r="X427" s="375"/>
      <c r="Y427" s="376"/>
      <c r="Z427" s="375"/>
      <c r="AA427" s="376"/>
      <c r="AB427" s="377"/>
    </row>
    <row r="428" spans="1:28" s="378" customFormat="1" x14ac:dyDescent="0.25">
      <c r="A428" s="2"/>
      <c r="B428" s="2"/>
      <c r="C428" s="2"/>
      <c r="D428" s="2"/>
      <c r="E428" s="2"/>
      <c r="F428" s="2"/>
      <c r="G428" s="2"/>
      <c r="H428" s="2"/>
      <c r="I428" s="2"/>
      <c r="J428" s="2"/>
      <c r="K428" s="2"/>
      <c r="L428" s="2"/>
      <c r="M428" s="2"/>
      <c r="N428" s="375"/>
      <c r="O428" s="375"/>
      <c r="P428" s="4"/>
      <c r="Q428" s="375"/>
      <c r="R428" s="375"/>
      <c r="S428" s="375"/>
      <c r="T428" s="375"/>
      <c r="U428" s="376"/>
      <c r="V428" s="375"/>
      <c r="W428" s="376"/>
      <c r="X428" s="375"/>
      <c r="Y428" s="376"/>
      <c r="Z428" s="375"/>
      <c r="AA428" s="376"/>
      <c r="AB428" s="377"/>
    </row>
    <row r="429" spans="1:28" s="378" customFormat="1" x14ac:dyDescent="0.25">
      <c r="A429" s="2"/>
      <c r="B429" s="2"/>
      <c r="C429" s="2"/>
      <c r="D429" s="2"/>
      <c r="E429" s="2"/>
      <c r="F429" s="2"/>
      <c r="G429" s="2"/>
      <c r="H429" s="2"/>
      <c r="I429" s="2"/>
      <c r="J429" s="2"/>
      <c r="K429" s="2"/>
      <c r="L429" s="2"/>
      <c r="M429" s="2"/>
      <c r="N429" s="375"/>
      <c r="O429" s="375"/>
      <c r="P429" s="4"/>
      <c r="Q429" s="375"/>
      <c r="R429" s="375"/>
      <c r="S429" s="375"/>
      <c r="T429" s="375"/>
      <c r="U429" s="376"/>
      <c r="V429" s="375"/>
      <c r="W429" s="376"/>
      <c r="X429" s="375"/>
      <c r="Y429" s="376"/>
      <c r="Z429" s="375"/>
      <c r="AA429" s="376"/>
      <c r="AB429" s="377"/>
    </row>
    <row r="430" spans="1:28" s="378" customFormat="1" x14ac:dyDescent="0.25">
      <c r="A430" s="2"/>
      <c r="B430" s="2"/>
      <c r="C430" s="2"/>
      <c r="D430" s="2"/>
      <c r="E430" s="2"/>
      <c r="F430" s="2"/>
      <c r="G430" s="2"/>
      <c r="H430" s="2"/>
      <c r="I430" s="2"/>
      <c r="J430" s="2"/>
      <c r="K430" s="2"/>
      <c r="L430" s="2"/>
      <c r="M430" s="2"/>
      <c r="N430" s="375"/>
      <c r="O430" s="375"/>
      <c r="P430" s="4"/>
      <c r="Q430" s="375"/>
      <c r="R430" s="375"/>
      <c r="S430" s="375"/>
      <c r="T430" s="375"/>
      <c r="U430" s="376"/>
      <c r="V430" s="375"/>
      <c r="W430" s="376"/>
      <c r="X430" s="375"/>
      <c r="Y430" s="376"/>
      <c r="Z430" s="375"/>
      <c r="AA430" s="376"/>
      <c r="AB430" s="377"/>
    </row>
    <row r="431" spans="1:28" s="378" customFormat="1" x14ac:dyDescent="0.25">
      <c r="A431" s="2"/>
      <c r="B431" s="2"/>
      <c r="C431" s="2"/>
      <c r="D431" s="2"/>
      <c r="E431" s="2"/>
      <c r="F431" s="2"/>
      <c r="G431" s="2"/>
      <c r="H431" s="2"/>
      <c r="I431" s="2"/>
      <c r="J431" s="2"/>
      <c r="K431" s="2"/>
      <c r="L431" s="2"/>
      <c r="M431" s="2"/>
      <c r="N431" s="375"/>
      <c r="O431" s="375"/>
      <c r="P431" s="4"/>
      <c r="Q431" s="375"/>
      <c r="R431" s="375"/>
      <c r="S431" s="375"/>
      <c r="T431" s="375"/>
      <c r="U431" s="376"/>
      <c r="V431" s="375"/>
      <c r="W431" s="376"/>
      <c r="X431" s="375"/>
      <c r="Y431" s="376"/>
      <c r="Z431" s="375"/>
      <c r="AA431" s="376"/>
      <c r="AB431" s="377"/>
    </row>
    <row r="432" spans="1:28" s="378" customFormat="1" x14ac:dyDescent="0.25">
      <c r="A432" s="2"/>
      <c r="B432" s="2"/>
      <c r="C432" s="2"/>
      <c r="D432" s="2"/>
      <c r="E432" s="2"/>
      <c r="F432" s="2"/>
      <c r="G432" s="2"/>
      <c r="H432" s="2"/>
      <c r="I432" s="2"/>
      <c r="J432" s="2"/>
      <c r="K432" s="2"/>
      <c r="L432" s="2"/>
      <c r="M432" s="2"/>
      <c r="N432" s="375"/>
      <c r="O432" s="375"/>
      <c r="P432" s="4"/>
      <c r="Q432" s="375"/>
      <c r="R432" s="375"/>
      <c r="S432" s="375"/>
      <c r="T432" s="375"/>
      <c r="U432" s="376"/>
      <c r="V432" s="375"/>
      <c r="W432" s="376"/>
      <c r="X432" s="375"/>
      <c r="Y432" s="376"/>
      <c r="Z432" s="375"/>
      <c r="AA432" s="376"/>
      <c r="AB432" s="377"/>
    </row>
    <row r="433" spans="1:28" s="378" customFormat="1" x14ac:dyDescent="0.25">
      <c r="A433" s="2"/>
      <c r="B433" s="2"/>
      <c r="C433" s="2"/>
      <c r="D433" s="2"/>
      <c r="E433" s="2"/>
      <c r="F433" s="2"/>
      <c r="G433" s="2"/>
      <c r="H433" s="2"/>
      <c r="I433" s="2"/>
      <c r="J433" s="2"/>
      <c r="K433" s="2"/>
      <c r="L433" s="2"/>
      <c r="M433" s="2"/>
      <c r="N433" s="375"/>
      <c r="O433" s="375"/>
      <c r="P433" s="4"/>
      <c r="Q433" s="375"/>
      <c r="R433" s="375"/>
      <c r="S433" s="375"/>
      <c r="T433" s="375"/>
      <c r="U433" s="376"/>
      <c r="V433" s="375"/>
      <c r="W433" s="376"/>
      <c r="X433" s="375"/>
      <c r="Y433" s="376"/>
      <c r="Z433" s="375"/>
      <c r="AA433" s="376"/>
      <c r="AB433" s="377"/>
    </row>
    <row r="434" spans="1:28" s="378" customFormat="1" x14ac:dyDescent="0.25">
      <c r="A434" s="2"/>
      <c r="B434" s="2"/>
      <c r="C434" s="2"/>
      <c r="D434" s="2"/>
      <c r="E434" s="2"/>
      <c r="F434" s="2"/>
      <c r="G434" s="2"/>
      <c r="H434" s="2"/>
      <c r="I434" s="2"/>
      <c r="J434" s="2"/>
      <c r="K434" s="2"/>
      <c r="L434" s="2"/>
      <c r="M434" s="2"/>
      <c r="N434" s="375"/>
      <c r="O434" s="375"/>
      <c r="P434" s="4"/>
      <c r="Q434" s="375"/>
      <c r="R434" s="375"/>
      <c r="S434" s="375"/>
      <c r="T434" s="375"/>
      <c r="U434" s="376"/>
      <c r="V434" s="375"/>
      <c r="W434" s="376"/>
      <c r="X434" s="375"/>
      <c r="Y434" s="376"/>
      <c r="Z434" s="375"/>
      <c r="AA434" s="376"/>
      <c r="AB434" s="377"/>
    </row>
    <row r="435" spans="1:28" s="378" customFormat="1" x14ac:dyDescent="0.25">
      <c r="A435" s="2"/>
      <c r="B435" s="2"/>
      <c r="C435" s="2"/>
      <c r="D435" s="2"/>
      <c r="E435" s="2"/>
      <c r="F435" s="2"/>
      <c r="G435" s="2"/>
      <c r="H435" s="2"/>
      <c r="I435" s="2"/>
      <c r="J435" s="2"/>
      <c r="K435" s="2"/>
      <c r="L435" s="2"/>
      <c r="M435" s="2"/>
      <c r="N435" s="375"/>
      <c r="O435" s="375"/>
      <c r="P435" s="4"/>
      <c r="Q435" s="375"/>
      <c r="R435" s="375"/>
      <c r="S435" s="375"/>
      <c r="T435" s="375"/>
      <c r="U435" s="376"/>
      <c r="V435" s="375"/>
      <c r="W435" s="376"/>
      <c r="X435" s="375"/>
      <c r="Y435" s="376"/>
      <c r="Z435" s="375"/>
      <c r="AA435" s="376"/>
      <c r="AB435" s="377"/>
    </row>
    <row r="436" spans="1:28" s="378" customFormat="1" x14ac:dyDescent="0.25">
      <c r="A436" s="2"/>
      <c r="B436" s="2"/>
      <c r="C436" s="2"/>
      <c r="D436" s="2"/>
      <c r="E436" s="2"/>
      <c r="F436" s="2"/>
      <c r="G436" s="2"/>
      <c r="H436" s="2"/>
      <c r="I436" s="2"/>
      <c r="J436" s="2"/>
      <c r="K436" s="2"/>
      <c r="L436" s="2"/>
      <c r="M436" s="2"/>
      <c r="N436" s="375"/>
      <c r="O436" s="375"/>
      <c r="P436" s="4"/>
      <c r="Q436" s="375"/>
      <c r="R436" s="375"/>
      <c r="S436" s="375"/>
      <c r="T436" s="375"/>
      <c r="U436" s="376"/>
      <c r="V436" s="375"/>
      <c r="W436" s="376"/>
      <c r="X436" s="375"/>
      <c r="Y436" s="376"/>
      <c r="Z436" s="375"/>
      <c r="AA436" s="376"/>
      <c r="AB436" s="377"/>
    </row>
    <row r="437" spans="1:28" s="378" customFormat="1" x14ac:dyDescent="0.25">
      <c r="A437" s="2"/>
      <c r="B437" s="2"/>
      <c r="C437" s="2"/>
      <c r="D437" s="2"/>
      <c r="E437" s="2"/>
      <c r="F437" s="2"/>
      <c r="G437" s="2"/>
      <c r="H437" s="2"/>
      <c r="I437" s="2"/>
      <c r="J437" s="2"/>
      <c r="K437" s="2"/>
      <c r="L437" s="2"/>
      <c r="M437" s="2"/>
      <c r="N437" s="375"/>
      <c r="O437" s="375"/>
      <c r="P437" s="4"/>
      <c r="Q437" s="375"/>
      <c r="R437" s="375"/>
      <c r="S437" s="375"/>
      <c r="T437" s="375"/>
      <c r="U437" s="376"/>
      <c r="V437" s="375"/>
      <c r="W437" s="376"/>
      <c r="X437" s="375"/>
      <c r="Y437" s="376"/>
      <c r="Z437" s="375"/>
      <c r="AA437" s="376"/>
      <c r="AB437" s="377"/>
    </row>
    <row r="438" spans="1:28" s="378" customFormat="1" x14ac:dyDescent="0.25">
      <c r="A438" s="2"/>
      <c r="B438" s="2"/>
      <c r="C438" s="2"/>
      <c r="D438" s="2"/>
      <c r="E438" s="2"/>
      <c r="F438" s="2"/>
      <c r="G438" s="2"/>
      <c r="H438" s="2"/>
      <c r="I438" s="2"/>
      <c r="J438" s="2"/>
      <c r="K438" s="2"/>
      <c r="L438" s="2"/>
      <c r="M438" s="2"/>
      <c r="N438" s="375"/>
      <c r="O438" s="375"/>
      <c r="P438" s="4"/>
      <c r="Q438" s="375"/>
      <c r="R438" s="375"/>
      <c r="S438" s="375"/>
      <c r="T438" s="375"/>
      <c r="U438" s="376"/>
      <c r="V438" s="375"/>
      <c r="W438" s="376"/>
      <c r="X438" s="375"/>
      <c r="Y438" s="376"/>
      <c r="Z438" s="375"/>
      <c r="AA438" s="376"/>
      <c r="AB438" s="377"/>
    </row>
    <row r="439" spans="1:28" s="378" customFormat="1" x14ac:dyDescent="0.25">
      <c r="A439" s="2"/>
      <c r="B439" s="2"/>
      <c r="C439" s="2"/>
      <c r="D439" s="2"/>
      <c r="E439" s="2"/>
      <c r="F439" s="2"/>
      <c r="G439" s="2"/>
      <c r="H439" s="2"/>
      <c r="I439" s="2"/>
      <c r="J439" s="2"/>
      <c r="K439" s="2"/>
      <c r="L439" s="2"/>
      <c r="M439" s="2"/>
      <c r="N439" s="375"/>
      <c r="O439" s="375"/>
      <c r="P439" s="4"/>
      <c r="Q439" s="375"/>
      <c r="R439" s="375"/>
      <c r="S439" s="375"/>
      <c r="T439" s="375"/>
      <c r="U439" s="376"/>
      <c r="V439" s="375"/>
      <c r="W439" s="376"/>
      <c r="X439" s="375"/>
      <c r="Y439" s="376"/>
      <c r="Z439" s="375"/>
      <c r="AA439" s="376"/>
      <c r="AB439" s="377"/>
    </row>
    <row r="440" spans="1:28" s="378" customFormat="1" x14ac:dyDescent="0.25">
      <c r="A440" s="2"/>
      <c r="B440" s="2"/>
      <c r="C440" s="2"/>
      <c r="D440" s="2"/>
      <c r="E440" s="2"/>
      <c r="F440" s="2"/>
      <c r="G440" s="2"/>
      <c r="H440" s="2"/>
      <c r="I440" s="2"/>
      <c r="J440" s="2"/>
      <c r="K440" s="2"/>
      <c r="L440" s="2"/>
      <c r="M440" s="2"/>
      <c r="N440" s="375"/>
      <c r="O440" s="375"/>
      <c r="P440" s="4"/>
      <c r="Q440" s="375"/>
      <c r="R440" s="375"/>
      <c r="S440" s="375"/>
      <c r="T440" s="375"/>
      <c r="U440" s="376"/>
      <c r="V440" s="375"/>
      <c r="W440" s="376"/>
      <c r="X440" s="375"/>
      <c r="Y440" s="376"/>
      <c r="Z440" s="375"/>
      <c r="AA440" s="376"/>
      <c r="AB440" s="377"/>
    </row>
    <row r="441" spans="1:28" s="378" customFormat="1" x14ac:dyDescent="0.25">
      <c r="A441" s="2"/>
      <c r="B441" s="2"/>
      <c r="C441" s="2"/>
      <c r="D441" s="2"/>
      <c r="E441" s="2"/>
      <c r="F441" s="2"/>
      <c r="G441" s="2"/>
      <c r="H441" s="2"/>
      <c r="I441" s="2"/>
      <c r="J441" s="2"/>
      <c r="K441" s="2"/>
      <c r="L441" s="2"/>
      <c r="M441" s="2"/>
      <c r="N441" s="375"/>
      <c r="O441" s="375"/>
      <c r="P441" s="4"/>
      <c r="Q441" s="375"/>
      <c r="R441" s="375"/>
      <c r="S441" s="375"/>
      <c r="T441" s="375"/>
      <c r="U441" s="376"/>
      <c r="V441" s="375"/>
      <c r="W441" s="376"/>
      <c r="X441" s="375"/>
      <c r="Y441" s="376"/>
      <c r="Z441" s="375"/>
      <c r="AA441" s="376"/>
      <c r="AB441" s="377"/>
    </row>
    <row r="442" spans="1:28" s="378" customFormat="1" x14ac:dyDescent="0.25">
      <c r="A442" s="2"/>
      <c r="B442" s="2"/>
      <c r="C442" s="2"/>
      <c r="D442" s="2"/>
      <c r="E442" s="2"/>
      <c r="F442" s="2"/>
      <c r="G442" s="2"/>
      <c r="H442" s="2"/>
      <c r="I442" s="2"/>
      <c r="J442" s="2"/>
      <c r="K442" s="2"/>
      <c r="L442" s="2"/>
      <c r="M442" s="2"/>
      <c r="N442" s="375"/>
      <c r="O442" s="375"/>
      <c r="P442" s="4"/>
      <c r="Q442" s="375"/>
      <c r="R442" s="375"/>
      <c r="S442" s="375"/>
      <c r="T442" s="375"/>
      <c r="U442" s="376"/>
      <c r="V442" s="375"/>
      <c r="W442" s="376"/>
      <c r="X442" s="375"/>
      <c r="Y442" s="376"/>
      <c r="Z442" s="375"/>
      <c r="AA442" s="376"/>
      <c r="AB442" s="377"/>
    </row>
    <row r="443" spans="1:28" s="378" customFormat="1" x14ac:dyDescent="0.25">
      <c r="A443" s="2"/>
      <c r="B443" s="2"/>
      <c r="C443" s="2"/>
      <c r="D443" s="2"/>
      <c r="E443" s="2"/>
      <c r="F443" s="2"/>
      <c r="G443" s="2"/>
      <c r="H443" s="2"/>
      <c r="I443" s="2"/>
      <c r="J443" s="2"/>
      <c r="K443" s="2"/>
      <c r="L443" s="2"/>
      <c r="M443" s="2"/>
      <c r="N443" s="375"/>
      <c r="O443" s="375"/>
      <c r="P443" s="4"/>
      <c r="Q443" s="375"/>
      <c r="R443" s="375"/>
      <c r="S443" s="375"/>
      <c r="T443" s="375"/>
      <c r="U443" s="376"/>
      <c r="V443" s="375"/>
      <c r="W443" s="376"/>
      <c r="X443" s="375"/>
      <c r="Y443" s="376"/>
      <c r="Z443" s="375"/>
      <c r="AA443" s="376"/>
      <c r="AB443" s="377"/>
    </row>
    <row r="444" spans="1:28" s="378" customFormat="1" x14ac:dyDescent="0.25">
      <c r="A444" s="2"/>
      <c r="B444" s="2"/>
      <c r="C444" s="2"/>
      <c r="D444" s="2"/>
      <c r="E444" s="2"/>
      <c r="F444" s="2"/>
      <c r="G444" s="2"/>
      <c r="H444" s="2"/>
      <c r="I444" s="2"/>
      <c r="J444" s="2"/>
      <c r="K444" s="2"/>
      <c r="L444" s="2"/>
      <c r="M444" s="2"/>
      <c r="N444" s="375"/>
      <c r="O444" s="375"/>
      <c r="P444" s="4"/>
      <c r="Q444" s="375"/>
      <c r="R444" s="375"/>
      <c r="S444" s="375"/>
      <c r="T444" s="375"/>
      <c r="U444" s="376"/>
      <c r="V444" s="375"/>
      <c r="W444" s="376"/>
      <c r="X444" s="375"/>
      <c r="Y444" s="376"/>
      <c r="Z444" s="375"/>
      <c r="AA444" s="376"/>
      <c r="AB444" s="377"/>
    </row>
    <row r="445" spans="1:28" s="378" customFormat="1" x14ac:dyDescent="0.25">
      <c r="A445" s="2"/>
      <c r="B445" s="2"/>
      <c r="C445" s="2"/>
      <c r="D445" s="2"/>
      <c r="E445" s="2"/>
      <c r="F445" s="2"/>
      <c r="G445" s="2"/>
      <c r="H445" s="2"/>
      <c r="I445" s="2"/>
      <c r="J445" s="2"/>
      <c r="K445" s="2"/>
      <c r="L445" s="2"/>
      <c r="M445" s="2"/>
      <c r="N445" s="375"/>
      <c r="O445" s="375"/>
      <c r="P445" s="4"/>
      <c r="Q445" s="375"/>
      <c r="R445" s="375"/>
      <c r="S445" s="375"/>
      <c r="T445" s="375"/>
      <c r="U445" s="376"/>
      <c r="V445" s="375"/>
      <c r="W445" s="376"/>
      <c r="X445" s="375"/>
      <c r="Y445" s="376"/>
      <c r="Z445" s="375"/>
      <c r="AA445" s="376"/>
      <c r="AB445" s="377"/>
    </row>
    <row r="446" spans="1:28" s="378" customFormat="1" x14ac:dyDescent="0.25">
      <c r="A446" s="2"/>
      <c r="B446" s="2"/>
      <c r="C446" s="2"/>
      <c r="D446" s="2"/>
      <c r="E446" s="2"/>
      <c r="F446" s="2"/>
      <c r="G446" s="2"/>
      <c r="H446" s="2"/>
      <c r="I446" s="2"/>
      <c r="J446" s="2"/>
      <c r="K446" s="2"/>
      <c r="L446" s="2"/>
      <c r="M446" s="2"/>
      <c r="N446" s="375"/>
      <c r="O446" s="375"/>
      <c r="P446" s="4"/>
      <c r="Q446" s="375"/>
      <c r="R446" s="375"/>
      <c r="S446" s="375"/>
      <c r="T446" s="375"/>
      <c r="U446" s="376"/>
      <c r="V446" s="375"/>
      <c r="W446" s="376"/>
      <c r="X446" s="375"/>
      <c r="Y446" s="376"/>
      <c r="Z446" s="375"/>
      <c r="AA446" s="376"/>
      <c r="AB446" s="377"/>
    </row>
    <row r="447" spans="1:28" s="378" customFormat="1" x14ac:dyDescent="0.25">
      <c r="A447" s="2"/>
      <c r="B447" s="2"/>
      <c r="C447" s="2"/>
      <c r="D447" s="2"/>
      <c r="E447" s="2"/>
      <c r="F447" s="2"/>
      <c r="G447" s="2"/>
      <c r="H447" s="2"/>
      <c r="I447" s="2"/>
      <c r="J447" s="2"/>
      <c r="K447" s="2"/>
      <c r="L447" s="2"/>
      <c r="M447" s="2"/>
      <c r="N447" s="375"/>
      <c r="O447" s="375"/>
      <c r="P447" s="4"/>
      <c r="Q447" s="375"/>
      <c r="R447" s="375"/>
      <c r="S447" s="375"/>
      <c r="T447" s="375"/>
      <c r="U447" s="376"/>
      <c r="V447" s="375"/>
      <c r="W447" s="376"/>
      <c r="X447" s="375"/>
      <c r="Y447" s="376"/>
      <c r="Z447" s="375"/>
      <c r="AA447" s="376"/>
      <c r="AB447" s="377"/>
    </row>
    <row r="448" spans="1:28" s="378" customFormat="1" x14ac:dyDescent="0.25">
      <c r="A448" s="2"/>
      <c r="B448" s="2"/>
      <c r="C448" s="2"/>
      <c r="D448" s="2"/>
      <c r="E448" s="2"/>
      <c r="F448" s="2"/>
      <c r="G448" s="2"/>
      <c r="H448" s="2"/>
      <c r="I448" s="2"/>
      <c r="J448" s="2"/>
      <c r="K448" s="2"/>
      <c r="L448" s="2"/>
      <c r="M448" s="2"/>
      <c r="N448" s="375"/>
      <c r="O448" s="375"/>
      <c r="P448" s="4"/>
      <c r="Q448" s="375"/>
      <c r="R448" s="375"/>
      <c r="S448" s="375"/>
      <c r="T448" s="375"/>
      <c r="U448" s="376"/>
      <c r="V448" s="375"/>
      <c r="W448" s="376"/>
      <c r="X448" s="375"/>
      <c r="Y448" s="376"/>
      <c r="Z448" s="375"/>
      <c r="AA448" s="376"/>
      <c r="AB448" s="377"/>
    </row>
    <row r="449" spans="1:28" s="378" customFormat="1" x14ac:dyDescent="0.25">
      <c r="A449" s="2"/>
      <c r="B449" s="2"/>
      <c r="C449" s="2"/>
      <c r="D449" s="2"/>
      <c r="E449" s="2"/>
      <c r="F449" s="2"/>
      <c r="G449" s="2"/>
      <c r="H449" s="2"/>
      <c r="I449" s="2"/>
      <c r="J449" s="2"/>
      <c r="K449" s="2"/>
      <c r="L449" s="2"/>
      <c r="M449" s="2"/>
      <c r="N449" s="375"/>
      <c r="O449" s="375"/>
      <c r="P449" s="4"/>
      <c r="Q449" s="375"/>
      <c r="R449" s="375"/>
      <c r="S449" s="375"/>
      <c r="T449" s="375"/>
      <c r="U449" s="376"/>
      <c r="V449" s="375"/>
      <c r="W449" s="376"/>
      <c r="X449" s="375"/>
      <c r="Y449" s="376"/>
      <c r="Z449" s="375"/>
      <c r="AA449" s="376"/>
      <c r="AB449" s="377"/>
    </row>
    <row r="450" spans="1:28" s="378" customFormat="1" x14ac:dyDescent="0.25">
      <c r="A450" s="2"/>
      <c r="B450" s="2"/>
      <c r="C450" s="2"/>
      <c r="D450" s="2"/>
      <c r="E450" s="2"/>
      <c r="F450" s="2"/>
      <c r="G450" s="2"/>
      <c r="H450" s="2"/>
      <c r="I450" s="2"/>
      <c r="J450" s="2"/>
      <c r="K450" s="2"/>
      <c r="L450" s="2"/>
      <c r="M450" s="2"/>
      <c r="N450" s="375"/>
      <c r="O450" s="375"/>
      <c r="P450" s="4"/>
      <c r="Q450" s="375"/>
      <c r="R450" s="375"/>
      <c r="S450" s="375"/>
      <c r="T450" s="375"/>
      <c r="U450" s="376"/>
      <c r="V450" s="375"/>
      <c r="W450" s="376"/>
      <c r="X450" s="375"/>
      <c r="Y450" s="376"/>
      <c r="Z450" s="375"/>
      <c r="AA450" s="376"/>
      <c r="AB450" s="377"/>
    </row>
    <row r="451" spans="1:28" s="378" customFormat="1" x14ac:dyDescent="0.25">
      <c r="A451" s="2"/>
      <c r="B451" s="2"/>
      <c r="C451" s="2"/>
      <c r="D451" s="2"/>
      <c r="E451" s="2"/>
      <c r="F451" s="2"/>
      <c r="G451" s="2"/>
      <c r="H451" s="2"/>
      <c r="I451" s="2"/>
      <c r="J451" s="2"/>
      <c r="K451" s="2"/>
      <c r="L451" s="2"/>
      <c r="M451" s="2"/>
      <c r="N451" s="375"/>
      <c r="O451" s="375"/>
      <c r="P451" s="4"/>
      <c r="Q451" s="375"/>
      <c r="R451" s="375"/>
      <c r="S451" s="375"/>
      <c r="T451" s="375"/>
      <c r="U451" s="376"/>
      <c r="V451" s="375"/>
      <c r="W451" s="376"/>
      <c r="X451" s="375"/>
      <c r="Y451" s="376"/>
      <c r="Z451" s="375"/>
      <c r="AA451" s="376"/>
      <c r="AB451" s="377"/>
    </row>
    <row r="452" spans="1:28" s="378" customFormat="1" x14ac:dyDescent="0.25">
      <c r="A452" s="2"/>
      <c r="B452" s="2"/>
      <c r="C452" s="2"/>
      <c r="D452" s="2"/>
      <c r="E452" s="2"/>
      <c r="F452" s="2"/>
      <c r="G452" s="2"/>
      <c r="H452" s="2"/>
      <c r="I452" s="2"/>
      <c r="J452" s="2"/>
      <c r="K452" s="2"/>
      <c r="L452" s="2"/>
      <c r="M452" s="2"/>
      <c r="N452" s="375"/>
      <c r="O452" s="375"/>
      <c r="P452" s="4"/>
      <c r="Q452" s="375"/>
      <c r="R452" s="375"/>
      <c r="S452" s="375"/>
      <c r="T452" s="375"/>
      <c r="U452" s="376"/>
      <c r="V452" s="375"/>
      <c r="W452" s="376"/>
      <c r="X452" s="375"/>
      <c r="Y452" s="376"/>
      <c r="Z452" s="375"/>
      <c r="AA452" s="376"/>
      <c r="AB452" s="377"/>
    </row>
    <row r="453" spans="1:28" s="378" customFormat="1" x14ac:dyDescent="0.25">
      <c r="A453" s="2"/>
      <c r="B453" s="2"/>
      <c r="C453" s="2"/>
      <c r="D453" s="2"/>
      <c r="E453" s="2"/>
      <c r="F453" s="2"/>
      <c r="G453" s="2"/>
      <c r="H453" s="2"/>
      <c r="I453" s="2"/>
      <c r="J453" s="2"/>
      <c r="K453" s="2"/>
      <c r="L453" s="2"/>
      <c r="M453" s="2"/>
      <c r="N453" s="375"/>
      <c r="O453" s="375"/>
      <c r="P453" s="4"/>
      <c r="Q453" s="375"/>
      <c r="R453" s="375"/>
      <c r="S453" s="375"/>
      <c r="T453" s="375"/>
      <c r="U453" s="376"/>
      <c r="V453" s="375"/>
      <c r="W453" s="376"/>
      <c r="X453" s="375"/>
      <c r="Y453" s="376"/>
      <c r="Z453" s="375"/>
      <c r="AA453" s="376"/>
      <c r="AB453" s="377"/>
    </row>
    <row r="454" spans="1:28" s="378" customFormat="1" x14ac:dyDescent="0.25">
      <c r="A454" s="2"/>
      <c r="B454" s="2"/>
      <c r="C454" s="2"/>
      <c r="D454" s="2"/>
      <c r="E454" s="2"/>
      <c r="F454" s="2"/>
      <c r="G454" s="2"/>
      <c r="H454" s="2"/>
      <c r="I454" s="2"/>
      <c r="J454" s="2"/>
      <c r="K454" s="2"/>
      <c r="L454" s="2"/>
      <c r="M454" s="2"/>
      <c r="N454" s="375"/>
      <c r="O454" s="375"/>
      <c r="P454" s="4"/>
      <c r="Q454" s="375"/>
      <c r="R454" s="375"/>
      <c r="S454" s="375"/>
      <c r="T454" s="375"/>
      <c r="U454" s="376"/>
      <c r="V454" s="375"/>
      <c r="W454" s="376"/>
      <c r="X454" s="375"/>
      <c r="Y454" s="376"/>
      <c r="Z454" s="375"/>
      <c r="AA454" s="376"/>
      <c r="AB454" s="377"/>
    </row>
    <row r="455" spans="1:28" s="378" customFormat="1" x14ac:dyDescent="0.25">
      <c r="A455" s="2"/>
      <c r="B455" s="2"/>
      <c r="C455" s="2"/>
      <c r="D455" s="2"/>
      <c r="E455" s="2"/>
      <c r="F455" s="2"/>
      <c r="G455" s="2"/>
      <c r="H455" s="2"/>
      <c r="I455" s="2"/>
      <c r="J455" s="2"/>
      <c r="K455" s="2"/>
      <c r="L455" s="2"/>
      <c r="M455" s="2"/>
      <c r="N455" s="375"/>
      <c r="O455" s="375"/>
      <c r="P455" s="4"/>
      <c r="Q455" s="375"/>
      <c r="R455" s="375"/>
      <c r="S455" s="375"/>
      <c r="T455" s="375"/>
      <c r="U455" s="376"/>
      <c r="V455" s="375"/>
      <c r="W455" s="376"/>
      <c r="X455" s="375"/>
      <c r="Y455" s="376"/>
      <c r="Z455" s="375"/>
      <c r="AA455" s="376"/>
      <c r="AB455" s="377"/>
    </row>
    <row r="456" spans="1:28" s="378" customFormat="1" x14ac:dyDescent="0.25">
      <c r="A456" s="2"/>
      <c r="B456" s="2"/>
      <c r="C456" s="2"/>
      <c r="D456" s="2"/>
      <c r="E456" s="2"/>
      <c r="F456" s="2"/>
      <c r="G456" s="2"/>
      <c r="H456" s="2"/>
      <c r="I456" s="2"/>
      <c r="J456" s="2"/>
      <c r="K456" s="2"/>
      <c r="L456" s="2"/>
      <c r="M456" s="2"/>
      <c r="N456" s="375"/>
      <c r="O456" s="375"/>
      <c r="P456" s="4"/>
      <c r="Q456" s="375"/>
      <c r="R456" s="375"/>
      <c r="S456" s="375"/>
      <c r="T456" s="375"/>
      <c r="U456" s="376"/>
      <c r="V456" s="375"/>
      <c r="W456" s="376"/>
      <c r="X456" s="375"/>
      <c r="Y456" s="376"/>
      <c r="Z456" s="375"/>
      <c r="AA456" s="376"/>
      <c r="AB456" s="377"/>
    </row>
    <row r="457" spans="1:28" s="378" customFormat="1" x14ac:dyDescent="0.25">
      <c r="A457" s="2"/>
      <c r="B457" s="2"/>
      <c r="C457" s="2"/>
      <c r="D457" s="2"/>
      <c r="E457" s="2"/>
      <c r="F457" s="2"/>
      <c r="G457" s="2"/>
      <c r="H457" s="2"/>
      <c r="I457" s="2"/>
      <c r="J457" s="2"/>
      <c r="K457" s="2"/>
      <c r="L457" s="2"/>
      <c r="M457" s="2"/>
      <c r="N457" s="375"/>
      <c r="O457" s="375"/>
      <c r="P457" s="4"/>
      <c r="Q457" s="375"/>
      <c r="R457" s="375"/>
      <c r="S457" s="375"/>
      <c r="T457" s="375"/>
      <c r="U457" s="376"/>
      <c r="V457" s="375"/>
      <c r="W457" s="376"/>
      <c r="X457" s="375"/>
      <c r="Y457" s="376"/>
      <c r="Z457" s="375"/>
      <c r="AA457" s="376"/>
      <c r="AB457" s="377"/>
    </row>
    <row r="458" spans="1:28" s="378" customFormat="1" x14ac:dyDescent="0.25">
      <c r="A458" s="2"/>
      <c r="B458" s="2"/>
      <c r="C458" s="2"/>
      <c r="D458" s="2"/>
      <c r="E458" s="2"/>
      <c r="F458" s="2"/>
      <c r="G458" s="2"/>
      <c r="H458" s="2"/>
      <c r="I458" s="2"/>
      <c r="J458" s="2"/>
      <c r="K458" s="2"/>
      <c r="L458" s="2"/>
      <c r="M458" s="2"/>
      <c r="N458" s="375"/>
      <c r="O458" s="375"/>
      <c r="P458" s="4"/>
      <c r="Q458" s="375"/>
      <c r="R458" s="375"/>
      <c r="S458" s="375"/>
      <c r="T458" s="375"/>
      <c r="U458" s="376"/>
      <c r="V458" s="375"/>
      <c r="W458" s="376"/>
      <c r="X458" s="375"/>
      <c r="Y458" s="376"/>
      <c r="Z458" s="375"/>
      <c r="AA458" s="376"/>
      <c r="AB458" s="377"/>
    </row>
    <row r="459" spans="1:28" s="378" customFormat="1" x14ac:dyDescent="0.25">
      <c r="A459" s="2"/>
      <c r="B459" s="2"/>
      <c r="C459" s="2"/>
      <c r="D459" s="2"/>
      <c r="E459" s="2"/>
      <c r="F459" s="2"/>
      <c r="G459" s="2"/>
      <c r="H459" s="2"/>
      <c r="I459" s="2"/>
      <c r="J459" s="2"/>
      <c r="K459" s="2"/>
      <c r="L459" s="2"/>
      <c r="M459" s="2"/>
      <c r="N459" s="375"/>
      <c r="O459" s="375"/>
      <c r="P459" s="4"/>
      <c r="Q459" s="375"/>
      <c r="R459" s="375"/>
      <c r="S459" s="375"/>
      <c r="T459" s="375"/>
      <c r="U459" s="376"/>
      <c r="V459" s="375"/>
      <c r="W459" s="376"/>
      <c r="X459" s="375"/>
      <c r="Y459" s="376"/>
      <c r="Z459" s="375"/>
      <c r="AA459" s="376"/>
      <c r="AB459" s="377"/>
    </row>
    <row r="460" spans="1:28" s="378" customFormat="1" x14ac:dyDescent="0.25">
      <c r="A460" s="2"/>
      <c r="B460" s="2"/>
      <c r="C460" s="2"/>
      <c r="D460" s="2"/>
      <c r="E460" s="2"/>
      <c r="F460" s="2"/>
      <c r="G460" s="2"/>
      <c r="H460" s="2"/>
      <c r="I460" s="2"/>
      <c r="J460" s="2"/>
      <c r="K460" s="2"/>
      <c r="L460" s="2"/>
      <c r="M460" s="2"/>
      <c r="N460" s="375"/>
      <c r="O460" s="375"/>
      <c r="P460" s="4"/>
      <c r="Q460" s="375"/>
      <c r="R460" s="375"/>
      <c r="S460" s="375"/>
      <c r="T460" s="375"/>
      <c r="U460" s="376"/>
      <c r="V460" s="375"/>
      <c r="W460" s="376"/>
      <c r="X460" s="375"/>
      <c r="Y460" s="376"/>
      <c r="Z460" s="375"/>
      <c r="AA460" s="376"/>
      <c r="AB460" s="377"/>
    </row>
    <row r="461" spans="1:28" s="378" customFormat="1" x14ac:dyDescent="0.25">
      <c r="A461" s="2"/>
      <c r="B461" s="2"/>
      <c r="C461" s="2"/>
      <c r="D461" s="2"/>
      <c r="E461" s="2"/>
      <c r="F461" s="2"/>
      <c r="G461" s="2"/>
      <c r="H461" s="2"/>
      <c r="I461" s="2"/>
      <c r="J461" s="2"/>
      <c r="K461" s="2"/>
      <c r="L461" s="2"/>
      <c r="M461" s="2"/>
      <c r="N461" s="375"/>
      <c r="O461" s="375"/>
      <c r="P461" s="4"/>
      <c r="Q461" s="375"/>
      <c r="R461" s="375"/>
      <c r="S461" s="375"/>
      <c r="T461" s="375"/>
      <c r="U461" s="376"/>
      <c r="V461" s="375"/>
      <c r="W461" s="376"/>
      <c r="X461" s="375"/>
      <c r="Y461" s="376"/>
      <c r="Z461" s="375"/>
      <c r="AA461" s="376"/>
      <c r="AB461" s="377"/>
    </row>
    <row r="462" spans="1:28" s="378" customFormat="1" x14ac:dyDescent="0.25">
      <c r="A462" s="2"/>
      <c r="B462" s="2"/>
      <c r="C462" s="2"/>
      <c r="D462" s="2"/>
      <c r="E462" s="2"/>
      <c r="F462" s="2"/>
      <c r="G462" s="2"/>
      <c r="H462" s="2"/>
      <c r="I462" s="2"/>
      <c r="J462" s="2"/>
      <c r="K462" s="2"/>
      <c r="L462" s="2"/>
      <c r="M462" s="2"/>
      <c r="N462" s="375"/>
      <c r="O462" s="375"/>
      <c r="P462" s="4"/>
      <c r="Q462" s="375"/>
      <c r="R462" s="375"/>
      <c r="S462" s="375"/>
      <c r="T462" s="375"/>
      <c r="U462" s="376"/>
      <c r="V462" s="375"/>
      <c r="W462" s="376"/>
      <c r="X462" s="375"/>
      <c r="Y462" s="376"/>
      <c r="Z462" s="375"/>
      <c r="AA462" s="376"/>
      <c r="AB462" s="377"/>
    </row>
    <row r="463" spans="1:28" s="378" customFormat="1" x14ac:dyDescent="0.25">
      <c r="A463" s="2"/>
      <c r="B463" s="2"/>
      <c r="C463" s="2"/>
      <c r="D463" s="2"/>
      <c r="E463" s="2"/>
      <c r="F463" s="2"/>
      <c r="G463" s="2"/>
      <c r="H463" s="2"/>
      <c r="I463" s="2"/>
      <c r="J463" s="2"/>
      <c r="K463" s="2"/>
      <c r="L463" s="2"/>
      <c r="M463" s="2"/>
      <c r="N463" s="375"/>
      <c r="O463" s="375"/>
      <c r="P463" s="4"/>
      <c r="Q463" s="375"/>
      <c r="R463" s="375"/>
      <c r="S463" s="375"/>
      <c r="T463" s="375"/>
      <c r="U463" s="376"/>
      <c r="V463" s="375"/>
      <c r="W463" s="376"/>
      <c r="X463" s="375"/>
      <c r="Y463" s="376"/>
      <c r="Z463" s="375"/>
      <c r="AA463" s="376"/>
      <c r="AB463" s="377"/>
    </row>
    <row r="464" spans="1:28" s="378" customFormat="1" x14ac:dyDescent="0.25">
      <c r="A464" s="2"/>
      <c r="B464" s="2"/>
      <c r="C464" s="2"/>
      <c r="D464" s="2"/>
      <c r="E464" s="2"/>
      <c r="F464" s="2"/>
      <c r="G464" s="2"/>
      <c r="H464" s="2"/>
      <c r="I464" s="2"/>
      <c r="J464" s="2"/>
      <c r="K464" s="2"/>
      <c r="L464" s="2"/>
      <c r="M464" s="2"/>
      <c r="N464" s="375"/>
      <c r="O464" s="375"/>
      <c r="P464" s="4"/>
      <c r="Q464" s="375"/>
      <c r="R464" s="375"/>
      <c r="S464" s="375"/>
      <c r="T464" s="375"/>
      <c r="U464" s="376"/>
      <c r="V464" s="375"/>
      <c r="W464" s="376"/>
      <c r="X464" s="375"/>
      <c r="Y464" s="376"/>
      <c r="Z464" s="375"/>
      <c r="AA464" s="376"/>
      <c r="AB464" s="377"/>
    </row>
    <row r="465" spans="1:28" s="378" customFormat="1" x14ac:dyDescent="0.25">
      <c r="A465" s="2"/>
      <c r="B465" s="2"/>
      <c r="C465" s="2"/>
      <c r="D465" s="2"/>
      <c r="E465" s="2"/>
      <c r="F465" s="2"/>
      <c r="G465" s="2"/>
      <c r="H465" s="2"/>
      <c r="I465" s="2"/>
      <c r="J465" s="2"/>
      <c r="K465" s="2"/>
      <c r="L465" s="2"/>
      <c r="M465" s="2"/>
      <c r="N465" s="375"/>
      <c r="O465" s="375"/>
      <c r="P465" s="4"/>
      <c r="Q465" s="375"/>
      <c r="R465" s="375"/>
      <c r="S465" s="375"/>
      <c r="T465" s="375"/>
      <c r="U465" s="376"/>
      <c r="V465" s="375"/>
      <c r="W465" s="376"/>
      <c r="X465" s="375"/>
      <c r="Y465" s="376"/>
      <c r="Z465" s="375"/>
      <c r="AA465" s="376"/>
      <c r="AB465" s="377"/>
    </row>
    <row r="466" spans="1:28" s="378" customFormat="1" x14ac:dyDescent="0.25">
      <c r="A466" s="2"/>
      <c r="B466" s="2"/>
      <c r="C466" s="2"/>
      <c r="D466" s="2"/>
      <c r="E466" s="2"/>
      <c r="F466" s="2"/>
      <c r="G466" s="2"/>
      <c r="H466" s="2"/>
      <c r="I466" s="2"/>
      <c r="J466" s="2"/>
      <c r="K466" s="2"/>
      <c r="L466" s="2"/>
      <c r="M466" s="2"/>
      <c r="N466" s="375"/>
      <c r="O466" s="375"/>
      <c r="P466" s="4"/>
      <c r="Q466" s="375"/>
      <c r="R466" s="375"/>
      <c r="S466" s="375"/>
      <c r="T466" s="375"/>
      <c r="U466" s="376"/>
      <c r="V466" s="375"/>
      <c r="W466" s="376"/>
      <c r="X466" s="375"/>
      <c r="Y466" s="376"/>
      <c r="Z466" s="375"/>
      <c r="AA466" s="376"/>
      <c r="AB466" s="377"/>
    </row>
    <row r="467" spans="1:28" s="378" customFormat="1" x14ac:dyDescent="0.25">
      <c r="A467" s="2"/>
      <c r="B467" s="2"/>
      <c r="C467" s="2"/>
      <c r="D467" s="2"/>
      <c r="E467" s="2"/>
      <c r="F467" s="2"/>
      <c r="G467" s="2"/>
      <c r="H467" s="2"/>
      <c r="I467" s="2"/>
      <c r="J467" s="2"/>
      <c r="K467" s="2"/>
      <c r="L467" s="2"/>
      <c r="M467" s="2"/>
      <c r="N467" s="375"/>
      <c r="O467" s="375"/>
      <c r="P467" s="4"/>
      <c r="Q467" s="375"/>
      <c r="R467" s="375"/>
      <c r="S467" s="375"/>
      <c r="T467" s="375"/>
      <c r="U467" s="376"/>
      <c r="V467" s="375"/>
      <c r="W467" s="376"/>
      <c r="X467" s="375"/>
      <c r="Y467" s="376"/>
      <c r="Z467" s="375"/>
      <c r="AA467" s="376"/>
      <c r="AB467" s="377"/>
    </row>
    <row r="468" spans="1:28" s="378" customFormat="1" x14ac:dyDescent="0.25">
      <c r="A468" s="2"/>
      <c r="B468" s="2"/>
      <c r="C468" s="2"/>
      <c r="D468" s="2"/>
      <c r="E468" s="2"/>
      <c r="F468" s="2"/>
      <c r="G468" s="2"/>
      <c r="H468" s="2"/>
      <c r="I468" s="2"/>
      <c r="J468" s="2"/>
      <c r="K468" s="2"/>
      <c r="L468" s="2"/>
      <c r="M468" s="2"/>
      <c r="N468" s="375"/>
      <c r="O468" s="375"/>
      <c r="P468" s="4"/>
      <c r="Q468" s="375"/>
      <c r="R468" s="375"/>
      <c r="S468" s="375"/>
      <c r="T468" s="375"/>
      <c r="U468" s="376"/>
      <c r="V468" s="375"/>
      <c r="W468" s="376"/>
      <c r="X468" s="375"/>
      <c r="Y468" s="376"/>
      <c r="Z468" s="375"/>
      <c r="AA468" s="376"/>
      <c r="AB468" s="377"/>
    </row>
    <row r="469" spans="1:28" s="378" customFormat="1" x14ac:dyDescent="0.25">
      <c r="A469" s="2"/>
      <c r="B469" s="2"/>
      <c r="C469" s="2"/>
      <c r="D469" s="2"/>
      <c r="E469" s="2"/>
      <c r="F469" s="2"/>
      <c r="G469" s="2"/>
      <c r="H469" s="2"/>
      <c r="I469" s="2"/>
      <c r="J469" s="2"/>
      <c r="K469" s="2"/>
      <c r="L469" s="2"/>
      <c r="M469" s="2"/>
      <c r="N469" s="375"/>
      <c r="O469" s="375"/>
      <c r="P469" s="4"/>
      <c r="Q469" s="375"/>
      <c r="R469" s="375"/>
      <c r="S469" s="375"/>
      <c r="T469" s="375"/>
      <c r="U469" s="376"/>
      <c r="V469" s="375"/>
      <c r="W469" s="376"/>
      <c r="X469" s="375"/>
      <c r="Y469" s="376"/>
      <c r="Z469" s="375"/>
      <c r="AA469" s="376"/>
      <c r="AB469" s="377"/>
    </row>
    <row r="470" spans="1:28" s="378" customFormat="1" x14ac:dyDescent="0.25">
      <c r="A470" s="2"/>
      <c r="B470" s="2"/>
      <c r="C470" s="2"/>
      <c r="D470" s="2"/>
      <c r="E470" s="2"/>
      <c r="F470" s="2"/>
      <c r="G470" s="2"/>
      <c r="H470" s="2"/>
      <c r="I470" s="2"/>
      <c r="J470" s="2"/>
      <c r="K470" s="2"/>
      <c r="L470" s="2"/>
      <c r="M470" s="2"/>
      <c r="N470" s="375"/>
      <c r="O470" s="375"/>
      <c r="P470" s="4"/>
      <c r="Q470" s="375"/>
      <c r="R470" s="375"/>
      <c r="S470" s="375"/>
      <c r="T470" s="375"/>
      <c r="U470" s="376"/>
      <c r="V470" s="375"/>
      <c r="W470" s="376"/>
      <c r="X470" s="375"/>
      <c r="Y470" s="376"/>
      <c r="Z470" s="375"/>
      <c r="AA470" s="376"/>
      <c r="AB470" s="377"/>
    </row>
    <row r="471" spans="1:28" s="378" customFormat="1" x14ac:dyDescent="0.25">
      <c r="A471" s="2"/>
      <c r="B471" s="2"/>
      <c r="C471" s="2"/>
      <c r="D471" s="2"/>
      <c r="E471" s="2"/>
      <c r="F471" s="2"/>
      <c r="G471" s="2"/>
      <c r="H471" s="2"/>
      <c r="I471" s="2"/>
      <c r="J471" s="2"/>
      <c r="K471" s="2"/>
      <c r="L471" s="2"/>
      <c r="M471" s="2"/>
      <c r="N471" s="375"/>
      <c r="O471" s="375"/>
      <c r="P471" s="4"/>
      <c r="Q471" s="375"/>
      <c r="R471" s="375"/>
      <c r="S471" s="375"/>
      <c r="T471" s="375"/>
      <c r="U471" s="376"/>
      <c r="V471" s="375"/>
      <c r="W471" s="376"/>
      <c r="X471" s="375"/>
      <c r="Y471" s="376"/>
      <c r="Z471" s="375"/>
      <c r="AA471" s="376"/>
      <c r="AB471" s="377"/>
    </row>
    <row r="472" spans="1:28" s="378" customFormat="1" x14ac:dyDescent="0.25">
      <c r="A472" s="2"/>
      <c r="B472" s="2"/>
      <c r="C472" s="2"/>
      <c r="D472" s="2"/>
      <c r="E472" s="2"/>
      <c r="F472" s="2"/>
      <c r="G472" s="2"/>
      <c r="H472" s="2"/>
      <c r="I472" s="2"/>
      <c r="J472" s="2"/>
      <c r="K472" s="2"/>
      <c r="L472" s="2"/>
      <c r="M472" s="2"/>
      <c r="N472" s="375"/>
      <c r="O472" s="375"/>
      <c r="P472" s="4"/>
      <c r="Q472" s="375"/>
      <c r="R472" s="375"/>
      <c r="S472" s="375"/>
      <c r="T472" s="375"/>
      <c r="U472" s="376"/>
      <c r="V472" s="375"/>
      <c r="W472" s="376"/>
      <c r="X472" s="375"/>
      <c r="Y472" s="376"/>
      <c r="Z472" s="375"/>
      <c r="AA472" s="376"/>
      <c r="AB472" s="377"/>
    </row>
    <row r="473" spans="1:28" s="378" customFormat="1" x14ac:dyDescent="0.25">
      <c r="A473" s="2"/>
      <c r="B473" s="2"/>
      <c r="C473" s="2"/>
      <c r="D473" s="2"/>
      <c r="E473" s="2"/>
      <c r="F473" s="2"/>
      <c r="G473" s="2"/>
      <c r="H473" s="2"/>
      <c r="I473" s="2"/>
      <c r="J473" s="2"/>
      <c r="K473" s="2"/>
      <c r="L473" s="2"/>
      <c r="M473" s="2"/>
      <c r="N473" s="375"/>
      <c r="O473" s="375"/>
      <c r="P473" s="4"/>
      <c r="Q473" s="375"/>
      <c r="R473" s="375"/>
      <c r="S473" s="375"/>
      <c r="T473" s="375"/>
      <c r="U473" s="376"/>
      <c r="V473" s="375"/>
      <c r="W473" s="376"/>
      <c r="X473" s="375"/>
      <c r="Y473" s="376"/>
      <c r="Z473" s="375"/>
      <c r="AA473" s="376"/>
      <c r="AB473" s="377"/>
    </row>
    <row r="474" spans="1:28" s="378" customFormat="1" x14ac:dyDescent="0.25">
      <c r="A474" s="2"/>
      <c r="B474" s="2"/>
      <c r="C474" s="2"/>
      <c r="D474" s="2"/>
      <c r="E474" s="2"/>
      <c r="F474" s="2"/>
      <c r="G474" s="2"/>
      <c r="H474" s="2"/>
      <c r="I474" s="2"/>
      <c r="J474" s="2"/>
      <c r="K474" s="2"/>
      <c r="L474" s="2"/>
      <c r="M474" s="2"/>
      <c r="N474" s="375"/>
      <c r="O474" s="375"/>
      <c r="P474" s="4"/>
      <c r="Q474" s="375"/>
      <c r="R474" s="375"/>
      <c r="S474" s="375"/>
      <c r="T474" s="375"/>
      <c r="U474" s="376"/>
      <c r="V474" s="375"/>
      <c r="W474" s="376"/>
      <c r="X474" s="375"/>
      <c r="Y474" s="376"/>
      <c r="Z474" s="375"/>
      <c r="AA474" s="376"/>
      <c r="AB474" s="377"/>
    </row>
    <row r="475" spans="1:28" s="378" customFormat="1" x14ac:dyDescent="0.25">
      <c r="A475" s="2"/>
      <c r="B475" s="2"/>
      <c r="C475" s="2"/>
      <c r="D475" s="2"/>
      <c r="E475" s="2"/>
      <c r="F475" s="2"/>
      <c r="G475" s="2"/>
      <c r="H475" s="2"/>
      <c r="I475" s="2"/>
      <c r="J475" s="2"/>
      <c r="K475" s="2"/>
      <c r="L475" s="2"/>
      <c r="M475" s="2"/>
      <c r="N475" s="375"/>
      <c r="O475" s="375"/>
      <c r="P475" s="4"/>
      <c r="Q475" s="375"/>
      <c r="R475" s="375"/>
      <c r="S475" s="375"/>
      <c r="T475" s="375"/>
      <c r="U475" s="376"/>
      <c r="V475" s="375"/>
      <c r="W475" s="376"/>
      <c r="X475" s="375"/>
      <c r="Y475" s="376"/>
      <c r="Z475" s="375"/>
      <c r="AA475" s="376"/>
      <c r="AB475" s="377"/>
    </row>
    <row r="476" spans="1:28" s="378" customFormat="1" x14ac:dyDescent="0.25">
      <c r="A476" s="2"/>
      <c r="B476" s="2"/>
      <c r="C476" s="2"/>
      <c r="D476" s="2"/>
      <c r="E476" s="2"/>
      <c r="F476" s="2"/>
      <c r="G476" s="2"/>
      <c r="H476" s="2"/>
      <c r="I476" s="2"/>
      <c r="J476" s="2"/>
      <c r="K476" s="2"/>
      <c r="L476" s="2"/>
      <c r="M476" s="2"/>
      <c r="N476" s="375"/>
      <c r="O476" s="375"/>
      <c r="P476" s="4"/>
      <c r="Q476" s="375"/>
      <c r="R476" s="375"/>
      <c r="S476" s="375"/>
      <c r="T476" s="375"/>
      <c r="U476" s="376"/>
      <c r="V476" s="375"/>
      <c r="W476" s="376"/>
      <c r="X476" s="375"/>
      <c r="Y476" s="376"/>
      <c r="Z476" s="375"/>
      <c r="AA476" s="376"/>
      <c r="AB476" s="377"/>
    </row>
    <row r="477" spans="1:28" s="378" customFormat="1" x14ac:dyDescent="0.25">
      <c r="A477" s="2"/>
      <c r="B477" s="2"/>
      <c r="C477" s="2"/>
      <c r="D477" s="2"/>
      <c r="E477" s="2"/>
      <c r="F477" s="2"/>
      <c r="G477" s="2"/>
      <c r="H477" s="2"/>
      <c r="I477" s="2"/>
      <c r="J477" s="2"/>
      <c r="K477" s="2"/>
      <c r="L477" s="2"/>
      <c r="M477" s="2"/>
      <c r="N477" s="375"/>
      <c r="O477" s="375"/>
      <c r="P477" s="4"/>
      <c r="Q477" s="375"/>
      <c r="R477" s="375"/>
      <c r="S477" s="375"/>
      <c r="T477" s="375"/>
      <c r="U477" s="376"/>
      <c r="V477" s="375"/>
      <c r="W477" s="376"/>
      <c r="X477" s="375"/>
      <c r="Y477" s="376"/>
      <c r="Z477" s="375"/>
      <c r="AA477" s="376"/>
      <c r="AB477" s="377"/>
    </row>
    <row r="478" spans="1:28" s="378" customFormat="1" x14ac:dyDescent="0.25">
      <c r="A478" s="2"/>
      <c r="B478" s="2"/>
      <c r="C478" s="2"/>
      <c r="D478" s="2"/>
      <c r="E478" s="2"/>
      <c r="F478" s="2"/>
      <c r="G478" s="2"/>
      <c r="H478" s="2"/>
      <c r="I478" s="2"/>
      <c r="J478" s="2"/>
      <c r="K478" s="2"/>
      <c r="L478" s="2"/>
      <c r="M478" s="2"/>
      <c r="N478" s="375"/>
      <c r="O478" s="375"/>
      <c r="P478" s="4"/>
      <c r="Q478" s="375"/>
      <c r="R478" s="375"/>
      <c r="S478" s="375"/>
      <c r="T478" s="375"/>
      <c r="U478" s="376"/>
      <c r="V478" s="375"/>
      <c r="W478" s="376"/>
      <c r="X478" s="375"/>
      <c r="Y478" s="376"/>
      <c r="Z478" s="375"/>
      <c r="AA478" s="376"/>
      <c r="AB478" s="377"/>
    </row>
    <row r="479" spans="1:28" s="378" customFormat="1" x14ac:dyDescent="0.25">
      <c r="A479" s="2"/>
      <c r="B479" s="2"/>
      <c r="C479" s="2"/>
      <c r="D479" s="2"/>
      <c r="E479" s="2"/>
      <c r="F479" s="2"/>
      <c r="G479" s="2"/>
      <c r="H479" s="2"/>
      <c r="I479" s="2"/>
      <c r="J479" s="2"/>
      <c r="K479" s="2"/>
      <c r="L479" s="2"/>
      <c r="M479" s="2"/>
      <c r="N479" s="375"/>
      <c r="O479" s="375"/>
      <c r="P479" s="4"/>
      <c r="Q479" s="375"/>
      <c r="R479" s="375"/>
      <c r="S479" s="375"/>
      <c r="T479" s="375"/>
      <c r="U479" s="376"/>
      <c r="V479" s="375"/>
      <c r="W479" s="376"/>
      <c r="X479" s="375"/>
      <c r="Y479" s="376"/>
      <c r="Z479" s="375"/>
      <c r="AA479" s="376"/>
      <c r="AB479" s="377"/>
    </row>
    <row r="480" spans="1:28" s="378" customFormat="1" x14ac:dyDescent="0.25">
      <c r="A480" s="2"/>
      <c r="B480" s="2"/>
      <c r="C480" s="2"/>
      <c r="D480" s="2"/>
      <c r="E480" s="2"/>
      <c r="F480" s="2"/>
      <c r="G480" s="2"/>
      <c r="H480" s="2"/>
      <c r="I480" s="2"/>
      <c r="J480" s="2"/>
      <c r="K480" s="2"/>
      <c r="L480" s="2"/>
      <c r="M480" s="2"/>
      <c r="N480" s="375"/>
      <c r="O480" s="375"/>
      <c r="P480" s="4"/>
      <c r="Q480" s="375"/>
      <c r="R480" s="375"/>
      <c r="S480" s="375"/>
      <c r="T480" s="375"/>
      <c r="U480" s="376"/>
      <c r="V480" s="375"/>
      <c r="W480" s="376"/>
      <c r="X480" s="375"/>
      <c r="Y480" s="376"/>
      <c r="Z480" s="375"/>
      <c r="AA480" s="376"/>
      <c r="AB480" s="377"/>
    </row>
    <row r="481" spans="1:28" s="378" customFormat="1" x14ac:dyDescent="0.25">
      <c r="A481" s="2"/>
      <c r="B481" s="2"/>
      <c r="C481" s="2"/>
      <c r="D481" s="2"/>
      <c r="E481" s="2"/>
      <c r="F481" s="2"/>
      <c r="G481" s="2"/>
      <c r="H481" s="2"/>
      <c r="I481" s="2"/>
      <c r="J481" s="2"/>
      <c r="K481" s="2"/>
      <c r="L481" s="2"/>
      <c r="M481" s="2"/>
      <c r="N481" s="375"/>
      <c r="O481" s="375"/>
      <c r="P481" s="4"/>
      <c r="Q481" s="375"/>
      <c r="R481" s="375"/>
      <c r="S481" s="375"/>
      <c r="T481" s="375"/>
      <c r="U481" s="376"/>
      <c r="V481" s="375"/>
      <c r="W481" s="376"/>
      <c r="X481" s="375"/>
      <c r="Y481" s="376"/>
      <c r="Z481" s="375"/>
      <c r="AA481" s="376"/>
      <c r="AB481" s="377"/>
    </row>
    <row r="482" spans="1:28" s="378" customFormat="1" x14ac:dyDescent="0.25">
      <c r="A482" s="2"/>
      <c r="B482" s="2"/>
      <c r="C482" s="2"/>
      <c r="D482" s="2"/>
      <c r="E482" s="2"/>
      <c r="F482" s="2"/>
      <c r="G482" s="2"/>
      <c r="H482" s="2"/>
      <c r="I482" s="2"/>
      <c r="J482" s="2"/>
      <c r="K482" s="2"/>
      <c r="L482" s="2"/>
      <c r="M482" s="2"/>
      <c r="N482" s="375"/>
      <c r="O482" s="375"/>
      <c r="P482" s="4"/>
      <c r="Q482" s="375"/>
      <c r="R482" s="375"/>
      <c r="S482" s="375"/>
      <c r="T482" s="375"/>
      <c r="U482" s="376"/>
      <c r="V482" s="375"/>
      <c r="W482" s="376"/>
      <c r="X482" s="375"/>
      <c r="Y482" s="376"/>
      <c r="Z482" s="375"/>
      <c r="AA482" s="376"/>
      <c r="AB482" s="377"/>
    </row>
    <row r="483" spans="1:28" s="378" customFormat="1" x14ac:dyDescent="0.25">
      <c r="A483" s="2"/>
      <c r="B483" s="2"/>
      <c r="C483" s="2"/>
      <c r="D483" s="2"/>
      <c r="E483" s="2"/>
      <c r="F483" s="2"/>
      <c r="G483" s="2"/>
      <c r="H483" s="2"/>
      <c r="I483" s="2"/>
      <c r="J483" s="2"/>
      <c r="K483" s="2"/>
      <c r="L483" s="2"/>
      <c r="M483" s="2"/>
      <c r="N483" s="375"/>
      <c r="O483" s="375"/>
      <c r="P483" s="4"/>
      <c r="Q483" s="375"/>
      <c r="R483" s="375"/>
      <c r="S483" s="375"/>
      <c r="T483" s="375"/>
      <c r="U483" s="376"/>
      <c r="V483" s="375"/>
      <c r="W483" s="376"/>
      <c r="X483" s="375"/>
      <c r="Y483" s="376"/>
      <c r="Z483" s="375"/>
      <c r="AA483" s="376"/>
      <c r="AB483" s="377"/>
    </row>
    <row r="484" spans="1:28" s="378" customFormat="1" x14ac:dyDescent="0.25">
      <c r="A484" s="2"/>
      <c r="B484" s="2"/>
      <c r="C484" s="2"/>
      <c r="D484" s="2"/>
      <c r="E484" s="2"/>
      <c r="F484" s="2"/>
      <c r="G484" s="2"/>
      <c r="H484" s="2"/>
      <c r="I484" s="2"/>
      <c r="J484" s="2"/>
      <c r="K484" s="2"/>
      <c r="L484" s="2"/>
      <c r="M484" s="2"/>
      <c r="N484" s="375"/>
      <c r="O484" s="375"/>
      <c r="P484" s="4"/>
      <c r="Q484" s="375"/>
      <c r="R484" s="375"/>
      <c r="S484" s="375"/>
      <c r="T484" s="375"/>
      <c r="U484" s="376"/>
      <c r="V484" s="375"/>
      <c r="W484" s="376"/>
      <c r="X484" s="375"/>
      <c r="Y484" s="376"/>
      <c r="Z484" s="375"/>
      <c r="AA484" s="376"/>
      <c r="AB484" s="377"/>
    </row>
    <row r="485" spans="1:28" s="378" customFormat="1" x14ac:dyDescent="0.25">
      <c r="A485" s="2"/>
      <c r="B485" s="2"/>
      <c r="C485" s="2"/>
      <c r="D485" s="2"/>
      <c r="E485" s="2"/>
      <c r="F485" s="2"/>
      <c r="G485" s="2"/>
      <c r="H485" s="2"/>
      <c r="I485" s="2"/>
      <c r="J485" s="2"/>
      <c r="K485" s="2"/>
      <c r="L485" s="2"/>
      <c r="M485" s="2"/>
      <c r="N485" s="375"/>
      <c r="O485" s="375"/>
      <c r="P485" s="4"/>
      <c r="Q485" s="375"/>
      <c r="R485" s="375"/>
      <c r="S485" s="375"/>
      <c r="T485" s="375"/>
      <c r="U485" s="376"/>
      <c r="V485" s="375"/>
      <c r="W485" s="376"/>
      <c r="X485" s="375"/>
      <c r="Y485" s="376"/>
      <c r="Z485" s="375"/>
      <c r="AA485" s="376"/>
      <c r="AB485" s="377"/>
    </row>
    <row r="486" spans="1:28" s="378" customFormat="1" x14ac:dyDescent="0.25">
      <c r="A486" s="2"/>
      <c r="B486" s="2"/>
      <c r="C486" s="2"/>
      <c r="D486" s="2"/>
      <c r="E486" s="2"/>
      <c r="F486" s="2"/>
      <c r="G486" s="2"/>
      <c r="H486" s="2"/>
      <c r="I486" s="2"/>
      <c r="J486" s="2"/>
      <c r="K486" s="2"/>
      <c r="L486" s="2"/>
      <c r="M486" s="2"/>
      <c r="N486" s="375"/>
      <c r="O486" s="375"/>
      <c r="P486" s="4"/>
      <c r="Q486" s="375"/>
      <c r="R486" s="375"/>
      <c r="S486" s="375"/>
      <c r="T486" s="375"/>
      <c r="U486" s="376"/>
      <c r="V486" s="375"/>
      <c r="W486" s="376"/>
      <c r="X486" s="375"/>
      <c r="Y486" s="376"/>
      <c r="Z486" s="375"/>
      <c r="AA486" s="376"/>
      <c r="AB486" s="377"/>
    </row>
    <row r="487" spans="1:28" s="378" customFormat="1" x14ac:dyDescent="0.25">
      <c r="A487" s="2"/>
      <c r="B487" s="2"/>
      <c r="C487" s="2"/>
      <c r="D487" s="2"/>
      <c r="E487" s="2"/>
      <c r="F487" s="2"/>
      <c r="G487" s="2"/>
      <c r="H487" s="2"/>
      <c r="I487" s="2"/>
      <c r="J487" s="2"/>
      <c r="K487" s="2"/>
      <c r="L487" s="2"/>
      <c r="M487" s="2"/>
      <c r="N487" s="375"/>
      <c r="O487" s="375"/>
      <c r="P487" s="4"/>
      <c r="Q487" s="375"/>
      <c r="R487" s="375"/>
      <c r="S487" s="375"/>
      <c r="T487" s="375"/>
      <c r="U487" s="376"/>
      <c r="V487" s="375"/>
      <c r="W487" s="376"/>
      <c r="X487" s="375"/>
      <c r="Y487" s="376"/>
      <c r="Z487" s="375"/>
      <c r="AA487" s="376"/>
      <c r="AB487" s="377"/>
    </row>
    <row r="488" spans="1:28" s="378" customFormat="1" x14ac:dyDescent="0.25">
      <c r="A488" s="2"/>
      <c r="B488" s="2"/>
      <c r="C488" s="2"/>
      <c r="D488" s="2"/>
      <c r="E488" s="2"/>
      <c r="F488" s="2"/>
      <c r="G488" s="2"/>
      <c r="H488" s="2"/>
      <c r="I488" s="2"/>
      <c r="J488" s="2"/>
      <c r="K488" s="2"/>
      <c r="L488" s="2"/>
      <c r="M488" s="2"/>
      <c r="N488" s="375"/>
      <c r="O488" s="375"/>
      <c r="P488" s="4"/>
      <c r="Q488" s="375"/>
      <c r="R488" s="375"/>
      <c r="S488" s="375"/>
      <c r="T488" s="375"/>
      <c r="U488" s="376"/>
      <c r="V488" s="375"/>
      <c r="W488" s="376"/>
      <c r="X488" s="375"/>
      <c r="Y488" s="376"/>
      <c r="Z488" s="375"/>
      <c r="AA488" s="376"/>
      <c r="AB488" s="377"/>
    </row>
    <row r="489" spans="1:28" s="378" customFormat="1" x14ac:dyDescent="0.25">
      <c r="A489" s="2"/>
      <c r="B489" s="2"/>
      <c r="C489" s="2"/>
      <c r="D489" s="2"/>
      <c r="E489" s="2"/>
      <c r="F489" s="2"/>
      <c r="G489" s="2"/>
      <c r="H489" s="2"/>
      <c r="I489" s="2"/>
      <c r="J489" s="2"/>
      <c r="K489" s="2"/>
      <c r="L489" s="2"/>
      <c r="M489" s="2"/>
      <c r="N489" s="375"/>
      <c r="O489" s="375"/>
      <c r="P489" s="4"/>
      <c r="Q489" s="375"/>
      <c r="R489" s="375"/>
      <c r="S489" s="375"/>
      <c r="T489" s="375"/>
      <c r="U489" s="376"/>
      <c r="V489" s="375"/>
      <c r="W489" s="376"/>
      <c r="X489" s="375"/>
      <c r="Y489" s="376"/>
      <c r="Z489" s="375"/>
      <c r="AA489" s="376"/>
      <c r="AB489" s="377"/>
    </row>
    <row r="490" spans="1:28" s="378" customFormat="1" x14ac:dyDescent="0.25">
      <c r="A490" s="2"/>
      <c r="B490" s="2"/>
      <c r="C490" s="2"/>
      <c r="D490" s="2"/>
      <c r="E490" s="2"/>
      <c r="F490" s="2"/>
      <c r="G490" s="2"/>
      <c r="H490" s="2"/>
      <c r="I490" s="2"/>
      <c r="J490" s="2"/>
      <c r="K490" s="2"/>
      <c r="L490" s="2"/>
      <c r="M490" s="2"/>
      <c r="N490" s="375"/>
      <c r="O490" s="375"/>
      <c r="P490" s="4"/>
      <c r="Q490" s="375"/>
      <c r="R490" s="375"/>
      <c r="S490" s="375"/>
      <c r="T490" s="375"/>
      <c r="U490" s="376"/>
      <c r="V490" s="375"/>
      <c r="W490" s="376"/>
      <c r="X490" s="375"/>
      <c r="Y490" s="376"/>
      <c r="Z490" s="375"/>
      <c r="AA490" s="376"/>
      <c r="AB490" s="377"/>
    </row>
    <row r="491" spans="1:28" s="378" customFormat="1" x14ac:dyDescent="0.25">
      <c r="A491" s="2"/>
      <c r="B491" s="2"/>
      <c r="C491" s="2"/>
      <c r="D491" s="2"/>
      <c r="E491" s="2"/>
      <c r="F491" s="2"/>
      <c r="G491" s="2"/>
      <c r="H491" s="2"/>
      <c r="I491" s="2"/>
      <c r="J491" s="2"/>
      <c r="K491" s="2"/>
      <c r="L491" s="2"/>
      <c r="M491" s="2"/>
      <c r="N491" s="375"/>
      <c r="O491" s="375"/>
      <c r="P491" s="4"/>
      <c r="Q491" s="375"/>
      <c r="R491" s="375"/>
      <c r="S491" s="375"/>
      <c r="T491" s="375"/>
      <c r="U491" s="376"/>
      <c r="V491" s="375"/>
      <c r="W491" s="376"/>
      <c r="X491" s="375"/>
      <c r="Y491" s="376"/>
      <c r="Z491" s="375"/>
      <c r="AA491" s="376"/>
      <c r="AB491" s="377"/>
    </row>
    <row r="492" spans="1:28" s="378" customFormat="1" x14ac:dyDescent="0.25">
      <c r="A492" s="2"/>
      <c r="B492" s="2"/>
      <c r="C492" s="2"/>
      <c r="D492" s="2"/>
      <c r="E492" s="2"/>
      <c r="F492" s="2"/>
      <c r="G492" s="2"/>
      <c r="H492" s="2"/>
      <c r="I492" s="2"/>
      <c r="J492" s="2"/>
      <c r="K492" s="2"/>
      <c r="L492" s="2"/>
      <c r="M492" s="2"/>
      <c r="N492" s="375"/>
      <c r="O492" s="375"/>
      <c r="P492" s="4"/>
      <c r="Q492" s="375"/>
      <c r="R492" s="375"/>
      <c r="S492" s="375"/>
      <c r="T492" s="375"/>
      <c r="U492" s="376"/>
      <c r="V492" s="375"/>
      <c r="W492" s="376"/>
      <c r="X492" s="375"/>
      <c r="Y492" s="376"/>
      <c r="Z492" s="375"/>
      <c r="AA492" s="376"/>
      <c r="AB492" s="377"/>
    </row>
    <row r="493" spans="1:28" s="378" customFormat="1" x14ac:dyDescent="0.25">
      <c r="A493" s="2"/>
      <c r="B493" s="2"/>
      <c r="C493" s="2"/>
      <c r="D493" s="2"/>
      <c r="E493" s="2"/>
      <c r="F493" s="2"/>
      <c r="G493" s="2"/>
      <c r="H493" s="2"/>
      <c r="I493" s="2"/>
      <c r="J493" s="2"/>
      <c r="K493" s="2"/>
      <c r="L493" s="2"/>
      <c r="M493" s="2"/>
      <c r="N493" s="375"/>
      <c r="O493" s="375"/>
      <c r="P493" s="4"/>
      <c r="Q493" s="375"/>
      <c r="R493" s="375"/>
      <c r="S493" s="375"/>
      <c r="T493" s="375"/>
      <c r="U493" s="376"/>
      <c r="V493" s="375"/>
      <c r="W493" s="376"/>
      <c r="X493" s="375"/>
      <c r="Y493" s="376"/>
      <c r="Z493" s="375"/>
      <c r="AA493" s="376"/>
      <c r="AB493" s="377"/>
    </row>
    <row r="494" spans="1:28" s="378" customFormat="1" x14ac:dyDescent="0.25">
      <c r="A494" s="2"/>
      <c r="B494" s="2"/>
      <c r="C494" s="2"/>
      <c r="D494" s="2"/>
      <c r="E494" s="2"/>
      <c r="F494" s="2"/>
      <c r="G494" s="2"/>
      <c r="H494" s="2"/>
      <c r="I494" s="2"/>
      <c r="J494" s="2"/>
      <c r="K494" s="2"/>
      <c r="L494" s="2"/>
      <c r="M494" s="2"/>
      <c r="N494" s="375"/>
      <c r="O494" s="375"/>
      <c r="P494" s="4"/>
      <c r="Q494" s="375"/>
      <c r="R494" s="375"/>
      <c r="S494" s="375"/>
      <c r="T494" s="375"/>
      <c r="U494" s="376"/>
      <c r="V494" s="375"/>
      <c r="W494" s="376"/>
      <c r="X494" s="375"/>
      <c r="Y494" s="376"/>
      <c r="Z494" s="375"/>
      <c r="AA494" s="376"/>
      <c r="AB494" s="377"/>
    </row>
    <row r="495" spans="1:28" s="378" customFormat="1" x14ac:dyDescent="0.25">
      <c r="A495" s="2"/>
      <c r="B495" s="2"/>
      <c r="C495" s="2"/>
      <c r="D495" s="2"/>
      <c r="E495" s="2"/>
      <c r="F495" s="2"/>
      <c r="G495" s="2"/>
      <c r="H495" s="2"/>
      <c r="I495" s="2"/>
      <c r="J495" s="2"/>
      <c r="K495" s="2"/>
      <c r="L495" s="2"/>
      <c r="M495" s="2"/>
      <c r="N495" s="375"/>
      <c r="O495" s="375"/>
      <c r="P495" s="4"/>
      <c r="Q495" s="375"/>
      <c r="R495" s="375"/>
      <c r="S495" s="375"/>
      <c r="T495" s="375"/>
      <c r="U495" s="376"/>
      <c r="V495" s="375"/>
      <c r="W495" s="376"/>
      <c r="X495" s="375"/>
      <c r="Y495" s="376"/>
      <c r="Z495" s="375"/>
      <c r="AA495" s="376"/>
      <c r="AB495" s="377"/>
    </row>
    <row r="496" spans="1:28" s="378" customFormat="1" x14ac:dyDescent="0.25">
      <c r="A496" s="2"/>
      <c r="B496" s="2"/>
      <c r="C496" s="2"/>
      <c r="D496" s="2"/>
      <c r="E496" s="2"/>
      <c r="F496" s="2"/>
      <c r="G496" s="2"/>
      <c r="H496" s="2"/>
      <c r="I496" s="2"/>
      <c r="J496" s="2"/>
      <c r="K496" s="2"/>
      <c r="L496" s="2"/>
      <c r="M496" s="2"/>
      <c r="N496" s="375"/>
      <c r="O496" s="375"/>
      <c r="P496" s="4"/>
      <c r="Q496" s="375"/>
      <c r="R496" s="375"/>
      <c r="S496" s="375"/>
      <c r="T496" s="375"/>
      <c r="U496" s="376"/>
      <c r="V496" s="375"/>
      <c r="W496" s="376"/>
      <c r="X496" s="375"/>
      <c r="Y496" s="376"/>
      <c r="Z496" s="375"/>
      <c r="AA496" s="376"/>
      <c r="AB496" s="377"/>
    </row>
    <row r="497" spans="1:28" s="378" customFormat="1" x14ac:dyDescent="0.25">
      <c r="A497" s="2"/>
      <c r="B497" s="2"/>
      <c r="C497" s="2"/>
      <c r="D497" s="2"/>
      <c r="E497" s="2"/>
      <c r="F497" s="2"/>
      <c r="G497" s="2"/>
      <c r="H497" s="2"/>
      <c r="I497" s="2"/>
      <c r="J497" s="2"/>
      <c r="K497" s="2"/>
      <c r="L497" s="2"/>
      <c r="M497" s="2"/>
      <c r="N497" s="375"/>
      <c r="O497" s="375"/>
      <c r="P497" s="4"/>
      <c r="Q497" s="375"/>
      <c r="R497" s="375"/>
      <c r="S497" s="375"/>
      <c r="T497" s="375"/>
      <c r="U497" s="376"/>
      <c r="V497" s="375"/>
      <c r="W497" s="376"/>
      <c r="X497" s="375"/>
      <c r="Y497" s="376"/>
      <c r="Z497" s="375"/>
      <c r="AA497" s="376"/>
      <c r="AB497" s="377"/>
    </row>
    <row r="498" spans="1:28" s="378" customFormat="1" x14ac:dyDescent="0.25">
      <c r="A498" s="2"/>
      <c r="B498" s="2"/>
      <c r="C498" s="2"/>
      <c r="D498" s="2"/>
      <c r="E498" s="2"/>
      <c r="F498" s="2"/>
      <c r="G498" s="2"/>
      <c r="H498" s="2"/>
      <c r="I498" s="2"/>
      <c r="J498" s="2"/>
      <c r="K498" s="2"/>
      <c r="L498" s="2"/>
      <c r="M498" s="2"/>
      <c r="N498" s="375"/>
      <c r="O498" s="375"/>
      <c r="P498" s="4"/>
      <c r="Q498" s="375"/>
      <c r="R498" s="375"/>
      <c r="S498" s="375"/>
      <c r="T498" s="375"/>
      <c r="U498" s="376"/>
      <c r="V498" s="375"/>
      <c r="W498" s="376"/>
      <c r="X498" s="375"/>
      <c r="Y498" s="376"/>
      <c r="Z498" s="375"/>
      <c r="AA498" s="376"/>
      <c r="AB498" s="377"/>
    </row>
    <row r="499" spans="1:28" s="378" customFormat="1" x14ac:dyDescent="0.25">
      <c r="A499" s="2"/>
      <c r="B499" s="2"/>
      <c r="C499" s="2"/>
      <c r="D499" s="2"/>
      <c r="E499" s="2"/>
      <c r="F499" s="2"/>
      <c r="G499" s="2"/>
      <c r="H499" s="2"/>
      <c r="I499" s="2"/>
      <c r="J499" s="2"/>
      <c r="K499" s="2"/>
      <c r="L499" s="2"/>
      <c r="M499" s="2"/>
      <c r="N499" s="375"/>
      <c r="O499" s="375"/>
      <c r="P499" s="4"/>
      <c r="Q499" s="375"/>
      <c r="R499" s="375"/>
      <c r="S499" s="375"/>
      <c r="T499" s="375"/>
      <c r="U499" s="376"/>
      <c r="V499" s="375"/>
      <c r="W499" s="376"/>
      <c r="X499" s="375"/>
      <c r="Y499" s="376"/>
      <c r="Z499" s="375"/>
      <c r="AA499" s="376"/>
      <c r="AB499" s="377"/>
    </row>
    <row r="500" spans="1:28" s="378" customFormat="1" x14ac:dyDescent="0.25">
      <c r="A500" s="2"/>
      <c r="B500" s="2"/>
      <c r="C500" s="2"/>
      <c r="D500" s="2"/>
      <c r="E500" s="2"/>
      <c r="F500" s="2"/>
      <c r="G500" s="2"/>
      <c r="H500" s="2"/>
      <c r="I500" s="2"/>
      <c r="J500" s="2"/>
      <c r="K500" s="2"/>
      <c r="L500" s="2"/>
      <c r="M500" s="2"/>
      <c r="N500" s="375"/>
      <c r="O500" s="375"/>
      <c r="P500" s="4"/>
      <c r="Q500" s="375"/>
      <c r="R500" s="375"/>
      <c r="S500" s="375"/>
      <c r="T500" s="375"/>
      <c r="U500" s="376"/>
      <c r="V500" s="375"/>
      <c r="W500" s="376"/>
      <c r="X500" s="375"/>
      <c r="Y500" s="376"/>
      <c r="Z500" s="375"/>
      <c r="AA500" s="376"/>
      <c r="AB500" s="377"/>
    </row>
    <row r="501" spans="1:28" s="378" customFormat="1" x14ac:dyDescent="0.25">
      <c r="A501" s="2"/>
      <c r="B501" s="2"/>
      <c r="C501" s="2"/>
      <c r="D501" s="2"/>
      <c r="E501" s="2"/>
      <c r="F501" s="2"/>
      <c r="G501" s="2"/>
      <c r="H501" s="2"/>
      <c r="I501" s="2"/>
      <c r="J501" s="2"/>
      <c r="K501" s="2"/>
      <c r="L501" s="2"/>
      <c r="M501" s="2"/>
      <c r="N501" s="375"/>
      <c r="O501" s="375"/>
      <c r="P501" s="4"/>
      <c r="Q501" s="375"/>
      <c r="R501" s="375"/>
      <c r="S501" s="375"/>
      <c r="T501" s="375"/>
      <c r="U501" s="376"/>
      <c r="V501" s="375"/>
      <c r="W501" s="376"/>
      <c r="X501" s="375"/>
      <c r="Y501" s="376"/>
      <c r="Z501" s="375"/>
      <c r="AA501" s="376"/>
      <c r="AB501" s="377"/>
    </row>
    <row r="502" spans="1:28" s="378" customFormat="1" x14ac:dyDescent="0.25">
      <c r="A502" s="2"/>
      <c r="B502" s="2"/>
      <c r="C502" s="2"/>
      <c r="D502" s="2"/>
      <c r="E502" s="2"/>
      <c r="F502" s="2"/>
      <c r="G502" s="2"/>
      <c r="H502" s="2"/>
      <c r="I502" s="2"/>
      <c r="J502" s="2"/>
      <c r="K502" s="2"/>
      <c r="L502" s="2"/>
      <c r="M502" s="2"/>
      <c r="N502" s="375"/>
      <c r="O502" s="375"/>
      <c r="P502" s="4"/>
      <c r="Q502" s="375"/>
      <c r="R502" s="375"/>
      <c r="S502" s="375"/>
      <c r="T502" s="375"/>
      <c r="U502" s="376"/>
      <c r="V502" s="375"/>
      <c r="W502" s="376"/>
      <c r="X502" s="375"/>
      <c r="Y502" s="376"/>
      <c r="Z502" s="375"/>
      <c r="AA502" s="376"/>
      <c r="AB502" s="377"/>
    </row>
    <row r="503" spans="1:28" s="378" customFormat="1" x14ac:dyDescent="0.25">
      <c r="A503" s="2"/>
      <c r="B503" s="2"/>
      <c r="C503" s="2"/>
      <c r="D503" s="2"/>
      <c r="E503" s="2"/>
      <c r="F503" s="2"/>
      <c r="G503" s="2"/>
      <c r="H503" s="2"/>
      <c r="I503" s="2"/>
      <c r="J503" s="2"/>
      <c r="K503" s="2"/>
      <c r="L503" s="2"/>
      <c r="M503" s="2"/>
      <c r="N503" s="375"/>
      <c r="O503" s="375"/>
      <c r="P503" s="4"/>
      <c r="Q503" s="375"/>
      <c r="R503" s="375"/>
      <c r="S503" s="375"/>
      <c r="T503" s="375"/>
      <c r="U503" s="376"/>
      <c r="V503" s="375"/>
      <c r="W503" s="376"/>
      <c r="X503" s="375"/>
      <c r="Y503" s="376"/>
      <c r="Z503" s="375"/>
      <c r="AA503" s="376"/>
      <c r="AB503" s="377"/>
    </row>
    <row r="504" spans="1:28" s="378" customFormat="1" x14ac:dyDescent="0.25">
      <c r="A504" s="2"/>
      <c r="B504" s="2"/>
      <c r="C504" s="2"/>
      <c r="D504" s="2"/>
      <c r="E504" s="2"/>
      <c r="F504" s="2"/>
      <c r="G504" s="2"/>
      <c r="H504" s="2"/>
      <c r="I504" s="2"/>
      <c r="J504" s="2"/>
      <c r="K504" s="2"/>
      <c r="L504" s="2"/>
      <c r="M504" s="2"/>
      <c r="N504" s="375"/>
      <c r="O504" s="375"/>
      <c r="P504" s="4"/>
      <c r="Q504" s="375"/>
      <c r="R504" s="375"/>
      <c r="S504" s="375"/>
      <c r="T504" s="375"/>
      <c r="U504" s="376"/>
      <c r="V504" s="375"/>
      <c r="W504" s="376"/>
      <c r="X504" s="375"/>
      <c r="Y504" s="376"/>
      <c r="Z504" s="375"/>
      <c r="AA504" s="376"/>
      <c r="AB504" s="377"/>
    </row>
    <row r="505" spans="1:28" s="378" customFormat="1" x14ac:dyDescent="0.25">
      <c r="A505" s="2"/>
      <c r="B505" s="2"/>
      <c r="C505" s="2"/>
      <c r="D505" s="2"/>
      <c r="E505" s="2"/>
      <c r="F505" s="2"/>
      <c r="G505" s="2"/>
      <c r="H505" s="2"/>
      <c r="I505" s="2"/>
      <c r="J505" s="2"/>
      <c r="K505" s="2"/>
      <c r="L505" s="2"/>
      <c r="M505" s="2"/>
      <c r="N505" s="375"/>
      <c r="O505" s="375"/>
      <c r="P505" s="4"/>
      <c r="Q505" s="375"/>
      <c r="R505" s="375"/>
      <c r="S505" s="375"/>
      <c r="T505" s="375"/>
      <c r="U505" s="376"/>
      <c r="V505" s="375"/>
      <c r="W505" s="376"/>
      <c r="X505" s="375"/>
      <c r="Y505" s="376"/>
      <c r="Z505" s="375"/>
      <c r="AA505" s="376"/>
      <c r="AB505" s="377"/>
    </row>
    <row r="506" spans="1:28" s="378" customFormat="1" x14ac:dyDescent="0.25">
      <c r="A506" s="2"/>
      <c r="B506" s="2"/>
      <c r="C506" s="2"/>
      <c r="D506" s="2"/>
      <c r="E506" s="2"/>
      <c r="F506" s="2"/>
      <c r="G506" s="2"/>
      <c r="H506" s="2"/>
      <c r="I506" s="2"/>
      <c r="J506" s="2"/>
      <c r="K506" s="2"/>
      <c r="L506" s="2"/>
      <c r="M506" s="2"/>
      <c r="N506" s="375"/>
      <c r="O506" s="375"/>
      <c r="P506" s="4"/>
      <c r="Q506" s="375"/>
      <c r="R506" s="375"/>
      <c r="S506" s="375"/>
      <c r="T506" s="375"/>
      <c r="U506" s="376"/>
      <c r="V506" s="375"/>
      <c r="W506" s="376"/>
      <c r="X506" s="375"/>
      <c r="Y506" s="376"/>
      <c r="Z506" s="375"/>
      <c r="AA506" s="376"/>
      <c r="AB506" s="377"/>
    </row>
    <row r="507" spans="1:28" s="378" customFormat="1" x14ac:dyDescent="0.25">
      <c r="A507" s="2"/>
      <c r="B507" s="2"/>
      <c r="C507" s="2"/>
      <c r="D507" s="2"/>
      <c r="E507" s="2"/>
      <c r="F507" s="2"/>
      <c r="G507" s="2"/>
      <c r="H507" s="2"/>
      <c r="I507" s="2"/>
      <c r="J507" s="2"/>
      <c r="K507" s="2"/>
      <c r="L507" s="2"/>
      <c r="M507" s="2"/>
      <c r="N507" s="375"/>
      <c r="O507" s="375"/>
      <c r="P507" s="4"/>
      <c r="Q507" s="375"/>
      <c r="R507" s="375"/>
      <c r="S507" s="375"/>
      <c r="T507" s="375"/>
      <c r="U507" s="376"/>
      <c r="V507" s="375"/>
      <c r="W507" s="376"/>
      <c r="X507" s="375"/>
      <c r="Y507" s="376"/>
      <c r="Z507" s="375"/>
      <c r="AA507" s="376"/>
      <c r="AB507" s="377"/>
    </row>
    <row r="508" spans="1:28" s="378" customFormat="1" x14ac:dyDescent="0.25">
      <c r="A508" s="2"/>
      <c r="B508" s="2"/>
      <c r="C508" s="2"/>
      <c r="D508" s="2"/>
      <c r="E508" s="2"/>
      <c r="F508" s="2"/>
      <c r="G508" s="2"/>
      <c r="H508" s="2"/>
      <c r="I508" s="2"/>
      <c r="J508" s="2"/>
      <c r="K508" s="2"/>
      <c r="L508" s="2"/>
      <c r="M508" s="2"/>
      <c r="N508" s="375"/>
      <c r="O508" s="375"/>
      <c r="P508" s="4"/>
      <c r="Q508" s="375"/>
      <c r="R508" s="375"/>
      <c r="S508" s="375"/>
      <c r="T508" s="375"/>
      <c r="U508" s="376"/>
      <c r="V508" s="375"/>
      <c r="W508" s="376"/>
      <c r="X508" s="375"/>
      <c r="Y508" s="376"/>
      <c r="Z508" s="375"/>
      <c r="AA508" s="376"/>
      <c r="AB508" s="377"/>
    </row>
    <row r="509" spans="1:28" s="378" customFormat="1" x14ac:dyDescent="0.25">
      <c r="A509" s="2"/>
      <c r="B509" s="2"/>
      <c r="C509" s="2"/>
      <c r="D509" s="2"/>
      <c r="E509" s="2"/>
      <c r="F509" s="2"/>
      <c r="G509" s="2"/>
      <c r="H509" s="2"/>
      <c r="I509" s="2"/>
      <c r="J509" s="2"/>
      <c r="K509" s="2"/>
      <c r="L509" s="2"/>
      <c r="M509" s="2"/>
      <c r="N509" s="375"/>
      <c r="O509" s="375"/>
      <c r="P509" s="4"/>
      <c r="Q509" s="375"/>
      <c r="R509" s="375"/>
      <c r="S509" s="375"/>
      <c r="T509" s="375"/>
      <c r="U509" s="376"/>
      <c r="V509" s="375"/>
      <c r="W509" s="376"/>
      <c r="X509" s="375"/>
      <c r="Y509" s="376"/>
      <c r="Z509" s="375"/>
      <c r="AA509" s="376"/>
      <c r="AB509" s="377"/>
    </row>
    <row r="510" spans="1:28" s="378" customFormat="1" x14ac:dyDescent="0.25">
      <c r="A510" s="2"/>
      <c r="B510" s="2"/>
      <c r="C510" s="2"/>
      <c r="D510" s="2"/>
      <c r="E510" s="2"/>
      <c r="F510" s="2"/>
      <c r="G510" s="2"/>
      <c r="H510" s="2"/>
      <c r="I510" s="2"/>
      <c r="J510" s="2"/>
      <c r="K510" s="2"/>
      <c r="L510" s="2"/>
      <c r="M510" s="2"/>
      <c r="N510" s="375"/>
      <c r="O510" s="375"/>
      <c r="P510" s="4"/>
      <c r="Q510" s="375"/>
      <c r="R510" s="375"/>
      <c r="S510" s="375"/>
      <c r="T510" s="375"/>
      <c r="U510" s="376"/>
      <c r="V510" s="375"/>
      <c r="W510" s="376"/>
      <c r="X510" s="375"/>
      <c r="Y510" s="376"/>
      <c r="Z510" s="375"/>
      <c r="AA510" s="376"/>
      <c r="AB510" s="377"/>
    </row>
    <row r="511" spans="1:28" s="378" customFormat="1" x14ac:dyDescent="0.25">
      <c r="A511" s="2"/>
      <c r="B511" s="2"/>
      <c r="C511" s="2"/>
      <c r="D511" s="2"/>
      <c r="E511" s="2"/>
      <c r="F511" s="2"/>
      <c r="G511" s="2"/>
      <c r="H511" s="2"/>
      <c r="I511" s="2"/>
      <c r="J511" s="2"/>
      <c r="K511" s="2"/>
      <c r="L511" s="2"/>
      <c r="M511" s="2"/>
      <c r="N511" s="375"/>
      <c r="O511" s="375"/>
      <c r="P511" s="4"/>
      <c r="Q511" s="375"/>
      <c r="R511" s="375"/>
      <c r="S511" s="375"/>
      <c r="T511" s="375"/>
      <c r="U511" s="376"/>
      <c r="V511" s="375"/>
      <c r="W511" s="376"/>
      <c r="X511" s="375"/>
      <c r="Y511" s="376"/>
      <c r="Z511" s="375"/>
      <c r="AA511" s="376"/>
      <c r="AB511" s="377"/>
    </row>
    <row r="512" spans="1:28" s="378" customFormat="1" x14ac:dyDescent="0.25">
      <c r="A512" s="2"/>
      <c r="B512" s="2"/>
      <c r="C512" s="2"/>
      <c r="D512" s="2"/>
      <c r="E512" s="2"/>
      <c r="F512" s="2"/>
      <c r="G512" s="2"/>
      <c r="H512" s="2"/>
      <c r="I512" s="2"/>
      <c r="J512" s="2"/>
      <c r="K512" s="2"/>
      <c r="L512" s="2"/>
      <c r="M512" s="2"/>
      <c r="N512" s="375"/>
      <c r="O512" s="375"/>
      <c r="P512" s="4"/>
      <c r="Q512" s="375"/>
      <c r="R512" s="375"/>
      <c r="S512" s="375"/>
      <c r="T512" s="375"/>
      <c r="U512" s="376"/>
      <c r="V512" s="375"/>
      <c r="W512" s="376"/>
      <c r="X512" s="375"/>
      <c r="Y512" s="376"/>
      <c r="Z512" s="375"/>
      <c r="AA512" s="376"/>
      <c r="AB512" s="377"/>
    </row>
    <row r="513" spans="1:28" s="378" customFormat="1" x14ac:dyDescent="0.25">
      <c r="A513" s="2"/>
      <c r="B513" s="2"/>
      <c r="C513" s="2"/>
      <c r="D513" s="2"/>
      <c r="E513" s="2"/>
      <c r="F513" s="2"/>
      <c r="G513" s="2"/>
      <c r="H513" s="2"/>
      <c r="I513" s="2"/>
      <c r="J513" s="2"/>
      <c r="K513" s="2"/>
      <c r="L513" s="2"/>
      <c r="M513" s="2"/>
      <c r="N513" s="375"/>
      <c r="O513" s="375"/>
      <c r="P513" s="4"/>
      <c r="Q513" s="375"/>
      <c r="R513" s="375"/>
      <c r="S513" s="375"/>
      <c r="T513" s="375"/>
      <c r="U513" s="376"/>
      <c r="V513" s="375"/>
      <c r="W513" s="376"/>
      <c r="X513" s="375"/>
      <c r="Y513" s="376"/>
      <c r="Z513" s="375"/>
      <c r="AA513" s="376"/>
      <c r="AB513" s="377"/>
    </row>
    <row r="514" spans="1:28" s="378" customFormat="1" x14ac:dyDescent="0.25">
      <c r="A514" s="2"/>
      <c r="B514" s="2"/>
      <c r="C514" s="2"/>
      <c r="D514" s="2"/>
      <c r="E514" s="2"/>
      <c r="F514" s="2"/>
      <c r="G514" s="2"/>
      <c r="H514" s="2"/>
      <c r="I514" s="2"/>
      <c r="J514" s="2"/>
      <c r="K514" s="2"/>
      <c r="L514" s="2"/>
      <c r="M514" s="2"/>
      <c r="N514" s="375"/>
      <c r="O514" s="375"/>
      <c r="P514" s="4"/>
      <c r="Q514" s="375"/>
      <c r="R514" s="375"/>
      <c r="S514" s="375"/>
      <c r="T514" s="375"/>
      <c r="U514" s="376"/>
      <c r="V514" s="375"/>
      <c r="W514" s="376"/>
      <c r="X514" s="375"/>
      <c r="Y514" s="376"/>
      <c r="Z514" s="375"/>
      <c r="AA514" s="376"/>
      <c r="AB514" s="377"/>
    </row>
    <row r="515" spans="1:28" s="378" customFormat="1" x14ac:dyDescent="0.25">
      <c r="A515" s="2"/>
      <c r="B515" s="2"/>
      <c r="C515" s="2"/>
      <c r="D515" s="2"/>
      <c r="E515" s="2"/>
      <c r="F515" s="2"/>
      <c r="G515" s="2"/>
      <c r="H515" s="2"/>
      <c r="I515" s="2"/>
      <c r="J515" s="2"/>
      <c r="K515" s="2"/>
      <c r="L515" s="2"/>
      <c r="M515" s="2"/>
      <c r="N515" s="375"/>
      <c r="O515" s="375"/>
      <c r="P515" s="4"/>
      <c r="Q515" s="375"/>
      <c r="R515" s="375"/>
      <c r="S515" s="375"/>
      <c r="T515" s="375"/>
      <c r="U515" s="376"/>
      <c r="V515" s="375"/>
      <c r="W515" s="376"/>
      <c r="X515" s="375"/>
      <c r="Y515" s="376"/>
      <c r="Z515" s="375"/>
      <c r="AA515" s="376"/>
      <c r="AB515" s="377"/>
    </row>
    <row r="516" spans="1:28" s="378" customFormat="1" x14ac:dyDescent="0.25">
      <c r="A516" s="2"/>
      <c r="B516" s="2"/>
      <c r="C516" s="2"/>
      <c r="D516" s="2"/>
      <c r="E516" s="2"/>
      <c r="F516" s="2"/>
      <c r="G516" s="2"/>
      <c r="H516" s="2"/>
      <c r="I516" s="2"/>
      <c r="J516" s="2"/>
      <c r="K516" s="2"/>
      <c r="L516" s="2"/>
      <c r="M516" s="2"/>
      <c r="N516" s="375"/>
      <c r="O516" s="375"/>
      <c r="P516" s="4"/>
      <c r="Q516" s="375"/>
      <c r="R516" s="375"/>
      <c r="S516" s="375"/>
      <c r="T516" s="375"/>
      <c r="U516" s="376"/>
      <c r="V516" s="375"/>
      <c r="W516" s="376"/>
      <c r="X516" s="375"/>
      <c r="Y516" s="376"/>
      <c r="Z516" s="375"/>
      <c r="AA516" s="376"/>
      <c r="AB516" s="377"/>
    </row>
    <row r="517" spans="1:28" s="378" customFormat="1" x14ac:dyDescent="0.25">
      <c r="A517" s="2"/>
      <c r="B517" s="2"/>
      <c r="C517" s="2"/>
      <c r="D517" s="2"/>
      <c r="E517" s="2"/>
      <c r="F517" s="2"/>
      <c r="G517" s="2"/>
      <c r="H517" s="2"/>
      <c r="I517" s="2"/>
      <c r="J517" s="2"/>
      <c r="K517" s="2"/>
      <c r="L517" s="2"/>
      <c r="M517" s="2"/>
      <c r="N517" s="375"/>
      <c r="O517" s="375"/>
      <c r="P517" s="4"/>
      <c r="Q517" s="375"/>
      <c r="R517" s="375"/>
      <c r="S517" s="375"/>
      <c r="T517" s="375"/>
      <c r="U517" s="376"/>
      <c r="V517" s="375"/>
      <c r="W517" s="376"/>
      <c r="X517" s="375"/>
      <c r="Y517" s="376"/>
      <c r="Z517" s="375"/>
      <c r="AA517" s="376"/>
      <c r="AB517" s="377"/>
    </row>
    <row r="518" spans="1:28" s="378" customFormat="1" x14ac:dyDescent="0.25">
      <c r="A518" s="2"/>
      <c r="B518" s="2"/>
      <c r="C518" s="2"/>
      <c r="D518" s="2"/>
      <c r="E518" s="2"/>
      <c r="F518" s="2"/>
      <c r="G518" s="2"/>
      <c r="H518" s="2"/>
      <c r="I518" s="2"/>
      <c r="J518" s="2"/>
      <c r="K518" s="2"/>
      <c r="L518" s="2"/>
      <c r="M518" s="2"/>
      <c r="N518" s="375"/>
      <c r="O518" s="375"/>
      <c r="P518" s="4"/>
      <c r="Q518" s="375"/>
      <c r="R518" s="375"/>
      <c r="S518" s="375"/>
      <c r="T518" s="375"/>
      <c r="U518" s="376"/>
      <c r="V518" s="375"/>
      <c r="W518" s="376"/>
      <c r="X518" s="375"/>
      <c r="Y518" s="376"/>
      <c r="Z518" s="375"/>
      <c r="AA518" s="376"/>
      <c r="AB518" s="377"/>
    </row>
    <row r="519" spans="1:28" s="378" customFormat="1" x14ac:dyDescent="0.25">
      <c r="A519" s="2"/>
      <c r="B519" s="2"/>
      <c r="C519" s="2"/>
      <c r="D519" s="2"/>
      <c r="E519" s="2"/>
      <c r="F519" s="2"/>
      <c r="G519" s="2"/>
      <c r="H519" s="2"/>
      <c r="I519" s="2"/>
      <c r="J519" s="2"/>
      <c r="K519" s="2"/>
      <c r="L519" s="2"/>
      <c r="M519" s="2"/>
      <c r="N519" s="375"/>
      <c r="O519" s="375"/>
      <c r="P519" s="4"/>
      <c r="Q519" s="375"/>
      <c r="R519" s="375"/>
      <c r="S519" s="375"/>
      <c r="T519" s="375"/>
      <c r="U519" s="376"/>
      <c r="V519" s="375"/>
      <c r="W519" s="376"/>
      <c r="X519" s="375"/>
      <c r="Y519" s="376"/>
      <c r="Z519" s="375"/>
      <c r="AA519" s="376"/>
      <c r="AB519" s="377"/>
    </row>
    <row r="520" spans="1:28" s="378" customFormat="1" x14ac:dyDescent="0.25">
      <c r="A520" s="2"/>
      <c r="B520" s="2"/>
      <c r="C520" s="2"/>
      <c r="D520" s="2"/>
      <c r="E520" s="2"/>
      <c r="F520" s="2"/>
      <c r="G520" s="2"/>
      <c r="H520" s="2"/>
      <c r="I520" s="2"/>
      <c r="J520" s="2"/>
      <c r="K520" s="2"/>
      <c r="L520" s="2"/>
      <c r="M520" s="2"/>
      <c r="N520" s="375"/>
      <c r="O520" s="375"/>
      <c r="P520" s="4"/>
      <c r="Q520" s="375"/>
      <c r="R520" s="375"/>
      <c r="S520" s="375"/>
      <c r="T520" s="375"/>
      <c r="U520" s="376"/>
      <c r="V520" s="375"/>
      <c r="W520" s="376"/>
      <c r="X520" s="375"/>
      <c r="Y520" s="376"/>
      <c r="Z520" s="375"/>
      <c r="AA520" s="376"/>
      <c r="AB520" s="377"/>
    </row>
    <row r="521" spans="1:28" s="378" customFormat="1" x14ac:dyDescent="0.25">
      <c r="A521" s="2"/>
      <c r="B521" s="2"/>
      <c r="C521" s="2"/>
      <c r="D521" s="2"/>
      <c r="E521" s="2"/>
      <c r="F521" s="2"/>
      <c r="G521" s="2"/>
      <c r="H521" s="2"/>
      <c r="I521" s="2"/>
      <c r="J521" s="2"/>
      <c r="K521" s="2"/>
      <c r="L521" s="2"/>
      <c r="M521" s="2"/>
      <c r="N521" s="375"/>
      <c r="O521" s="375"/>
      <c r="P521" s="4"/>
      <c r="Q521" s="375"/>
      <c r="R521" s="375"/>
      <c r="S521" s="375"/>
      <c r="T521" s="375"/>
      <c r="U521" s="376"/>
      <c r="V521" s="375"/>
      <c r="W521" s="376"/>
      <c r="X521" s="375"/>
      <c r="Y521" s="376"/>
      <c r="Z521" s="375"/>
      <c r="AA521" s="376"/>
      <c r="AB521" s="377"/>
    </row>
    <row r="522" spans="1:28" s="378" customFormat="1" x14ac:dyDescent="0.25">
      <c r="A522" s="2"/>
      <c r="B522" s="2"/>
      <c r="C522" s="2"/>
      <c r="D522" s="2"/>
      <c r="E522" s="2"/>
      <c r="F522" s="2"/>
      <c r="G522" s="2"/>
      <c r="H522" s="2"/>
      <c r="I522" s="2"/>
      <c r="J522" s="2"/>
      <c r="K522" s="2"/>
      <c r="L522" s="2"/>
      <c r="M522" s="2"/>
      <c r="N522" s="375"/>
      <c r="O522" s="375"/>
      <c r="P522" s="4"/>
      <c r="Q522" s="375"/>
      <c r="R522" s="375"/>
      <c r="S522" s="375"/>
      <c r="T522" s="375"/>
      <c r="U522" s="376"/>
      <c r="V522" s="375"/>
      <c r="W522" s="376"/>
      <c r="X522" s="375"/>
      <c r="Y522" s="376"/>
      <c r="Z522" s="375"/>
      <c r="AA522" s="376"/>
      <c r="AB522" s="377"/>
    </row>
    <row r="523" spans="1:28" s="378" customFormat="1" x14ac:dyDescent="0.25">
      <c r="A523" s="2"/>
      <c r="B523" s="2"/>
      <c r="C523" s="2"/>
      <c r="D523" s="2"/>
      <c r="E523" s="2"/>
      <c r="F523" s="2"/>
      <c r="G523" s="2"/>
      <c r="H523" s="2"/>
      <c r="I523" s="2"/>
      <c r="J523" s="2"/>
      <c r="K523" s="2"/>
      <c r="L523" s="2"/>
      <c r="M523" s="2"/>
      <c r="N523" s="375"/>
      <c r="O523" s="375"/>
      <c r="P523" s="4"/>
      <c r="Q523" s="375"/>
      <c r="R523" s="375"/>
      <c r="S523" s="375"/>
      <c r="T523" s="375"/>
      <c r="U523" s="376"/>
      <c r="V523" s="375"/>
      <c r="W523" s="376"/>
      <c r="X523" s="375"/>
      <c r="Y523" s="376"/>
      <c r="Z523" s="375"/>
      <c r="AA523" s="376"/>
      <c r="AB523" s="377"/>
    </row>
    <row r="524" spans="1:28" s="378" customFormat="1" x14ac:dyDescent="0.25">
      <c r="A524" s="2"/>
      <c r="B524" s="2"/>
      <c r="C524" s="2"/>
      <c r="D524" s="2"/>
      <c r="E524" s="2"/>
      <c r="F524" s="2"/>
      <c r="G524" s="2"/>
      <c r="H524" s="2"/>
      <c r="I524" s="2"/>
      <c r="J524" s="2"/>
      <c r="K524" s="2"/>
      <c r="L524" s="2"/>
      <c r="M524" s="2"/>
      <c r="N524" s="375"/>
      <c r="O524" s="375"/>
      <c r="P524" s="4"/>
      <c r="Q524" s="375"/>
      <c r="R524" s="375"/>
      <c r="S524" s="375"/>
      <c r="T524" s="375"/>
      <c r="U524" s="376"/>
      <c r="V524" s="375"/>
      <c r="W524" s="376"/>
      <c r="X524" s="375"/>
      <c r="Y524" s="376"/>
      <c r="Z524" s="375"/>
      <c r="AA524" s="376"/>
      <c r="AB524" s="377"/>
    </row>
    <row r="525" spans="1:28" s="378" customFormat="1" x14ac:dyDescent="0.25">
      <c r="A525" s="2"/>
      <c r="B525" s="2"/>
      <c r="C525" s="2"/>
      <c r="D525" s="2"/>
      <c r="E525" s="2"/>
      <c r="F525" s="2"/>
      <c r="G525" s="2"/>
      <c r="H525" s="2"/>
      <c r="I525" s="2"/>
      <c r="J525" s="2"/>
      <c r="K525" s="2"/>
      <c r="L525" s="2"/>
      <c r="M525" s="2"/>
      <c r="N525" s="375"/>
      <c r="O525" s="375"/>
      <c r="P525" s="4"/>
      <c r="Q525" s="375"/>
      <c r="R525" s="375"/>
      <c r="S525" s="375"/>
      <c r="T525" s="375"/>
      <c r="U525" s="376"/>
      <c r="V525" s="375"/>
      <c r="W525" s="376"/>
      <c r="X525" s="375"/>
      <c r="Y525" s="376"/>
      <c r="Z525" s="375"/>
      <c r="AA525" s="376"/>
      <c r="AB525" s="377"/>
    </row>
    <row r="526" spans="1:28" s="378" customFormat="1" x14ac:dyDescent="0.25">
      <c r="A526" s="2"/>
      <c r="B526" s="2"/>
      <c r="C526" s="2"/>
      <c r="D526" s="2"/>
      <c r="E526" s="2"/>
      <c r="F526" s="2"/>
      <c r="G526" s="2"/>
      <c r="H526" s="2"/>
      <c r="I526" s="2"/>
      <c r="J526" s="2"/>
      <c r="K526" s="2"/>
      <c r="L526" s="2"/>
      <c r="M526" s="2"/>
      <c r="N526" s="375"/>
      <c r="O526" s="375"/>
      <c r="P526" s="4"/>
      <c r="Q526" s="375"/>
      <c r="R526" s="375"/>
      <c r="S526" s="375"/>
      <c r="T526" s="375"/>
      <c r="U526" s="376"/>
      <c r="V526" s="375"/>
      <c r="W526" s="376"/>
      <c r="X526" s="375"/>
      <c r="Y526" s="376"/>
      <c r="Z526" s="375"/>
      <c r="AA526" s="376"/>
      <c r="AB526" s="377"/>
    </row>
    <row r="527" spans="1:28" s="378" customFormat="1" x14ac:dyDescent="0.25">
      <c r="A527" s="2"/>
      <c r="B527" s="2"/>
      <c r="C527" s="2"/>
      <c r="D527" s="2"/>
      <c r="E527" s="2"/>
      <c r="F527" s="2"/>
      <c r="G527" s="2"/>
      <c r="H527" s="2"/>
      <c r="I527" s="2"/>
      <c r="J527" s="2"/>
      <c r="K527" s="2"/>
      <c r="L527" s="2"/>
      <c r="M527" s="2"/>
      <c r="N527" s="375"/>
      <c r="O527" s="375"/>
      <c r="P527" s="4"/>
      <c r="Q527" s="375"/>
      <c r="R527" s="375"/>
      <c r="S527" s="375"/>
      <c r="T527" s="375"/>
      <c r="U527" s="376"/>
      <c r="V527" s="375"/>
      <c r="W527" s="376"/>
      <c r="X527" s="375"/>
      <c r="Y527" s="376"/>
      <c r="Z527" s="375"/>
      <c r="AA527" s="376"/>
      <c r="AB527" s="377"/>
    </row>
    <row r="528" spans="1:28" s="378" customFormat="1" x14ac:dyDescent="0.25">
      <c r="A528" s="2"/>
      <c r="B528" s="2"/>
      <c r="C528" s="2"/>
      <c r="D528" s="2"/>
      <c r="E528" s="2"/>
      <c r="F528" s="2"/>
      <c r="G528" s="2"/>
      <c r="H528" s="2"/>
      <c r="I528" s="2"/>
      <c r="J528" s="2"/>
      <c r="K528" s="2"/>
      <c r="L528" s="2"/>
      <c r="M528" s="2"/>
      <c r="N528" s="375"/>
      <c r="O528" s="375"/>
      <c r="P528" s="4"/>
      <c r="Q528" s="375"/>
      <c r="R528" s="375"/>
      <c r="S528" s="375"/>
      <c r="T528" s="375"/>
      <c r="U528" s="376"/>
      <c r="V528" s="375"/>
      <c r="W528" s="376"/>
      <c r="X528" s="375"/>
      <c r="Y528" s="376"/>
      <c r="Z528" s="375"/>
      <c r="AA528" s="376"/>
      <c r="AB528" s="377"/>
    </row>
    <row r="529" spans="1:28" s="378" customFormat="1" x14ac:dyDescent="0.25">
      <c r="A529" s="2"/>
      <c r="B529" s="2"/>
      <c r="C529" s="2"/>
      <c r="D529" s="2"/>
      <c r="E529" s="2"/>
      <c r="F529" s="2"/>
      <c r="G529" s="2"/>
      <c r="H529" s="2"/>
      <c r="I529" s="2"/>
      <c r="J529" s="2"/>
      <c r="K529" s="2"/>
      <c r="L529" s="2"/>
      <c r="M529" s="2"/>
      <c r="N529" s="375"/>
      <c r="O529" s="375"/>
      <c r="P529" s="4"/>
      <c r="Q529" s="375"/>
      <c r="R529" s="375"/>
      <c r="S529" s="375"/>
      <c r="T529" s="375"/>
      <c r="U529" s="376"/>
      <c r="V529" s="375"/>
      <c r="W529" s="376"/>
      <c r="X529" s="375"/>
      <c r="Y529" s="376"/>
      <c r="Z529" s="375"/>
      <c r="AA529" s="376"/>
      <c r="AB529" s="377"/>
    </row>
    <row r="530" spans="1:28" s="378" customFormat="1" x14ac:dyDescent="0.25">
      <c r="A530" s="2"/>
      <c r="B530" s="2"/>
      <c r="C530" s="2"/>
      <c r="D530" s="2"/>
      <c r="E530" s="2"/>
      <c r="F530" s="2"/>
      <c r="G530" s="2"/>
      <c r="H530" s="2"/>
      <c r="I530" s="2"/>
      <c r="J530" s="2"/>
      <c r="K530" s="2"/>
      <c r="L530" s="2"/>
      <c r="M530" s="2"/>
      <c r="N530" s="375"/>
      <c r="O530" s="375"/>
      <c r="P530" s="4"/>
      <c r="Q530" s="375"/>
      <c r="R530" s="375"/>
      <c r="S530" s="375"/>
      <c r="T530" s="375"/>
      <c r="U530" s="376"/>
      <c r="V530" s="375"/>
      <c r="W530" s="376"/>
      <c r="X530" s="375"/>
      <c r="Y530" s="376"/>
      <c r="Z530" s="375"/>
      <c r="AA530" s="376"/>
      <c r="AB530" s="377"/>
    </row>
    <row r="531" spans="1:28" s="378" customFormat="1" x14ac:dyDescent="0.25">
      <c r="A531" s="2"/>
      <c r="B531" s="2"/>
      <c r="C531" s="2"/>
      <c r="D531" s="2"/>
      <c r="E531" s="2"/>
      <c r="F531" s="2"/>
      <c r="G531" s="2"/>
      <c r="H531" s="2"/>
      <c r="I531" s="2"/>
      <c r="J531" s="2"/>
      <c r="K531" s="2"/>
      <c r="L531" s="2"/>
      <c r="M531" s="2"/>
      <c r="N531" s="375"/>
      <c r="O531" s="375"/>
      <c r="P531" s="4"/>
      <c r="Q531" s="375"/>
      <c r="R531" s="375"/>
      <c r="S531" s="375"/>
      <c r="T531" s="375"/>
      <c r="U531" s="376"/>
      <c r="V531" s="375"/>
      <c r="W531" s="376"/>
      <c r="X531" s="375"/>
      <c r="Y531" s="376"/>
      <c r="Z531" s="375"/>
      <c r="AA531" s="376"/>
      <c r="AB531" s="377"/>
    </row>
    <row r="532" spans="1:28" s="378" customFormat="1" x14ac:dyDescent="0.25">
      <c r="A532" s="2"/>
      <c r="B532" s="2"/>
      <c r="C532" s="2"/>
      <c r="D532" s="2"/>
      <c r="E532" s="2"/>
      <c r="F532" s="2"/>
      <c r="G532" s="2"/>
      <c r="H532" s="2"/>
      <c r="I532" s="2"/>
      <c r="J532" s="2"/>
      <c r="K532" s="2"/>
      <c r="L532" s="2"/>
      <c r="M532" s="2"/>
      <c r="N532" s="375"/>
      <c r="O532" s="375"/>
      <c r="P532" s="4"/>
      <c r="Q532" s="375"/>
      <c r="R532" s="375"/>
      <c r="S532" s="375"/>
      <c r="T532" s="375"/>
      <c r="U532" s="376"/>
      <c r="V532" s="375"/>
      <c r="W532" s="376"/>
      <c r="X532" s="375"/>
      <c r="Y532" s="376"/>
      <c r="Z532" s="375"/>
      <c r="AA532" s="376"/>
      <c r="AB532" s="377"/>
    </row>
    <row r="533" spans="1:28" s="378" customFormat="1" x14ac:dyDescent="0.25">
      <c r="A533" s="2"/>
      <c r="B533" s="2"/>
      <c r="C533" s="2"/>
      <c r="D533" s="2"/>
      <c r="E533" s="2"/>
      <c r="F533" s="2"/>
      <c r="G533" s="2"/>
      <c r="H533" s="2"/>
      <c r="I533" s="2"/>
      <c r="J533" s="2"/>
      <c r="K533" s="2"/>
      <c r="L533" s="2"/>
      <c r="M533" s="2"/>
      <c r="N533" s="375"/>
      <c r="O533" s="375"/>
      <c r="P533" s="4"/>
      <c r="Q533" s="375"/>
      <c r="R533" s="375"/>
      <c r="S533" s="375"/>
      <c r="T533" s="375"/>
      <c r="U533" s="376"/>
      <c r="V533" s="375"/>
      <c r="W533" s="376"/>
      <c r="X533" s="375"/>
      <c r="Y533" s="376"/>
      <c r="Z533" s="375"/>
      <c r="AA533" s="376"/>
      <c r="AB533" s="377"/>
    </row>
    <row r="534" spans="1:28" s="378" customFormat="1" x14ac:dyDescent="0.25">
      <c r="A534" s="2"/>
      <c r="B534" s="2"/>
      <c r="C534" s="2"/>
      <c r="D534" s="2"/>
      <c r="E534" s="2"/>
      <c r="F534" s="2"/>
      <c r="G534" s="2"/>
      <c r="H534" s="2"/>
      <c r="I534" s="2"/>
      <c r="J534" s="2"/>
      <c r="K534" s="2"/>
      <c r="L534" s="2"/>
      <c r="M534" s="2"/>
      <c r="N534" s="375"/>
      <c r="O534" s="375"/>
      <c r="P534" s="4"/>
      <c r="Q534" s="375"/>
      <c r="R534" s="375"/>
      <c r="S534" s="375"/>
      <c r="T534" s="375"/>
      <c r="U534" s="376"/>
      <c r="V534" s="375"/>
      <c r="W534" s="376"/>
      <c r="X534" s="375"/>
      <c r="Y534" s="376"/>
      <c r="Z534" s="375"/>
      <c r="AA534" s="376"/>
      <c r="AB534" s="377"/>
    </row>
    <row r="535" spans="1:28" s="378" customFormat="1" x14ac:dyDescent="0.25">
      <c r="A535" s="2"/>
      <c r="B535" s="2"/>
      <c r="C535" s="2"/>
      <c r="D535" s="2"/>
      <c r="E535" s="2"/>
      <c r="F535" s="2"/>
      <c r="G535" s="2"/>
      <c r="H535" s="2"/>
      <c r="I535" s="2"/>
      <c r="J535" s="2"/>
      <c r="K535" s="2"/>
      <c r="L535" s="2"/>
      <c r="M535" s="2"/>
      <c r="N535" s="375"/>
      <c r="O535" s="375"/>
      <c r="P535" s="4"/>
      <c r="Q535" s="375"/>
      <c r="R535" s="375"/>
      <c r="S535" s="375"/>
      <c r="T535" s="375"/>
      <c r="U535" s="376"/>
      <c r="V535" s="375"/>
      <c r="W535" s="376"/>
      <c r="X535" s="375"/>
      <c r="Y535" s="376"/>
      <c r="Z535" s="375"/>
      <c r="AA535" s="376"/>
      <c r="AB535" s="377"/>
    </row>
    <row r="536" spans="1:28" s="378" customFormat="1" x14ac:dyDescent="0.25">
      <c r="A536" s="2"/>
      <c r="B536" s="2"/>
      <c r="C536" s="2"/>
      <c r="D536" s="2"/>
      <c r="E536" s="2"/>
      <c r="F536" s="2"/>
      <c r="G536" s="2"/>
      <c r="H536" s="2"/>
      <c r="I536" s="2"/>
      <c r="J536" s="2"/>
      <c r="K536" s="2"/>
      <c r="L536" s="2"/>
      <c r="M536" s="2"/>
      <c r="N536" s="375"/>
      <c r="O536" s="375"/>
      <c r="P536" s="4"/>
      <c r="Q536" s="375"/>
      <c r="R536" s="375"/>
      <c r="S536" s="375"/>
      <c r="T536" s="375"/>
      <c r="U536" s="376"/>
      <c r="V536" s="375"/>
      <c r="W536" s="376"/>
      <c r="X536" s="375"/>
      <c r="Y536" s="376"/>
      <c r="Z536" s="375"/>
      <c r="AA536" s="376"/>
      <c r="AB536" s="377"/>
    </row>
    <row r="537" spans="1:28" s="378" customFormat="1" x14ac:dyDescent="0.25">
      <c r="A537" s="2"/>
      <c r="B537" s="2"/>
      <c r="C537" s="2"/>
      <c r="D537" s="2"/>
      <c r="E537" s="2"/>
      <c r="F537" s="2"/>
      <c r="G537" s="2"/>
      <c r="H537" s="2"/>
      <c r="I537" s="2"/>
      <c r="J537" s="2"/>
      <c r="K537" s="2"/>
      <c r="L537" s="2"/>
      <c r="M537" s="2"/>
      <c r="N537" s="375"/>
      <c r="O537" s="375"/>
      <c r="P537" s="4"/>
      <c r="Q537" s="375"/>
      <c r="R537" s="375"/>
      <c r="S537" s="375"/>
      <c r="T537" s="375"/>
      <c r="U537" s="376"/>
      <c r="V537" s="375"/>
      <c r="W537" s="376"/>
      <c r="X537" s="375"/>
      <c r="Y537" s="376"/>
      <c r="Z537" s="375"/>
      <c r="AA537" s="376"/>
      <c r="AB537" s="377"/>
    </row>
    <row r="538" spans="1:28" s="378" customFormat="1" x14ac:dyDescent="0.25">
      <c r="A538" s="2"/>
      <c r="B538" s="2"/>
      <c r="C538" s="2"/>
      <c r="D538" s="2"/>
      <c r="E538" s="2"/>
      <c r="F538" s="2"/>
      <c r="G538" s="2"/>
      <c r="H538" s="2"/>
      <c r="I538" s="2"/>
      <c r="J538" s="2"/>
      <c r="K538" s="2"/>
      <c r="L538" s="2"/>
      <c r="M538" s="2"/>
      <c r="N538" s="375"/>
      <c r="O538" s="375"/>
      <c r="P538" s="4"/>
      <c r="Q538" s="375"/>
      <c r="R538" s="375"/>
      <c r="S538" s="375"/>
      <c r="T538" s="375"/>
      <c r="U538" s="376"/>
      <c r="V538" s="375"/>
      <c r="W538" s="376"/>
      <c r="X538" s="375"/>
      <c r="Y538" s="376"/>
      <c r="Z538" s="375"/>
      <c r="AA538" s="376"/>
      <c r="AB538" s="377"/>
    </row>
    <row r="539" spans="1:28" s="378" customFormat="1" x14ac:dyDescent="0.25">
      <c r="A539" s="2"/>
      <c r="B539" s="2"/>
      <c r="C539" s="2"/>
      <c r="D539" s="2"/>
      <c r="E539" s="2"/>
      <c r="F539" s="2"/>
      <c r="G539" s="2"/>
      <c r="H539" s="2"/>
      <c r="I539" s="2"/>
      <c r="J539" s="2"/>
      <c r="K539" s="2"/>
      <c r="L539" s="2"/>
      <c r="M539" s="2"/>
      <c r="N539" s="375"/>
      <c r="O539" s="375"/>
      <c r="P539" s="4"/>
      <c r="Q539" s="375"/>
      <c r="R539" s="375"/>
      <c r="S539" s="375"/>
      <c r="T539" s="375"/>
      <c r="U539" s="376"/>
      <c r="V539" s="375"/>
      <c r="W539" s="376"/>
      <c r="X539" s="375"/>
      <c r="Y539" s="376"/>
      <c r="Z539" s="375"/>
      <c r="AA539" s="376"/>
      <c r="AB539" s="377"/>
    </row>
    <row r="540" spans="1:28" s="378" customFormat="1" x14ac:dyDescent="0.25">
      <c r="A540" s="2"/>
      <c r="B540" s="2"/>
      <c r="C540" s="2"/>
      <c r="D540" s="2"/>
      <c r="E540" s="2"/>
      <c r="F540" s="2"/>
      <c r="G540" s="2"/>
      <c r="H540" s="2"/>
      <c r="I540" s="2"/>
      <c r="J540" s="2"/>
      <c r="K540" s="2"/>
      <c r="L540" s="2"/>
      <c r="M540" s="2"/>
      <c r="N540" s="375"/>
      <c r="O540" s="375"/>
      <c r="P540" s="4"/>
      <c r="Q540" s="375"/>
      <c r="R540" s="375"/>
      <c r="S540" s="375"/>
      <c r="T540" s="375"/>
      <c r="U540" s="376"/>
      <c r="V540" s="375"/>
      <c r="W540" s="376"/>
      <c r="X540" s="375"/>
      <c r="Y540" s="376"/>
      <c r="Z540" s="375"/>
      <c r="AA540" s="376"/>
      <c r="AB540" s="377"/>
    </row>
    <row r="541" spans="1:28" s="378" customFormat="1" x14ac:dyDescent="0.25">
      <c r="A541" s="2"/>
      <c r="B541" s="2"/>
      <c r="C541" s="2"/>
      <c r="D541" s="2"/>
      <c r="E541" s="2"/>
      <c r="F541" s="2"/>
      <c r="G541" s="2"/>
      <c r="H541" s="2"/>
      <c r="I541" s="2"/>
      <c r="J541" s="2"/>
      <c r="K541" s="2"/>
      <c r="L541" s="2"/>
      <c r="M541" s="2"/>
      <c r="N541" s="375"/>
      <c r="O541" s="375"/>
      <c r="P541" s="4"/>
      <c r="Q541" s="375"/>
      <c r="R541" s="375"/>
      <c r="S541" s="375"/>
      <c r="T541" s="375"/>
      <c r="U541" s="376"/>
      <c r="V541" s="375"/>
      <c r="W541" s="376"/>
      <c r="X541" s="375"/>
      <c r="Y541" s="376"/>
      <c r="Z541" s="375"/>
      <c r="AA541" s="376"/>
      <c r="AB541" s="377"/>
    </row>
    <row r="542" spans="1:28" s="378" customFormat="1" x14ac:dyDescent="0.25">
      <c r="A542" s="2"/>
      <c r="B542" s="2"/>
      <c r="C542" s="2"/>
      <c r="D542" s="2"/>
      <c r="E542" s="2"/>
      <c r="F542" s="2"/>
      <c r="G542" s="2"/>
      <c r="H542" s="2"/>
      <c r="I542" s="2"/>
      <c r="J542" s="2"/>
      <c r="K542" s="2"/>
      <c r="L542" s="2"/>
      <c r="M542" s="2"/>
      <c r="N542" s="375"/>
      <c r="O542" s="375"/>
      <c r="P542" s="4"/>
      <c r="Q542" s="375"/>
      <c r="R542" s="375"/>
      <c r="S542" s="375"/>
      <c r="T542" s="375"/>
      <c r="U542" s="376"/>
      <c r="V542" s="375"/>
      <c r="W542" s="376"/>
      <c r="X542" s="375"/>
      <c r="Y542" s="376"/>
      <c r="Z542" s="375"/>
      <c r="AA542" s="376"/>
      <c r="AB542" s="377"/>
    </row>
    <row r="543" spans="1:28" s="378" customFormat="1" x14ac:dyDescent="0.25">
      <c r="A543" s="2"/>
      <c r="B543" s="2"/>
      <c r="C543" s="2"/>
      <c r="D543" s="2"/>
      <c r="E543" s="2"/>
      <c r="F543" s="2"/>
      <c r="G543" s="2"/>
      <c r="H543" s="2"/>
      <c r="I543" s="2"/>
      <c r="J543" s="2"/>
      <c r="K543" s="2"/>
      <c r="L543" s="2"/>
      <c r="M543" s="2"/>
      <c r="N543" s="375"/>
      <c r="O543" s="375"/>
      <c r="P543" s="4"/>
      <c r="Q543" s="375"/>
      <c r="R543" s="375"/>
      <c r="S543" s="375"/>
      <c r="T543" s="375"/>
      <c r="U543" s="376"/>
      <c r="V543" s="375"/>
      <c r="W543" s="376"/>
      <c r="X543" s="375"/>
      <c r="Y543" s="376"/>
      <c r="Z543" s="375"/>
      <c r="AA543" s="376"/>
      <c r="AB543" s="377"/>
    </row>
    <row r="544" spans="1:28" s="378" customFormat="1" x14ac:dyDescent="0.25">
      <c r="A544" s="2"/>
      <c r="B544" s="2"/>
      <c r="C544" s="2"/>
      <c r="D544" s="2"/>
      <c r="E544" s="2"/>
      <c r="F544" s="2"/>
      <c r="G544" s="2"/>
      <c r="H544" s="2"/>
      <c r="I544" s="2"/>
      <c r="J544" s="2"/>
      <c r="K544" s="2"/>
      <c r="L544" s="2"/>
      <c r="M544" s="2"/>
      <c r="N544" s="375"/>
      <c r="O544" s="375"/>
      <c r="P544" s="4"/>
      <c r="Q544" s="375"/>
      <c r="R544" s="375"/>
      <c r="S544" s="375"/>
      <c r="T544" s="375"/>
      <c r="U544" s="376"/>
      <c r="V544" s="375"/>
      <c r="W544" s="376"/>
      <c r="X544" s="375"/>
      <c r="Y544" s="376"/>
      <c r="Z544" s="375"/>
      <c r="AA544" s="376"/>
      <c r="AB544" s="377"/>
    </row>
    <row r="545" spans="1:28" s="378" customFormat="1" x14ac:dyDescent="0.25">
      <c r="A545" s="2"/>
      <c r="B545" s="2"/>
      <c r="C545" s="2"/>
      <c r="D545" s="2"/>
      <c r="E545" s="2"/>
      <c r="F545" s="2"/>
      <c r="G545" s="2"/>
      <c r="H545" s="2"/>
      <c r="I545" s="2"/>
      <c r="J545" s="2"/>
      <c r="K545" s="2"/>
      <c r="L545" s="2"/>
      <c r="M545" s="2"/>
      <c r="N545" s="375"/>
      <c r="O545" s="375"/>
      <c r="P545" s="4"/>
      <c r="Q545" s="375"/>
      <c r="R545" s="375"/>
      <c r="S545" s="375"/>
      <c r="T545" s="375"/>
      <c r="U545" s="376"/>
      <c r="V545" s="375"/>
      <c r="W545" s="376"/>
      <c r="X545" s="375"/>
      <c r="Y545" s="376"/>
      <c r="Z545" s="375"/>
      <c r="AA545" s="376"/>
      <c r="AB545" s="377"/>
    </row>
    <row r="546" spans="1:28" s="378" customFormat="1" x14ac:dyDescent="0.25">
      <c r="A546" s="2"/>
      <c r="B546" s="2"/>
      <c r="C546" s="2"/>
      <c r="D546" s="2"/>
      <c r="E546" s="2"/>
      <c r="F546" s="2"/>
      <c r="G546" s="2"/>
      <c r="H546" s="2"/>
      <c r="I546" s="2"/>
      <c r="J546" s="2"/>
      <c r="K546" s="2"/>
      <c r="L546" s="2"/>
      <c r="M546" s="2"/>
      <c r="N546" s="375"/>
      <c r="O546" s="375"/>
      <c r="P546" s="4"/>
      <c r="Q546" s="375"/>
      <c r="R546" s="375"/>
      <c r="S546" s="375"/>
      <c r="T546" s="375"/>
      <c r="U546" s="376"/>
      <c r="V546" s="375"/>
      <c r="W546" s="376"/>
      <c r="X546" s="375"/>
      <c r="Y546" s="376"/>
      <c r="Z546" s="375"/>
      <c r="AA546" s="376"/>
      <c r="AB546" s="377"/>
    </row>
    <row r="547" spans="1:28" s="378" customFormat="1" x14ac:dyDescent="0.25">
      <c r="A547" s="2"/>
      <c r="B547" s="2"/>
      <c r="C547" s="2"/>
      <c r="D547" s="2"/>
      <c r="E547" s="2"/>
      <c r="F547" s="2"/>
      <c r="G547" s="2"/>
      <c r="H547" s="2"/>
      <c r="I547" s="2"/>
      <c r="J547" s="2"/>
      <c r="K547" s="2"/>
      <c r="L547" s="2"/>
      <c r="M547" s="2"/>
      <c r="N547" s="375"/>
      <c r="O547" s="375"/>
      <c r="P547" s="4"/>
      <c r="Q547" s="375"/>
      <c r="R547" s="375"/>
      <c r="S547" s="375"/>
      <c r="T547" s="375"/>
      <c r="U547" s="376"/>
      <c r="V547" s="375"/>
      <c r="W547" s="376"/>
      <c r="X547" s="375"/>
      <c r="Y547" s="376"/>
      <c r="Z547" s="375"/>
      <c r="AA547" s="376"/>
      <c r="AB547" s="377"/>
    </row>
    <row r="548" spans="1:28" s="378" customFormat="1" x14ac:dyDescent="0.25">
      <c r="A548" s="2"/>
      <c r="B548" s="2"/>
      <c r="C548" s="2"/>
      <c r="D548" s="2"/>
      <c r="E548" s="2"/>
      <c r="F548" s="2"/>
      <c r="G548" s="2"/>
      <c r="H548" s="2"/>
      <c r="I548" s="2"/>
      <c r="J548" s="2"/>
      <c r="K548" s="2"/>
      <c r="L548" s="2"/>
      <c r="M548" s="2"/>
      <c r="N548" s="375"/>
      <c r="O548" s="375"/>
      <c r="P548" s="4"/>
      <c r="Q548" s="375"/>
      <c r="R548" s="375"/>
      <c r="S548" s="375"/>
      <c r="T548" s="375"/>
      <c r="U548" s="376"/>
      <c r="V548" s="375"/>
      <c r="W548" s="376"/>
      <c r="X548" s="375"/>
      <c r="Y548" s="376"/>
      <c r="Z548" s="375"/>
      <c r="AA548" s="376"/>
      <c r="AB548" s="377"/>
    </row>
    <row r="549" spans="1:28" s="378" customFormat="1" x14ac:dyDescent="0.25">
      <c r="A549" s="2"/>
      <c r="B549" s="2"/>
      <c r="C549" s="2"/>
      <c r="D549" s="2"/>
      <c r="E549" s="2"/>
      <c r="F549" s="2"/>
      <c r="G549" s="2"/>
      <c r="H549" s="2"/>
      <c r="I549" s="2"/>
      <c r="J549" s="2"/>
      <c r="K549" s="2"/>
      <c r="L549" s="2"/>
      <c r="M549" s="2"/>
      <c r="N549" s="375"/>
      <c r="O549" s="375"/>
      <c r="P549" s="4"/>
      <c r="Q549" s="375"/>
      <c r="R549" s="375"/>
      <c r="S549" s="375"/>
      <c r="T549" s="375"/>
      <c r="U549" s="376"/>
      <c r="V549" s="375"/>
      <c r="W549" s="376"/>
      <c r="X549" s="375"/>
      <c r="Y549" s="376"/>
      <c r="Z549" s="375"/>
      <c r="AA549" s="376"/>
      <c r="AB549" s="377"/>
    </row>
    <row r="550" spans="1:28" s="378" customFormat="1" x14ac:dyDescent="0.25">
      <c r="A550" s="2"/>
      <c r="B550" s="2"/>
      <c r="C550" s="2"/>
      <c r="D550" s="2"/>
      <c r="E550" s="2"/>
      <c r="F550" s="2"/>
      <c r="G550" s="2"/>
      <c r="H550" s="2"/>
      <c r="I550" s="2"/>
      <c r="J550" s="2"/>
      <c r="K550" s="2"/>
      <c r="L550" s="2"/>
      <c r="M550" s="2"/>
      <c r="N550" s="375"/>
      <c r="O550" s="375"/>
      <c r="P550" s="4"/>
      <c r="Q550" s="375"/>
      <c r="R550" s="375"/>
      <c r="S550" s="375"/>
      <c r="T550" s="375"/>
      <c r="U550" s="376"/>
      <c r="V550" s="375"/>
      <c r="W550" s="376"/>
      <c r="X550" s="375"/>
      <c r="Y550" s="376"/>
      <c r="Z550" s="375"/>
      <c r="AA550" s="376"/>
      <c r="AB550" s="377"/>
    </row>
    <row r="551" spans="1:28" s="378" customFormat="1" x14ac:dyDescent="0.25">
      <c r="A551" s="2"/>
      <c r="B551" s="2"/>
      <c r="C551" s="2"/>
      <c r="D551" s="2"/>
      <c r="E551" s="2"/>
      <c r="F551" s="2"/>
      <c r="G551" s="2"/>
      <c r="H551" s="2"/>
      <c r="I551" s="2"/>
      <c r="J551" s="2"/>
      <c r="K551" s="2"/>
      <c r="L551" s="2"/>
      <c r="M551" s="2"/>
      <c r="N551" s="375"/>
      <c r="O551" s="375"/>
      <c r="P551" s="4"/>
      <c r="Q551" s="375"/>
      <c r="R551" s="375"/>
      <c r="S551" s="375"/>
      <c r="T551" s="375"/>
      <c r="U551" s="376"/>
      <c r="V551" s="375"/>
      <c r="W551" s="376"/>
      <c r="X551" s="375"/>
      <c r="Y551" s="376"/>
      <c r="Z551" s="375"/>
      <c r="AA551" s="376"/>
      <c r="AB551" s="377"/>
    </row>
    <row r="552" spans="1:28" s="378" customFormat="1" x14ac:dyDescent="0.25">
      <c r="A552" s="2"/>
      <c r="B552" s="2"/>
      <c r="C552" s="2"/>
      <c r="D552" s="2"/>
      <c r="E552" s="2"/>
      <c r="F552" s="2"/>
      <c r="G552" s="2"/>
      <c r="H552" s="2"/>
      <c r="I552" s="2"/>
      <c r="J552" s="2"/>
      <c r="K552" s="2"/>
      <c r="L552" s="2"/>
      <c r="M552" s="2"/>
      <c r="N552" s="375"/>
      <c r="O552" s="375"/>
      <c r="P552" s="4"/>
      <c r="Q552" s="375"/>
      <c r="R552" s="375"/>
      <c r="S552" s="375"/>
      <c r="T552" s="375"/>
      <c r="U552" s="376"/>
      <c r="V552" s="375"/>
      <c r="W552" s="376"/>
      <c r="X552" s="375"/>
      <c r="Y552" s="376"/>
      <c r="Z552" s="375"/>
      <c r="AA552" s="376"/>
      <c r="AB552" s="377"/>
    </row>
    <row r="553" spans="1:28" s="378" customFormat="1" x14ac:dyDescent="0.25">
      <c r="A553" s="2"/>
      <c r="B553" s="2"/>
      <c r="C553" s="2"/>
      <c r="D553" s="2"/>
      <c r="E553" s="2"/>
      <c r="F553" s="2"/>
      <c r="G553" s="2"/>
      <c r="H553" s="2"/>
      <c r="I553" s="2"/>
      <c r="J553" s="2"/>
      <c r="K553" s="2"/>
      <c r="L553" s="2"/>
      <c r="M553" s="2"/>
      <c r="N553" s="375"/>
      <c r="O553" s="375"/>
      <c r="P553" s="4"/>
      <c r="Q553" s="375"/>
      <c r="R553" s="375"/>
      <c r="S553" s="375"/>
      <c r="T553" s="375"/>
      <c r="U553" s="376"/>
      <c r="V553" s="375"/>
      <c r="W553" s="376"/>
      <c r="X553" s="375"/>
      <c r="Y553" s="376"/>
      <c r="Z553" s="375"/>
      <c r="AA553" s="376"/>
      <c r="AB553" s="377"/>
    </row>
    <row r="554" spans="1:28" s="378" customFormat="1" x14ac:dyDescent="0.25">
      <c r="A554" s="2"/>
      <c r="B554" s="2"/>
      <c r="C554" s="2"/>
      <c r="D554" s="2"/>
      <c r="E554" s="2"/>
      <c r="F554" s="2"/>
      <c r="G554" s="2"/>
      <c r="H554" s="2"/>
      <c r="I554" s="2"/>
      <c r="J554" s="2"/>
      <c r="K554" s="2"/>
      <c r="L554" s="2"/>
      <c r="M554" s="2"/>
      <c r="N554" s="375"/>
      <c r="O554" s="375"/>
      <c r="P554" s="4"/>
      <c r="Q554" s="375"/>
      <c r="R554" s="375"/>
      <c r="S554" s="375"/>
      <c r="T554" s="375"/>
      <c r="U554" s="376"/>
      <c r="V554" s="375"/>
      <c r="W554" s="376"/>
      <c r="X554" s="375"/>
      <c r="Y554" s="376"/>
      <c r="Z554" s="375"/>
      <c r="AA554" s="376"/>
      <c r="AB554" s="377"/>
    </row>
    <row r="555" spans="1:28" s="378" customFormat="1" x14ac:dyDescent="0.25">
      <c r="A555" s="2"/>
      <c r="B555" s="2"/>
      <c r="C555" s="2"/>
      <c r="D555" s="2"/>
      <c r="E555" s="2"/>
      <c r="F555" s="2"/>
      <c r="G555" s="2"/>
      <c r="H555" s="2"/>
      <c r="I555" s="2"/>
      <c r="J555" s="2"/>
      <c r="K555" s="2"/>
      <c r="L555" s="2"/>
      <c r="M555" s="2"/>
      <c r="N555" s="375"/>
      <c r="O555" s="375"/>
      <c r="P555" s="4"/>
      <c r="Q555" s="375"/>
      <c r="R555" s="375"/>
      <c r="S555" s="375"/>
      <c r="T555" s="375"/>
      <c r="U555" s="376"/>
      <c r="V555" s="375"/>
      <c r="W555" s="376"/>
      <c r="X555" s="375"/>
      <c r="Y555" s="376"/>
      <c r="Z555" s="375"/>
      <c r="AA555" s="376"/>
      <c r="AB555" s="377"/>
    </row>
    <row r="556" spans="1:28" s="378" customFormat="1" x14ac:dyDescent="0.25">
      <c r="A556" s="2"/>
      <c r="B556" s="2"/>
      <c r="C556" s="2"/>
      <c r="D556" s="2"/>
      <c r="E556" s="2"/>
      <c r="F556" s="2"/>
      <c r="G556" s="2"/>
      <c r="H556" s="2"/>
      <c r="I556" s="2"/>
      <c r="J556" s="2"/>
      <c r="K556" s="2"/>
      <c r="L556" s="2"/>
      <c r="M556" s="2"/>
      <c r="N556" s="375"/>
      <c r="O556" s="375"/>
      <c r="P556" s="4"/>
      <c r="Q556" s="375"/>
      <c r="R556" s="375"/>
      <c r="S556" s="375"/>
      <c r="T556" s="375"/>
      <c r="U556" s="376"/>
      <c r="V556" s="375"/>
      <c r="W556" s="376"/>
      <c r="X556" s="375"/>
      <c r="Y556" s="376"/>
      <c r="Z556" s="375"/>
      <c r="AA556" s="376"/>
      <c r="AB556" s="377"/>
    </row>
    <row r="557" spans="1:28" s="378" customFormat="1" x14ac:dyDescent="0.25">
      <c r="A557" s="2"/>
      <c r="B557" s="2"/>
      <c r="C557" s="2"/>
      <c r="D557" s="2"/>
      <c r="E557" s="2"/>
      <c r="F557" s="2"/>
      <c r="G557" s="2"/>
      <c r="H557" s="2"/>
      <c r="I557" s="2"/>
      <c r="J557" s="2"/>
      <c r="K557" s="2"/>
      <c r="L557" s="2"/>
      <c r="M557" s="2"/>
      <c r="N557" s="375"/>
      <c r="O557" s="375"/>
      <c r="P557" s="4"/>
      <c r="Q557" s="375"/>
      <c r="R557" s="375"/>
      <c r="S557" s="375"/>
      <c r="T557" s="375"/>
      <c r="U557" s="376"/>
      <c r="V557" s="375"/>
      <c r="W557" s="376"/>
      <c r="X557" s="375"/>
      <c r="Y557" s="376"/>
      <c r="Z557" s="375"/>
      <c r="AA557" s="376"/>
      <c r="AB557" s="377"/>
    </row>
    <row r="558" spans="1:28" s="378" customFormat="1" x14ac:dyDescent="0.25">
      <c r="A558" s="2"/>
      <c r="B558" s="2"/>
      <c r="C558" s="2"/>
      <c r="D558" s="2"/>
      <c r="E558" s="2"/>
      <c r="F558" s="2"/>
      <c r="G558" s="2"/>
      <c r="H558" s="2"/>
      <c r="I558" s="2"/>
      <c r="J558" s="2"/>
      <c r="K558" s="2"/>
      <c r="L558" s="2"/>
      <c r="M558" s="2"/>
      <c r="N558" s="375"/>
      <c r="O558" s="375"/>
      <c r="P558" s="4"/>
      <c r="Q558" s="375"/>
      <c r="R558" s="375"/>
      <c r="S558" s="375"/>
      <c r="T558" s="375"/>
      <c r="U558" s="376"/>
      <c r="V558" s="375"/>
      <c r="W558" s="376"/>
      <c r="X558" s="375"/>
      <c r="Y558" s="376"/>
      <c r="Z558" s="375"/>
      <c r="AA558" s="376"/>
      <c r="AB558" s="377"/>
    </row>
    <row r="559" spans="1:28" s="378" customFormat="1" x14ac:dyDescent="0.25">
      <c r="A559" s="2"/>
      <c r="B559" s="2"/>
      <c r="C559" s="2"/>
      <c r="D559" s="2"/>
      <c r="E559" s="2"/>
      <c r="F559" s="2"/>
      <c r="G559" s="2"/>
      <c r="H559" s="2"/>
      <c r="I559" s="2"/>
      <c r="J559" s="2"/>
      <c r="K559" s="2"/>
      <c r="L559" s="2"/>
      <c r="M559" s="2"/>
      <c r="N559" s="375"/>
      <c r="O559" s="375"/>
      <c r="P559" s="4"/>
      <c r="Q559" s="375"/>
      <c r="R559" s="375"/>
      <c r="S559" s="375"/>
      <c r="T559" s="375"/>
      <c r="U559" s="376"/>
      <c r="V559" s="375"/>
      <c r="W559" s="376"/>
      <c r="X559" s="375"/>
      <c r="Y559" s="376"/>
      <c r="Z559" s="375"/>
      <c r="AA559" s="376"/>
      <c r="AB559" s="377"/>
    </row>
    <row r="560" spans="1:28" s="378" customFormat="1" x14ac:dyDescent="0.25">
      <c r="A560" s="2"/>
      <c r="B560" s="2"/>
      <c r="C560" s="2"/>
      <c r="D560" s="2"/>
      <c r="E560" s="2"/>
      <c r="F560" s="2"/>
      <c r="G560" s="2"/>
      <c r="H560" s="2"/>
      <c r="I560" s="2"/>
      <c r="J560" s="2"/>
      <c r="K560" s="2"/>
      <c r="L560" s="2"/>
      <c r="M560" s="2"/>
      <c r="N560" s="375"/>
      <c r="O560" s="375"/>
      <c r="P560" s="4"/>
      <c r="Q560" s="375"/>
      <c r="R560" s="375"/>
      <c r="S560" s="375"/>
      <c r="T560" s="375"/>
      <c r="U560" s="376"/>
      <c r="V560" s="375"/>
      <c r="W560" s="376"/>
      <c r="X560" s="375"/>
      <c r="Y560" s="376"/>
      <c r="Z560" s="375"/>
      <c r="AA560" s="376"/>
      <c r="AB560" s="377"/>
    </row>
    <row r="561" spans="1:28" s="378" customFormat="1" x14ac:dyDescent="0.25">
      <c r="A561" s="2"/>
      <c r="B561" s="2"/>
      <c r="C561" s="2"/>
      <c r="D561" s="2"/>
      <c r="E561" s="2"/>
      <c r="F561" s="2"/>
      <c r="G561" s="2"/>
      <c r="H561" s="2"/>
      <c r="I561" s="2"/>
      <c r="J561" s="2"/>
      <c r="K561" s="2"/>
      <c r="L561" s="2"/>
      <c r="M561" s="2"/>
      <c r="N561" s="375"/>
      <c r="O561" s="375"/>
      <c r="P561" s="4"/>
      <c r="Q561" s="375"/>
      <c r="R561" s="375"/>
      <c r="S561" s="375"/>
      <c r="T561" s="375"/>
      <c r="U561" s="376"/>
      <c r="V561" s="375"/>
      <c r="W561" s="376"/>
      <c r="X561" s="375"/>
      <c r="Y561" s="376"/>
      <c r="Z561" s="375"/>
      <c r="AA561" s="376"/>
      <c r="AB561" s="377"/>
    </row>
    <row r="562" spans="1:28" s="378" customFormat="1" x14ac:dyDescent="0.25">
      <c r="A562" s="2"/>
      <c r="B562" s="2"/>
      <c r="C562" s="2"/>
      <c r="D562" s="2"/>
      <c r="E562" s="2"/>
      <c r="F562" s="2"/>
      <c r="G562" s="2"/>
      <c r="H562" s="2"/>
      <c r="I562" s="2"/>
      <c r="J562" s="2"/>
      <c r="K562" s="2"/>
      <c r="L562" s="2"/>
      <c r="M562" s="2"/>
      <c r="N562" s="375"/>
      <c r="O562" s="375"/>
      <c r="P562" s="4"/>
      <c r="Q562" s="375"/>
      <c r="R562" s="375"/>
      <c r="S562" s="375"/>
      <c r="T562" s="375"/>
      <c r="U562" s="376"/>
      <c r="V562" s="375"/>
      <c r="W562" s="376"/>
      <c r="X562" s="375"/>
      <c r="Y562" s="376"/>
      <c r="Z562" s="375"/>
      <c r="AA562" s="376"/>
      <c r="AB562" s="377"/>
    </row>
    <row r="563" spans="1:28" s="378" customFormat="1" x14ac:dyDescent="0.25">
      <c r="A563" s="2"/>
      <c r="B563" s="2"/>
      <c r="C563" s="2"/>
      <c r="D563" s="2"/>
      <c r="E563" s="2"/>
      <c r="F563" s="2"/>
      <c r="G563" s="2"/>
      <c r="H563" s="2"/>
      <c r="I563" s="2"/>
      <c r="J563" s="2"/>
      <c r="K563" s="2"/>
      <c r="L563" s="2"/>
      <c r="M563" s="2"/>
      <c r="N563" s="375"/>
      <c r="O563" s="375"/>
      <c r="P563" s="4"/>
      <c r="Q563" s="375"/>
      <c r="R563" s="375"/>
      <c r="S563" s="375"/>
      <c r="T563" s="375"/>
      <c r="U563" s="376"/>
      <c r="V563" s="375"/>
      <c r="W563" s="376"/>
      <c r="X563" s="375"/>
      <c r="Y563" s="376"/>
      <c r="Z563" s="375"/>
      <c r="AA563" s="376"/>
      <c r="AB563" s="377"/>
    </row>
    <row r="564" spans="1:28" s="378" customFormat="1" x14ac:dyDescent="0.25">
      <c r="A564" s="2"/>
      <c r="B564" s="2"/>
      <c r="C564" s="2"/>
      <c r="D564" s="2"/>
      <c r="E564" s="2"/>
      <c r="F564" s="2"/>
      <c r="G564" s="2"/>
      <c r="H564" s="2"/>
      <c r="I564" s="2"/>
      <c r="J564" s="2"/>
      <c r="K564" s="2"/>
      <c r="L564" s="2"/>
      <c r="M564" s="2"/>
      <c r="N564" s="375"/>
      <c r="O564" s="375"/>
      <c r="P564" s="4"/>
      <c r="Q564" s="375"/>
      <c r="R564" s="375"/>
      <c r="S564" s="375"/>
      <c r="T564" s="375"/>
      <c r="U564" s="376"/>
      <c r="V564" s="375"/>
      <c r="W564" s="376"/>
      <c r="X564" s="375"/>
      <c r="Y564" s="376"/>
      <c r="Z564" s="375"/>
      <c r="AA564" s="376"/>
      <c r="AB564" s="377"/>
    </row>
    <row r="565" spans="1:28" s="378" customFormat="1" x14ac:dyDescent="0.25">
      <c r="A565" s="2"/>
      <c r="B565" s="2"/>
      <c r="C565" s="2"/>
      <c r="D565" s="2"/>
      <c r="E565" s="2"/>
      <c r="F565" s="2"/>
      <c r="G565" s="2"/>
      <c r="H565" s="2"/>
      <c r="I565" s="2"/>
      <c r="J565" s="2"/>
      <c r="K565" s="2"/>
      <c r="L565" s="2"/>
      <c r="M565" s="2"/>
      <c r="N565" s="375"/>
      <c r="O565" s="375"/>
      <c r="P565" s="4"/>
      <c r="Q565" s="375"/>
      <c r="R565" s="375"/>
      <c r="S565" s="375"/>
      <c r="T565" s="375"/>
      <c r="U565" s="376"/>
      <c r="V565" s="375"/>
      <c r="W565" s="376"/>
      <c r="X565" s="375"/>
      <c r="Y565" s="376"/>
      <c r="Z565" s="375"/>
      <c r="AA565" s="376"/>
      <c r="AB565" s="377"/>
    </row>
    <row r="566" spans="1:28" s="378" customFormat="1" x14ac:dyDescent="0.25">
      <c r="A566" s="2"/>
      <c r="B566" s="2"/>
      <c r="C566" s="2"/>
      <c r="D566" s="2"/>
      <c r="E566" s="2"/>
      <c r="F566" s="2"/>
      <c r="G566" s="2"/>
      <c r="H566" s="2"/>
      <c r="I566" s="2"/>
      <c r="J566" s="2"/>
      <c r="K566" s="2"/>
      <c r="L566" s="2"/>
      <c r="M566" s="2"/>
      <c r="N566" s="375"/>
      <c r="O566" s="375"/>
      <c r="P566" s="4"/>
      <c r="Q566" s="375"/>
      <c r="R566" s="375"/>
      <c r="S566" s="375"/>
      <c r="T566" s="375"/>
      <c r="U566" s="376"/>
      <c r="V566" s="375"/>
      <c r="W566" s="376"/>
      <c r="X566" s="375"/>
      <c r="Y566" s="376"/>
      <c r="Z566" s="375"/>
      <c r="AA566" s="376"/>
      <c r="AB566" s="377"/>
    </row>
    <row r="567" spans="1:28" s="378" customFormat="1" x14ac:dyDescent="0.25">
      <c r="A567" s="2"/>
      <c r="B567" s="2"/>
      <c r="C567" s="2"/>
      <c r="D567" s="2"/>
      <c r="E567" s="2"/>
      <c r="F567" s="2"/>
      <c r="G567" s="2"/>
      <c r="H567" s="2"/>
      <c r="I567" s="2"/>
      <c r="J567" s="2"/>
      <c r="K567" s="2"/>
      <c r="L567" s="2"/>
      <c r="M567" s="2"/>
      <c r="N567" s="375"/>
      <c r="O567" s="375"/>
      <c r="P567" s="4"/>
      <c r="Q567" s="375"/>
      <c r="R567" s="375"/>
      <c r="S567" s="375"/>
      <c r="T567" s="375"/>
      <c r="U567" s="376"/>
      <c r="V567" s="375"/>
      <c r="W567" s="376"/>
      <c r="X567" s="375"/>
      <c r="Y567" s="376"/>
      <c r="Z567" s="375"/>
      <c r="AA567" s="376"/>
      <c r="AB567" s="377"/>
    </row>
    <row r="568" spans="1:28" s="378" customFormat="1" x14ac:dyDescent="0.25">
      <c r="A568" s="2"/>
      <c r="B568" s="2"/>
      <c r="C568" s="2"/>
      <c r="D568" s="2"/>
      <c r="E568" s="2"/>
      <c r="F568" s="2"/>
      <c r="G568" s="2"/>
      <c r="H568" s="2"/>
      <c r="I568" s="2"/>
      <c r="J568" s="2"/>
      <c r="K568" s="2"/>
      <c r="L568" s="2"/>
      <c r="M568" s="2"/>
      <c r="N568" s="375"/>
      <c r="O568" s="375"/>
      <c r="P568" s="4"/>
      <c r="Q568" s="375"/>
      <c r="R568" s="375"/>
      <c r="S568" s="375"/>
      <c r="T568" s="375"/>
      <c r="U568" s="376"/>
      <c r="V568" s="375"/>
      <c r="W568" s="376"/>
      <c r="X568" s="375"/>
      <c r="Y568" s="376"/>
      <c r="Z568" s="375"/>
      <c r="AA568" s="376"/>
      <c r="AB568" s="377"/>
    </row>
    <row r="569" spans="1:28" s="378" customFormat="1" x14ac:dyDescent="0.25">
      <c r="A569" s="2"/>
      <c r="B569" s="2"/>
      <c r="C569" s="2"/>
      <c r="D569" s="2"/>
      <c r="E569" s="2"/>
      <c r="F569" s="2"/>
      <c r="G569" s="2"/>
      <c r="H569" s="2"/>
      <c r="I569" s="2"/>
      <c r="J569" s="2"/>
      <c r="K569" s="2"/>
      <c r="L569" s="2"/>
      <c r="M569" s="2"/>
      <c r="N569" s="375"/>
      <c r="O569" s="375"/>
      <c r="P569" s="4"/>
      <c r="Q569" s="375"/>
      <c r="R569" s="375"/>
      <c r="S569" s="375"/>
      <c r="T569" s="375"/>
      <c r="U569" s="376"/>
      <c r="V569" s="375"/>
      <c r="W569" s="376"/>
      <c r="X569" s="375"/>
      <c r="Y569" s="376"/>
      <c r="Z569" s="375"/>
      <c r="AA569" s="376"/>
      <c r="AB569" s="377"/>
    </row>
    <row r="570" spans="1:28" s="378" customFormat="1" x14ac:dyDescent="0.25">
      <c r="A570" s="2"/>
      <c r="B570" s="2"/>
      <c r="C570" s="2"/>
      <c r="D570" s="2"/>
      <c r="E570" s="2"/>
      <c r="F570" s="2"/>
      <c r="G570" s="2"/>
      <c r="H570" s="2"/>
      <c r="I570" s="2"/>
      <c r="J570" s="2"/>
      <c r="K570" s="2"/>
      <c r="L570" s="2"/>
      <c r="M570" s="2"/>
      <c r="N570" s="375"/>
      <c r="O570" s="375"/>
      <c r="P570" s="4"/>
      <c r="Q570" s="375"/>
      <c r="R570" s="375"/>
      <c r="S570" s="375"/>
      <c r="T570" s="375"/>
      <c r="U570" s="376"/>
      <c r="V570" s="375"/>
      <c r="W570" s="376"/>
      <c r="X570" s="375"/>
      <c r="Y570" s="376"/>
      <c r="Z570" s="375"/>
      <c r="AA570" s="376"/>
      <c r="AB570" s="377"/>
    </row>
    <row r="571" spans="1:28" s="378" customFormat="1" x14ac:dyDescent="0.25">
      <c r="A571" s="2"/>
      <c r="B571" s="2"/>
      <c r="C571" s="2"/>
      <c r="D571" s="2"/>
      <c r="E571" s="2"/>
      <c r="F571" s="2"/>
      <c r="G571" s="2"/>
      <c r="H571" s="2"/>
      <c r="I571" s="2"/>
      <c r="J571" s="2"/>
      <c r="K571" s="2"/>
      <c r="L571" s="2"/>
      <c r="M571" s="2"/>
      <c r="N571" s="375"/>
      <c r="O571" s="375"/>
      <c r="P571" s="4"/>
      <c r="Q571" s="375"/>
      <c r="R571" s="375"/>
      <c r="S571" s="375"/>
      <c r="T571" s="375"/>
      <c r="U571" s="376"/>
      <c r="V571" s="375"/>
      <c r="W571" s="376"/>
      <c r="X571" s="375"/>
      <c r="Y571" s="376"/>
      <c r="Z571" s="375"/>
      <c r="AA571" s="376"/>
      <c r="AB571" s="377"/>
    </row>
    <row r="572" spans="1:28" s="378" customFormat="1" x14ac:dyDescent="0.25">
      <c r="A572" s="2"/>
      <c r="B572" s="2"/>
      <c r="C572" s="2"/>
      <c r="D572" s="2"/>
      <c r="E572" s="2"/>
      <c r="F572" s="2"/>
      <c r="G572" s="2"/>
      <c r="H572" s="2"/>
      <c r="I572" s="2"/>
      <c r="J572" s="2"/>
      <c r="K572" s="2"/>
      <c r="L572" s="2"/>
      <c r="M572" s="2"/>
      <c r="N572" s="375"/>
      <c r="O572" s="375"/>
      <c r="P572" s="4"/>
      <c r="Q572" s="375"/>
      <c r="R572" s="375"/>
      <c r="S572" s="375"/>
      <c r="T572" s="375"/>
      <c r="U572" s="376"/>
      <c r="V572" s="375"/>
      <c r="W572" s="376"/>
      <c r="X572" s="375"/>
      <c r="Y572" s="376"/>
      <c r="Z572" s="375"/>
      <c r="AA572" s="376"/>
      <c r="AB572" s="377"/>
    </row>
    <row r="573" spans="1:28" s="378" customFormat="1" x14ac:dyDescent="0.25">
      <c r="A573" s="2"/>
      <c r="B573" s="2"/>
      <c r="C573" s="2"/>
      <c r="D573" s="2"/>
      <c r="E573" s="2"/>
      <c r="F573" s="2"/>
      <c r="G573" s="2"/>
      <c r="H573" s="2"/>
      <c r="I573" s="2"/>
      <c r="J573" s="2"/>
      <c r="K573" s="2"/>
      <c r="L573" s="2"/>
      <c r="M573" s="2"/>
      <c r="N573" s="375"/>
      <c r="O573" s="375"/>
      <c r="P573" s="4"/>
      <c r="Q573" s="375"/>
      <c r="R573" s="375"/>
      <c r="S573" s="375"/>
      <c r="T573" s="375"/>
      <c r="U573" s="376"/>
      <c r="V573" s="375"/>
      <c r="W573" s="376"/>
      <c r="X573" s="375"/>
      <c r="Y573" s="376"/>
      <c r="Z573" s="375"/>
      <c r="AA573" s="376"/>
      <c r="AB573" s="377"/>
    </row>
    <row r="574" spans="1:28" s="378" customFormat="1" x14ac:dyDescent="0.25">
      <c r="A574" s="2"/>
      <c r="B574" s="2"/>
      <c r="C574" s="2"/>
      <c r="D574" s="2"/>
      <c r="E574" s="2"/>
      <c r="F574" s="2"/>
      <c r="G574" s="2"/>
      <c r="H574" s="2"/>
      <c r="I574" s="2"/>
      <c r="J574" s="2"/>
      <c r="K574" s="2"/>
      <c r="L574" s="2"/>
      <c r="M574" s="2"/>
      <c r="N574" s="375"/>
      <c r="O574" s="375"/>
      <c r="P574" s="4"/>
      <c r="Q574" s="375"/>
      <c r="R574" s="375"/>
      <c r="S574" s="375"/>
      <c r="T574" s="375"/>
      <c r="U574" s="376"/>
      <c r="V574" s="375"/>
      <c r="W574" s="376"/>
      <c r="X574" s="375"/>
      <c r="Y574" s="376"/>
      <c r="Z574" s="375"/>
      <c r="AA574" s="376"/>
      <c r="AB574" s="377"/>
    </row>
    <row r="575" spans="1:28" s="378" customFormat="1" x14ac:dyDescent="0.25">
      <c r="A575" s="2"/>
      <c r="B575" s="2"/>
      <c r="C575" s="2"/>
      <c r="D575" s="2"/>
      <c r="E575" s="2"/>
      <c r="F575" s="2"/>
      <c r="G575" s="2"/>
      <c r="H575" s="2"/>
      <c r="I575" s="2"/>
      <c r="J575" s="2"/>
      <c r="K575" s="2"/>
      <c r="L575" s="2"/>
      <c r="M575" s="2"/>
      <c r="N575" s="375"/>
      <c r="O575" s="375"/>
      <c r="P575" s="4"/>
      <c r="Q575" s="375"/>
      <c r="R575" s="375"/>
      <c r="S575" s="375"/>
      <c r="T575" s="375"/>
      <c r="U575" s="376"/>
      <c r="V575" s="375"/>
      <c r="W575" s="376"/>
      <c r="X575" s="375"/>
      <c r="Y575" s="376"/>
      <c r="Z575" s="375"/>
      <c r="AA575" s="376"/>
      <c r="AB575" s="377"/>
    </row>
    <row r="576" spans="1:28" s="378" customFormat="1" x14ac:dyDescent="0.25">
      <c r="A576" s="2"/>
      <c r="B576" s="2"/>
      <c r="C576" s="2"/>
      <c r="D576" s="2"/>
      <c r="E576" s="2"/>
      <c r="F576" s="2"/>
      <c r="G576" s="2"/>
      <c r="H576" s="2"/>
      <c r="I576" s="2"/>
      <c r="J576" s="2"/>
      <c r="K576" s="2"/>
      <c r="L576" s="2"/>
      <c r="M576" s="2"/>
      <c r="N576" s="375"/>
      <c r="O576" s="375"/>
      <c r="P576" s="4"/>
      <c r="Q576" s="375"/>
      <c r="R576" s="375"/>
      <c r="S576" s="375"/>
      <c r="T576" s="375"/>
      <c r="U576" s="376"/>
      <c r="V576" s="375"/>
      <c r="W576" s="376"/>
      <c r="X576" s="375"/>
      <c r="Y576" s="376"/>
      <c r="Z576" s="375"/>
      <c r="AA576" s="376"/>
      <c r="AB576" s="377"/>
    </row>
    <row r="577" spans="1:28" s="378" customFormat="1" x14ac:dyDescent="0.25">
      <c r="A577" s="2"/>
      <c r="B577" s="2"/>
      <c r="C577" s="2"/>
      <c r="D577" s="2"/>
      <c r="E577" s="2"/>
      <c r="F577" s="2"/>
      <c r="G577" s="2"/>
      <c r="H577" s="2"/>
      <c r="I577" s="2"/>
      <c r="J577" s="2"/>
      <c r="K577" s="2"/>
      <c r="L577" s="2"/>
      <c r="M577" s="2"/>
      <c r="N577" s="375"/>
      <c r="O577" s="375"/>
      <c r="P577" s="4"/>
      <c r="Q577" s="375"/>
      <c r="R577" s="375"/>
      <c r="S577" s="375"/>
      <c r="T577" s="375"/>
      <c r="U577" s="376"/>
      <c r="V577" s="375"/>
      <c r="W577" s="376"/>
      <c r="X577" s="375"/>
      <c r="Y577" s="376"/>
      <c r="Z577" s="375"/>
      <c r="AA577" s="376"/>
      <c r="AB577" s="377"/>
    </row>
    <row r="578" spans="1:28" s="378" customFormat="1" x14ac:dyDescent="0.25">
      <c r="A578" s="2"/>
      <c r="B578" s="2"/>
      <c r="C578" s="2"/>
      <c r="D578" s="2"/>
      <c r="E578" s="2"/>
      <c r="F578" s="2"/>
      <c r="G578" s="2"/>
      <c r="H578" s="2"/>
      <c r="I578" s="2"/>
      <c r="J578" s="2"/>
      <c r="K578" s="2"/>
      <c r="L578" s="2"/>
      <c r="M578" s="2"/>
      <c r="N578" s="375"/>
      <c r="O578" s="375"/>
      <c r="P578" s="4"/>
      <c r="Q578" s="375"/>
      <c r="R578" s="375"/>
      <c r="S578" s="375"/>
      <c r="T578" s="375"/>
      <c r="U578" s="376"/>
      <c r="V578" s="375"/>
      <c r="W578" s="376"/>
      <c r="X578" s="375"/>
      <c r="Y578" s="376"/>
      <c r="Z578" s="375"/>
      <c r="AA578" s="376"/>
      <c r="AB578" s="377"/>
    </row>
    <row r="579" spans="1:28" s="378" customFormat="1" x14ac:dyDescent="0.25">
      <c r="A579" s="2"/>
      <c r="B579" s="2"/>
      <c r="C579" s="2"/>
      <c r="D579" s="2"/>
      <c r="E579" s="2"/>
      <c r="F579" s="2"/>
      <c r="G579" s="2"/>
      <c r="H579" s="2"/>
      <c r="I579" s="2"/>
      <c r="J579" s="2"/>
      <c r="K579" s="2"/>
      <c r="L579" s="2"/>
      <c r="M579" s="2"/>
      <c r="N579" s="375"/>
      <c r="O579" s="375"/>
      <c r="P579" s="4"/>
      <c r="Q579" s="375"/>
      <c r="R579" s="375"/>
      <c r="S579" s="375"/>
      <c r="T579" s="375"/>
      <c r="U579" s="376"/>
      <c r="V579" s="375"/>
      <c r="W579" s="376"/>
      <c r="X579" s="375"/>
      <c r="Y579" s="376"/>
      <c r="Z579" s="375"/>
      <c r="AA579" s="376"/>
      <c r="AB579" s="377"/>
    </row>
    <row r="580" spans="1:28" s="378" customFormat="1" x14ac:dyDescent="0.25">
      <c r="A580" s="2"/>
      <c r="B580" s="2"/>
      <c r="C580" s="2"/>
      <c r="D580" s="2"/>
      <c r="E580" s="2"/>
      <c r="F580" s="2"/>
      <c r="G580" s="2"/>
      <c r="H580" s="2"/>
      <c r="I580" s="2"/>
      <c r="J580" s="2"/>
      <c r="K580" s="2"/>
      <c r="L580" s="2"/>
      <c r="M580" s="2"/>
      <c r="N580" s="375"/>
      <c r="O580" s="375"/>
      <c r="P580" s="4"/>
      <c r="Q580" s="375"/>
      <c r="R580" s="375"/>
      <c r="S580" s="375"/>
      <c r="T580" s="375"/>
      <c r="U580" s="376"/>
      <c r="V580" s="375"/>
      <c r="W580" s="376"/>
      <c r="X580" s="375"/>
      <c r="Y580" s="376"/>
      <c r="Z580" s="375"/>
      <c r="AA580" s="376"/>
      <c r="AB580" s="377"/>
    </row>
    <row r="581" spans="1:28" s="378" customFormat="1" x14ac:dyDescent="0.25">
      <c r="A581" s="2"/>
      <c r="B581" s="2"/>
      <c r="C581" s="2"/>
      <c r="D581" s="2"/>
      <c r="E581" s="2"/>
      <c r="F581" s="2"/>
      <c r="G581" s="2"/>
      <c r="H581" s="2"/>
      <c r="I581" s="2"/>
      <c r="J581" s="2"/>
      <c r="K581" s="2"/>
      <c r="L581" s="2"/>
      <c r="M581" s="2"/>
      <c r="N581" s="375"/>
      <c r="O581" s="375"/>
      <c r="P581" s="4"/>
      <c r="Q581" s="375"/>
      <c r="R581" s="375"/>
      <c r="S581" s="375"/>
      <c r="T581" s="375"/>
      <c r="U581" s="376"/>
      <c r="V581" s="375"/>
      <c r="W581" s="376"/>
      <c r="X581" s="375"/>
      <c r="Y581" s="376"/>
      <c r="Z581" s="375"/>
      <c r="AA581" s="376"/>
      <c r="AB581" s="377"/>
    </row>
    <row r="582" spans="1:28" s="378" customFormat="1" x14ac:dyDescent="0.25">
      <c r="A582" s="2"/>
      <c r="B582" s="2"/>
      <c r="C582" s="2"/>
      <c r="D582" s="2"/>
      <c r="E582" s="2"/>
      <c r="F582" s="2"/>
      <c r="G582" s="2"/>
      <c r="H582" s="2"/>
      <c r="I582" s="2"/>
      <c r="J582" s="2"/>
      <c r="K582" s="2"/>
      <c r="L582" s="2"/>
      <c r="M582" s="2"/>
      <c r="N582" s="375"/>
      <c r="O582" s="375"/>
      <c r="P582" s="4"/>
      <c r="Q582" s="375"/>
      <c r="R582" s="375"/>
      <c r="S582" s="375"/>
      <c r="T582" s="375"/>
      <c r="U582" s="376"/>
      <c r="V582" s="375"/>
      <c r="W582" s="376"/>
      <c r="X582" s="375"/>
      <c r="Y582" s="376"/>
      <c r="Z582" s="375"/>
      <c r="AA582" s="376"/>
      <c r="AB582" s="377"/>
    </row>
    <row r="583" spans="1:28" s="378" customFormat="1" x14ac:dyDescent="0.25">
      <c r="A583" s="2"/>
      <c r="B583" s="2"/>
      <c r="C583" s="2"/>
      <c r="D583" s="2"/>
      <c r="E583" s="2"/>
      <c r="F583" s="2"/>
      <c r="G583" s="2"/>
      <c r="H583" s="2"/>
      <c r="I583" s="2"/>
      <c r="J583" s="2"/>
      <c r="K583" s="2"/>
      <c r="L583" s="2"/>
      <c r="M583" s="2"/>
      <c r="N583" s="375"/>
      <c r="O583" s="375"/>
      <c r="P583" s="4"/>
      <c r="Q583" s="375"/>
      <c r="R583" s="375"/>
      <c r="S583" s="375"/>
      <c r="T583" s="375"/>
      <c r="U583" s="376"/>
      <c r="V583" s="375"/>
      <c r="W583" s="376"/>
      <c r="X583" s="375"/>
      <c r="Y583" s="376"/>
      <c r="Z583" s="375"/>
      <c r="AA583" s="376"/>
      <c r="AB583" s="377"/>
    </row>
    <row r="584" spans="1:28" s="378" customFormat="1" x14ac:dyDescent="0.25">
      <c r="A584" s="2"/>
      <c r="B584" s="2"/>
      <c r="C584" s="2"/>
      <c r="D584" s="2"/>
      <c r="E584" s="2"/>
      <c r="F584" s="2"/>
      <c r="G584" s="2"/>
      <c r="H584" s="2"/>
      <c r="I584" s="2"/>
      <c r="J584" s="2"/>
      <c r="K584" s="2"/>
      <c r="L584" s="2"/>
      <c r="M584" s="2"/>
      <c r="N584" s="375"/>
      <c r="O584" s="375"/>
      <c r="P584" s="4"/>
      <c r="Q584" s="375"/>
      <c r="R584" s="375"/>
      <c r="S584" s="375"/>
      <c r="T584" s="375"/>
      <c r="U584" s="376"/>
      <c r="V584" s="375"/>
      <c r="W584" s="376"/>
      <c r="X584" s="375"/>
      <c r="Y584" s="376"/>
      <c r="Z584" s="375"/>
      <c r="AA584" s="376"/>
      <c r="AB584" s="377"/>
    </row>
    <row r="585" spans="1:28" s="378" customFormat="1" x14ac:dyDescent="0.25">
      <c r="A585" s="2"/>
      <c r="B585" s="2"/>
      <c r="C585" s="2"/>
      <c r="D585" s="2"/>
      <c r="E585" s="2"/>
      <c r="F585" s="2"/>
      <c r="G585" s="2"/>
      <c r="H585" s="2"/>
      <c r="I585" s="2"/>
      <c r="J585" s="2"/>
      <c r="K585" s="2"/>
      <c r="L585" s="2"/>
      <c r="M585" s="2"/>
      <c r="N585" s="375"/>
      <c r="O585" s="375"/>
      <c r="P585" s="4"/>
      <c r="Q585" s="375"/>
      <c r="R585" s="375"/>
      <c r="S585" s="375"/>
      <c r="T585" s="375"/>
      <c r="U585" s="376"/>
      <c r="V585" s="375"/>
      <c r="W585" s="376"/>
      <c r="X585" s="375"/>
      <c r="Y585" s="376"/>
      <c r="Z585" s="375"/>
      <c r="AA585" s="376"/>
      <c r="AB585" s="377"/>
    </row>
    <row r="586" spans="1:28" s="378" customFormat="1" x14ac:dyDescent="0.25">
      <c r="A586" s="2"/>
      <c r="B586" s="2"/>
      <c r="C586" s="2"/>
      <c r="D586" s="2"/>
      <c r="E586" s="2"/>
      <c r="F586" s="2"/>
      <c r="G586" s="2"/>
      <c r="H586" s="2"/>
      <c r="I586" s="2"/>
      <c r="J586" s="2"/>
      <c r="K586" s="2"/>
      <c r="L586" s="2"/>
      <c r="M586" s="2"/>
      <c r="N586" s="375"/>
      <c r="O586" s="375"/>
      <c r="P586" s="4"/>
      <c r="Q586" s="375"/>
      <c r="R586" s="375"/>
      <c r="S586" s="375"/>
      <c r="T586" s="375"/>
      <c r="U586" s="376"/>
      <c r="V586" s="375"/>
      <c r="W586" s="376"/>
      <c r="X586" s="375"/>
      <c r="Y586" s="376"/>
      <c r="Z586" s="375"/>
      <c r="AA586" s="376"/>
      <c r="AB586" s="377"/>
    </row>
    <row r="587" spans="1:28" s="378" customFormat="1" x14ac:dyDescent="0.25">
      <c r="A587" s="2"/>
      <c r="B587" s="2"/>
      <c r="C587" s="2"/>
      <c r="D587" s="2"/>
      <c r="E587" s="2"/>
      <c r="F587" s="2"/>
      <c r="G587" s="2"/>
      <c r="H587" s="2"/>
      <c r="I587" s="2"/>
      <c r="J587" s="2"/>
      <c r="K587" s="2"/>
      <c r="L587" s="2"/>
      <c r="M587" s="2"/>
      <c r="N587" s="375"/>
      <c r="O587" s="375"/>
      <c r="P587" s="4"/>
      <c r="Q587" s="375"/>
      <c r="R587" s="375"/>
      <c r="S587" s="375"/>
      <c r="T587" s="375"/>
      <c r="U587" s="376"/>
      <c r="V587" s="375"/>
      <c r="W587" s="376"/>
      <c r="X587" s="375"/>
      <c r="Y587" s="376"/>
      <c r="Z587" s="375"/>
      <c r="AA587" s="376"/>
      <c r="AB587" s="377"/>
    </row>
    <row r="588" spans="1:28" s="378" customFormat="1" x14ac:dyDescent="0.25">
      <c r="A588" s="2"/>
      <c r="B588" s="2"/>
      <c r="C588" s="2"/>
      <c r="D588" s="2"/>
      <c r="E588" s="2"/>
      <c r="F588" s="2"/>
      <c r="G588" s="2"/>
      <c r="H588" s="2"/>
      <c r="I588" s="2"/>
      <c r="J588" s="2"/>
      <c r="K588" s="2"/>
      <c r="L588" s="2"/>
      <c r="M588" s="2"/>
      <c r="N588" s="375"/>
      <c r="O588" s="375"/>
      <c r="P588" s="4"/>
      <c r="Q588" s="375"/>
      <c r="R588" s="375"/>
      <c r="S588" s="375"/>
      <c r="T588" s="375"/>
      <c r="U588" s="376"/>
      <c r="V588" s="375"/>
      <c r="W588" s="376"/>
      <c r="X588" s="375"/>
      <c r="Y588" s="376"/>
      <c r="Z588" s="375"/>
      <c r="AA588" s="376"/>
      <c r="AB588" s="377"/>
    </row>
    <row r="589" spans="1:28" s="378" customFormat="1" x14ac:dyDescent="0.25">
      <c r="A589" s="2"/>
      <c r="B589" s="2"/>
      <c r="C589" s="2"/>
      <c r="D589" s="2"/>
      <c r="E589" s="2"/>
      <c r="F589" s="2"/>
      <c r="G589" s="2"/>
      <c r="H589" s="2"/>
      <c r="I589" s="2"/>
      <c r="J589" s="2"/>
      <c r="K589" s="2"/>
      <c r="L589" s="2"/>
      <c r="M589" s="2"/>
      <c r="N589" s="375"/>
      <c r="O589" s="375"/>
      <c r="P589" s="4"/>
      <c r="Q589" s="375"/>
      <c r="R589" s="375"/>
      <c r="S589" s="375"/>
      <c r="T589" s="375"/>
      <c r="U589" s="376"/>
      <c r="V589" s="375"/>
      <c r="W589" s="376"/>
      <c r="X589" s="375"/>
      <c r="Y589" s="376"/>
      <c r="Z589" s="375"/>
      <c r="AA589" s="376"/>
      <c r="AB589" s="377"/>
    </row>
    <row r="590" spans="1:28" s="378" customFormat="1" x14ac:dyDescent="0.25">
      <c r="A590" s="2"/>
      <c r="B590" s="2"/>
      <c r="C590" s="2"/>
      <c r="D590" s="2"/>
      <c r="E590" s="2"/>
      <c r="F590" s="2"/>
      <c r="G590" s="2"/>
      <c r="H590" s="2"/>
      <c r="I590" s="2"/>
      <c r="J590" s="2"/>
      <c r="K590" s="2"/>
      <c r="L590" s="2"/>
      <c r="M590" s="2"/>
      <c r="N590" s="375"/>
      <c r="O590" s="375"/>
      <c r="P590" s="4"/>
      <c r="Q590" s="375"/>
      <c r="R590" s="375"/>
      <c r="S590" s="375"/>
      <c r="T590" s="375"/>
      <c r="U590" s="376"/>
      <c r="V590" s="375"/>
      <c r="W590" s="376"/>
      <c r="X590" s="375"/>
      <c r="Y590" s="376"/>
      <c r="Z590" s="375"/>
      <c r="AA590" s="376"/>
      <c r="AB590" s="377"/>
    </row>
    <row r="591" spans="1:28" s="378" customFormat="1" x14ac:dyDescent="0.25">
      <c r="A591" s="2"/>
      <c r="B591" s="2"/>
      <c r="C591" s="2"/>
      <c r="D591" s="2"/>
      <c r="E591" s="2"/>
      <c r="F591" s="2"/>
      <c r="G591" s="2"/>
      <c r="H591" s="2"/>
      <c r="I591" s="2"/>
      <c r="J591" s="2"/>
      <c r="K591" s="2"/>
      <c r="L591" s="2"/>
      <c r="M591" s="2"/>
      <c r="N591" s="375"/>
      <c r="O591" s="375"/>
      <c r="P591" s="4"/>
      <c r="Q591" s="375"/>
      <c r="R591" s="375"/>
      <c r="S591" s="375"/>
      <c r="T591" s="375"/>
      <c r="U591" s="376"/>
      <c r="V591" s="375"/>
      <c r="W591" s="376"/>
      <c r="X591" s="375"/>
      <c r="Y591" s="376"/>
      <c r="Z591" s="375"/>
      <c r="AA591" s="376"/>
      <c r="AB591" s="377"/>
    </row>
    <row r="592" spans="1:28" s="378" customFormat="1" x14ac:dyDescent="0.25">
      <c r="A592" s="2"/>
      <c r="B592" s="2"/>
      <c r="C592" s="2"/>
      <c r="D592" s="2"/>
      <c r="E592" s="2"/>
      <c r="F592" s="2"/>
      <c r="G592" s="2"/>
      <c r="H592" s="2"/>
      <c r="I592" s="2"/>
      <c r="J592" s="2"/>
      <c r="K592" s="2"/>
      <c r="L592" s="2"/>
      <c r="M592" s="2"/>
      <c r="N592" s="375"/>
      <c r="O592" s="375"/>
      <c r="P592" s="4"/>
      <c r="Q592" s="375"/>
      <c r="R592" s="375"/>
      <c r="S592" s="375"/>
      <c r="T592" s="375"/>
      <c r="U592" s="376"/>
      <c r="V592" s="375"/>
      <c r="W592" s="376"/>
      <c r="X592" s="375"/>
      <c r="Y592" s="376"/>
      <c r="Z592" s="375"/>
      <c r="AA592" s="376"/>
      <c r="AB592" s="377"/>
    </row>
    <row r="593" spans="1:28" s="378" customFormat="1" x14ac:dyDescent="0.25">
      <c r="A593" s="2"/>
      <c r="B593" s="2"/>
      <c r="C593" s="2"/>
      <c r="D593" s="2"/>
      <c r="E593" s="2"/>
      <c r="F593" s="2"/>
      <c r="G593" s="2"/>
      <c r="H593" s="2"/>
      <c r="I593" s="2"/>
      <c r="J593" s="2"/>
      <c r="K593" s="2"/>
      <c r="L593" s="2"/>
      <c r="M593" s="2"/>
      <c r="N593" s="375"/>
      <c r="O593" s="375"/>
      <c r="P593" s="4"/>
      <c r="Q593" s="375"/>
      <c r="R593" s="375"/>
      <c r="S593" s="375"/>
      <c r="T593" s="375"/>
      <c r="U593" s="376"/>
      <c r="V593" s="375"/>
      <c r="W593" s="376"/>
      <c r="X593" s="375"/>
      <c r="Y593" s="376"/>
      <c r="Z593" s="375"/>
      <c r="AA593" s="376"/>
      <c r="AB593" s="377"/>
    </row>
    <row r="594" spans="1:28" s="378" customFormat="1" x14ac:dyDescent="0.25">
      <c r="A594" s="2"/>
      <c r="B594" s="2"/>
      <c r="C594" s="2"/>
      <c r="D594" s="2"/>
      <c r="E594" s="2"/>
      <c r="F594" s="2"/>
      <c r="G594" s="2"/>
      <c r="H594" s="2"/>
      <c r="I594" s="2"/>
      <c r="J594" s="2"/>
      <c r="K594" s="2"/>
      <c r="L594" s="2"/>
      <c r="M594" s="2"/>
      <c r="N594" s="375"/>
      <c r="O594" s="375"/>
      <c r="P594" s="4"/>
      <c r="Q594" s="375"/>
      <c r="R594" s="375"/>
      <c r="S594" s="375"/>
      <c r="T594" s="375"/>
      <c r="U594" s="376"/>
      <c r="V594" s="375"/>
      <c r="W594" s="376"/>
      <c r="X594" s="375"/>
      <c r="Y594" s="376"/>
      <c r="Z594" s="375"/>
      <c r="AA594" s="376"/>
      <c r="AB594" s="377"/>
    </row>
    <row r="595" spans="1:28" s="378" customFormat="1" x14ac:dyDescent="0.25">
      <c r="A595" s="2"/>
      <c r="B595" s="2"/>
      <c r="C595" s="2"/>
      <c r="D595" s="2"/>
      <c r="E595" s="2"/>
      <c r="F595" s="2"/>
      <c r="G595" s="2"/>
      <c r="H595" s="2"/>
      <c r="I595" s="2"/>
      <c r="J595" s="2"/>
      <c r="K595" s="2"/>
      <c r="L595" s="2"/>
      <c r="M595" s="2"/>
      <c r="N595" s="375"/>
      <c r="O595" s="375"/>
      <c r="P595" s="4"/>
      <c r="Q595" s="375"/>
      <c r="R595" s="375"/>
      <c r="S595" s="375"/>
      <c r="T595" s="375"/>
      <c r="U595" s="376"/>
      <c r="V595" s="375"/>
      <c r="W595" s="376"/>
      <c r="X595" s="375"/>
      <c r="Y595" s="376"/>
      <c r="Z595" s="375"/>
      <c r="AA595" s="376"/>
      <c r="AB595" s="377"/>
    </row>
    <row r="596" spans="1:28" s="378" customFormat="1" x14ac:dyDescent="0.25">
      <c r="A596" s="2"/>
      <c r="B596" s="2"/>
      <c r="C596" s="2"/>
      <c r="D596" s="2"/>
      <c r="E596" s="2"/>
      <c r="F596" s="2"/>
      <c r="G596" s="2"/>
      <c r="H596" s="2"/>
      <c r="I596" s="2"/>
      <c r="J596" s="2"/>
      <c r="K596" s="2"/>
      <c r="L596" s="2"/>
      <c r="M596" s="2"/>
      <c r="N596" s="375"/>
      <c r="O596" s="375"/>
      <c r="P596" s="4"/>
      <c r="Q596" s="375"/>
      <c r="R596" s="375"/>
      <c r="S596" s="375"/>
      <c r="T596" s="375"/>
      <c r="U596" s="376"/>
      <c r="V596" s="375"/>
      <c r="W596" s="376"/>
      <c r="X596" s="375"/>
      <c r="Y596" s="376"/>
      <c r="Z596" s="375"/>
      <c r="AA596" s="376"/>
      <c r="AB596" s="377"/>
    </row>
    <row r="597" spans="1:28" s="378" customFormat="1" x14ac:dyDescent="0.25">
      <c r="A597" s="2"/>
      <c r="B597" s="2"/>
      <c r="C597" s="2"/>
      <c r="D597" s="2"/>
      <c r="E597" s="2"/>
      <c r="F597" s="2"/>
      <c r="G597" s="2"/>
      <c r="H597" s="2"/>
      <c r="I597" s="2"/>
      <c r="J597" s="2"/>
      <c r="K597" s="2"/>
      <c r="L597" s="2"/>
      <c r="M597" s="2"/>
      <c r="N597" s="375"/>
      <c r="O597" s="375"/>
      <c r="P597" s="4"/>
      <c r="Q597" s="375"/>
      <c r="R597" s="375"/>
      <c r="S597" s="375"/>
      <c r="T597" s="375"/>
      <c r="U597" s="376"/>
      <c r="V597" s="375"/>
      <c r="W597" s="376"/>
      <c r="X597" s="375"/>
      <c r="Y597" s="376"/>
      <c r="Z597" s="375"/>
      <c r="AA597" s="376"/>
      <c r="AB597" s="377"/>
    </row>
    <row r="598" spans="1:28" s="378" customFormat="1" x14ac:dyDescent="0.25">
      <c r="A598" s="2"/>
      <c r="B598" s="2"/>
      <c r="C598" s="2"/>
      <c r="D598" s="2"/>
      <c r="E598" s="2"/>
      <c r="F598" s="2"/>
      <c r="G598" s="2"/>
      <c r="H598" s="2"/>
      <c r="I598" s="2"/>
      <c r="J598" s="2"/>
      <c r="K598" s="2"/>
      <c r="L598" s="2"/>
      <c r="M598" s="2"/>
      <c r="N598" s="375"/>
      <c r="O598" s="375"/>
      <c r="P598" s="4"/>
      <c r="Q598" s="375"/>
      <c r="R598" s="375"/>
      <c r="S598" s="375"/>
      <c r="T598" s="375"/>
      <c r="U598" s="376"/>
      <c r="V598" s="375"/>
      <c r="W598" s="376"/>
      <c r="X598" s="375"/>
      <c r="Y598" s="376"/>
      <c r="Z598" s="375"/>
      <c r="AA598" s="376"/>
      <c r="AB598" s="377"/>
    </row>
    <row r="599" spans="1:28" s="378" customFormat="1" x14ac:dyDescent="0.25">
      <c r="A599" s="2"/>
      <c r="B599" s="2"/>
      <c r="C599" s="2"/>
      <c r="D599" s="2"/>
      <c r="E599" s="2"/>
      <c r="F599" s="2"/>
      <c r="G599" s="2"/>
      <c r="H599" s="2"/>
      <c r="I599" s="2"/>
      <c r="J599" s="2"/>
      <c r="K599" s="2"/>
      <c r="L599" s="2"/>
      <c r="M599" s="2"/>
      <c r="N599" s="375"/>
      <c r="O599" s="375"/>
      <c r="P599" s="4"/>
      <c r="Q599" s="375"/>
      <c r="R599" s="375"/>
      <c r="S599" s="375"/>
      <c r="T599" s="375"/>
      <c r="U599" s="376"/>
      <c r="V599" s="375"/>
      <c r="W599" s="376"/>
      <c r="X599" s="375"/>
      <c r="Y599" s="376"/>
      <c r="Z599" s="375"/>
      <c r="AA599" s="376"/>
      <c r="AB599" s="377"/>
    </row>
    <row r="600" spans="1:28" s="378" customFormat="1" x14ac:dyDescent="0.25">
      <c r="A600" s="2"/>
      <c r="B600" s="2"/>
      <c r="C600" s="2"/>
      <c r="D600" s="2"/>
      <c r="E600" s="2"/>
      <c r="F600" s="2"/>
      <c r="G600" s="2"/>
      <c r="H600" s="2"/>
      <c r="I600" s="2"/>
      <c r="J600" s="2"/>
      <c r="K600" s="2"/>
      <c r="L600" s="2"/>
      <c r="M600" s="2"/>
      <c r="N600" s="375"/>
      <c r="O600" s="375"/>
      <c r="P600" s="4"/>
      <c r="Q600" s="375"/>
      <c r="R600" s="375"/>
      <c r="S600" s="375"/>
      <c r="T600" s="375"/>
      <c r="U600" s="376"/>
      <c r="V600" s="375"/>
      <c r="W600" s="376"/>
      <c r="X600" s="375"/>
      <c r="Y600" s="376"/>
      <c r="Z600" s="375"/>
      <c r="AA600" s="376"/>
      <c r="AB600" s="377"/>
    </row>
    <row r="601" spans="1:28" s="378" customFormat="1" x14ac:dyDescent="0.25">
      <c r="A601" s="2"/>
      <c r="B601" s="2"/>
      <c r="C601" s="2"/>
      <c r="D601" s="2"/>
      <c r="E601" s="2"/>
      <c r="F601" s="2"/>
      <c r="G601" s="2"/>
      <c r="H601" s="2"/>
      <c r="I601" s="2"/>
      <c r="J601" s="2"/>
      <c r="K601" s="2"/>
      <c r="L601" s="2"/>
      <c r="M601" s="2"/>
      <c r="N601" s="375"/>
      <c r="O601" s="375"/>
      <c r="P601" s="4"/>
      <c r="Q601" s="375"/>
      <c r="R601" s="375"/>
      <c r="S601" s="375"/>
      <c r="T601" s="375"/>
      <c r="U601" s="376"/>
      <c r="V601" s="375"/>
      <c r="W601" s="376"/>
      <c r="X601" s="375"/>
      <c r="Y601" s="376"/>
      <c r="Z601" s="375"/>
      <c r="AA601" s="376"/>
      <c r="AB601" s="377"/>
    </row>
    <row r="602" spans="1:28" s="378" customFormat="1" x14ac:dyDescent="0.25">
      <c r="A602" s="2"/>
      <c r="B602" s="2"/>
      <c r="C602" s="2"/>
      <c r="D602" s="2"/>
      <c r="E602" s="2"/>
      <c r="F602" s="2"/>
      <c r="G602" s="2"/>
      <c r="H602" s="2"/>
      <c r="I602" s="2"/>
      <c r="J602" s="2"/>
      <c r="K602" s="2"/>
      <c r="L602" s="2"/>
      <c r="M602" s="2"/>
      <c r="N602" s="375"/>
      <c r="O602" s="375"/>
      <c r="P602" s="4"/>
      <c r="Q602" s="375"/>
      <c r="R602" s="375"/>
      <c r="S602" s="375"/>
      <c r="T602" s="375"/>
      <c r="U602" s="376"/>
      <c r="V602" s="375"/>
      <c r="W602" s="376"/>
      <c r="X602" s="375"/>
      <c r="Y602" s="376"/>
      <c r="Z602" s="375"/>
      <c r="AA602" s="376"/>
      <c r="AB602" s="377"/>
    </row>
    <row r="603" spans="1:28" s="378" customFormat="1" x14ac:dyDescent="0.25">
      <c r="A603" s="2"/>
      <c r="B603" s="2"/>
      <c r="C603" s="2"/>
      <c r="D603" s="2"/>
      <c r="E603" s="2"/>
      <c r="F603" s="2"/>
      <c r="G603" s="2"/>
      <c r="H603" s="2"/>
      <c r="I603" s="2"/>
      <c r="J603" s="2"/>
      <c r="K603" s="2"/>
      <c r="L603" s="2"/>
      <c r="M603" s="2"/>
      <c r="N603" s="375"/>
      <c r="O603" s="375"/>
      <c r="P603" s="4"/>
      <c r="Q603" s="375"/>
      <c r="R603" s="375"/>
      <c r="S603" s="375"/>
      <c r="T603" s="375"/>
      <c r="U603" s="376"/>
      <c r="V603" s="375"/>
      <c r="W603" s="376"/>
      <c r="X603" s="375"/>
      <c r="Y603" s="376"/>
      <c r="Z603" s="375"/>
      <c r="AA603" s="376"/>
      <c r="AB603" s="377"/>
    </row>
    <row r="604" spans="1:28" s="378" customFormat="1" x14ac:dyDescent="0.25">
      <c r="A604" s="2"/>
      <c r="B604" s="2"/>
      <c r="C604" s="2"/>
      <c r="D604" s="2"/>
      <c r="E604" s="2"/>
      <c r="F604" s="2"/>
      <c r="G604" s="2"/>
      <c r="H604" s="2"/>
      <c r="I604" s="2"/>
      <c r="J604" s="2"/>
      <c r="K604" s="2"/>
      <c r="L604" s="2"/>
      <c r="M604" s="2"/>
      <c r="N604" s="375"/>
      <c r="O604" s="375"/>
      <c r="P604" s="4"/>
      <c r="Q604" s="375"/>
      <c r="R604" s="375"/>
      <c r="S604" s="375"/>
      <c r="T604" s="375"/>
      <c r="U604" s="376"/>
      <c r="V604" s="375"/>
      <c r="W604" s="376"/>
      <c r="X604" s="375"/>
      <c r="Y604" s="376"/>
      <c r="Z604" s="375"/>
      <c r="AA604" s="376"/>
      <c r="AB604" s="377"/>
    </row>
    <row r="605" spans="1:28" s="378" customFormat="1" x14ac:dyDescent="0.25">
      <c r="A605" s="2"/>
      <c r="B605" s="2"/>
      <c r="C605" s="2"/>
      <c r="D605" s="2"/>
      <c r="E605" s="2"/>
      <c r="F605" s="2"/>
      <c r="G605" s="2"/>
      <c r="H605" s="2"/>
      <c r="I605" s="2"/>
      <c r="J605" s="2"/>
      <c r="K605" s="2"/>
      <c r="L605" s="2"/>
      <c r="M605" s="2"/>
      <c r="N605" s="375"/>
      <c r="O605" s="375"/>
      <c r="P605" s="4"/>
      <c r="Q605" s="375"/>
      <c r="R605" s="375"/>
      <c r="S605" s="375"/>
      <c r="T605" s="375"/>
      <c r="U605" s="376"/>
      <c r="V605" s="375"/>
      <c r="W605" s="376"/>
      <c r="X605" s="375"/>
      <c r="Y605" s="376"/>
      <c r="Z605" s="375"/>
      <c r="AA605" s="376"/>
      <c r="AB605" s="377"/>
    </row>
    <row r="606" spans="1:28" s="378" customFormat="1" x14ac:dyDescent="0.25">
      <c r="A606" s="2"/>
      <c r="B606" s="2"/>
      <c r="C606" s="2"/>
      <c r="D606" s="2"/>
      <c r="E606" s="2"/>
      <c r="F606" s="2"/>
      <c r="G606" s="2"/>
      <c r="H606" s="2"/>
      <c r="I606" s="2"/>
      <c r="J606" s="2"/>
      <c r="K606" s="2"/>
      <c r="L606" s="2"/>
      <c r="M606" s="2"/>
      <c r="N606" s="375"/>
      <c r="O606" s="375"/>
      <c r="P606" s="4"/>
      <c r="Q606" s="375"/>
      <c r="R606" s="375"/>
      <c r="S606" s="375"/>
      <c r="T606" s="375"/>
      <c r="U606" s="376"/>
      <c r="V606" s="375"/>
      <c r="W606" s="376"/>
      <c r="X606" s="375"/>
      <c r="Y606" s="376"/>
      <c r="Z606" s="375"/>
      <c r="AA606" s="376"/>
      <c r="AB606" s="377"/>
    </row>
    <row r="607" spans="1:28" s="378" customFormat="1" x14ac:dyDescent="0.25">
      <c r="A607" s="2"/>
      <c r="B607" s="2"/>
      <c r="C607" s="2"/>
      <c r="D607" s="2"/>
      <c r="E607" s="2"/>
      <c r="F607" s="2"/>
      <c r="G607" s="2"/>
      <c r="H607" s="2"/>
      <c r="I607" s="2"/>
      <c r="J607" s="2"/>
      <c r="K607" s="2"/>
      <c r="L607" s="2"/>
      <c r="M607" s="2"/>
      <c r="N607" s="375"/>
      <c r="O607" s="375"/>
      <c r="P607" s="4"/>
      <c r="Q607" s="375"/>
      <c r="R607" s="375"/>
      <c r="S607" s="375"/>
      <c r="T607" s="375"/>
      <c r="U607" s="376"/>
      <c r="V607" s="375"/>
      <c r="W607" s="376"/>
      <c r="X607" s="375"/>
      <c r="Y607" s="376"/>
      <c r="Z607" s="375"/>
      <c r="AA607" s="376"/>
      <c r="AB607" s="377"/>
    </row>
    <row r="608" spans="1:28" s="378" customFormat="1" x14ac:dyDescent="0.25">
      <c r="A608" s="2"/>
      <c r="B608" s="2"/>
      <c r="C608" s="2"/>
      <c r="D608" s="2"/>
      <c r="E608" s="2"/>
      <c r="F608" s="2"/>
      <c r="G608" s="2"/>
      <c r="H608" s="2"/>
      <c r="I608" s="2"/>
      <c r="J608" s="2"/>
      <c r="K608" s="2"/>
      <c r="L608" s="2"/>
      <c r="M608" s="2"/>
      <c r="N608" s="375"/>
      <c r="O608" s="375"/>
      <c r="P608" s="4"/>
      <c r="Q608" s="375"/>
      <c r="R608" s="375"/>
      <c r="S608" s="375"/>
      <c r="T608" s="375"/>
      <c r="U608" s="376"/>
      <c r="V608" s="375"/>
      <c r="W608" s="376"/>
      <c r="X608" s="375"/>
      <c r="Y608" s="376"/>
      <c r="Z608" s="375"/>
      <c r="AA608" s="376"/>
      <c r="AB608" s="377"/>
    </row>
    <row r="609" spans="1:28" s="378" customFormat="1" x14ac:dyDescent="0.25">
      <c r="A609" s="2"/>
      <c r="B609" s="2"/>
      <c r="C609" s="2"/>
      <c r="D609" s="2"/>
      <c r="E609" s="2"/>
      <c r="F609" s="2"/>
      <c r="G609" s="2"/>
      <c r="H609" s="2"/>
      <c r="I609" s="2"/>
      <c r="J609" s="2"/>
      <c r="K609" s="2"/>
      <c r="L609" s="2"/>
      <c r="M609" s="2"/>
      <c r="N609" s="375"/>
      <c r="O609" s="375"/>
      <c r="P609" s="4"/>
      <c r="Q609" s="375"/>
      <c r="R609" s="375"/>
      <c r="S609" s="375"/>
      <c r="T609" s="375"/>
      <c r="U609" s="376"/>
      <c r="V609" s="375"/>
      <c r="W609" s="376"/>
      <c r="X609" s="375"/>
      <c r="Y609" s="376"/>
      <c r="Z609" s="375"/>
      <c r="AA609" s="376"/>
      <c r="AB609" s="377"/>
    </row>
    <row r="610" spans="1:28" s="378" customFormat="1" x14ac:dyDescent="0.25">
      <c r="A610" s="2"/>
      <c r="B610" s="2"/>
      <c r="C610" s="2"/>
      <c r="D610" s="2"/>
      <c r="E610" s="2"/>
      <c r="F610" s="2"/>
      <c r="G610" s="2"/>
      <c r="H610" s="2"/>
      <c r="I610" s="2"/>
      <c r="J610" s="2"/>
      <c r="K610" s="2"/>
      <c r="L610" s="2"/>
      <c r="M610" s="2"/>
      <c r="N610" s="375"/>
      <c r="O610" s="375"/>
      <c r="P610" s="4"/>
      <c r="Q610" s="375"/>
      <c r="R610" s="375"/>
      <c r="S610" s="375"/>
      <c r="T610" s="375"/>
      <c r="U610" s="376"/>
      <c r="V610" s="375"/>
      <c r="W610" s="376"/>
      <c r="X610" s="375"/>
      <c r="Y610" s="376"/>
      <c r="Z610" s="375"/>
      <c r="AA610" s="376"/>
      <c r="AB610" s="377"/>
    </row>
    <row r="611" spans="1:28" s="378" customFormat="1" x14ac:dyDescent="0.25">
      <c r="A611" s="2"/>
      <c r="B611" s="2"/>
      <c r="C611" s="2"/>
      <c r="D611" s="2"/>
      <c r="E611" s="2"/>
      <c r="F611" s="2"/>
      <c r="G611" s="2"/>
      <c r="H611" s="2"/>
      <c r="I611" s="2"/>
      <c r="J611" s="2"/>
      <c r="K611" s="2"/>
      <c r="L611" s="2"/>
      <c r="M611" s="2"/>
      <c r="N611" s="375"/>
      <c r="O611" s="375"/>
      <c r="P611" s="4"/>
      <c r="Q611" s="375"/>
      <c r="R611" s="375"/>
      <c r="S611" s="375"/>
      <c r="T611" s="375"/>
      <c r="U611" s="376"/>
      <c r="V611" s="375"/>
      <c r="W611" s="376"/>
      <c r="X611" s="375"/>
      <c r="Y611" s="376"/>
      <c r="Z611" s="375"/>
      <c r="AA611" s="376"/>
      <c r="AB611" s="377"/>
    </row>
    <row r="612" spans="1:28" s="378" customFormat="1" x14ac:dyDescent="0.25">
      <c r="A612" s="2"/>
      <c r="B612" s="2"/>
      <c r="C612" s="2"/>
      <c r="D612" s="2"/>
      <c r="E612" s="2"/>
      <c r="F612" s="2"/>
      <c r="G612" s="2"/>
      <c r="H612" s="2"/>
      <c r="I612" s="2"/>
      <c r="J612" s="2"/>
      <c r="K612" s="2"/>
      <c r="L612" s="2"/>
      <c r="M612" s="2"/>
      <c r="N612" s="375"/>
      <c r="O612" s="375"/>
      <c r="P612" s="4"/>
      <c r="Q612" s="375"/>
      <c r="R612" s="375"/>
      <c r="S612" s="375"/>
      <c r="T612" s="375"/>
      <c r="U612" s="376"/>
      <c r="V612" s="375"/>
      <c r="W612" s="376"/>
      <c r="X612" s="375"/>
      <c r="Y612" s="376"/>
      <c r="Z612" s="375"/>
      <c r="AA612" s="376"/>
      <c r="AB612" s="377"/>
    </row>
    <row r="613" spans="1:28" s="378" customFormat="1" x14ac:dyDescent="0.25">
      <c r="A613" s="2"/>
      <c r="B613" s="2"/>
      <c r="C613" s="2"/>
      <c r="D613" s="2"/>
      <c r="E613" s="2"/>
      <c r="F613" s="2"/>
      <c r="G613" s="2"/>
      <c r="H613" s="2"/>
      <c r="I613" s="2"/>
      <c r="J613" s="2"/>
      <c r="K613" s="2"/>
      <c r="L613" s="2"/>
      <c r="M613" s="2"/>
      <c r="N613" s="375"/>
      <c r="O613" s="375"/>
      <c r="P613" s="4"/>
      <c r="Q613" s="375"/>
      <c r="R613" s="375"/>
      <c r="S613" s="375"/>
      <c r="T613" s="375"/>
      <c r="U613" s="376"/>
      <c r="V613" s="375"/>
      <c r="W613" s="376"/>
      <c r="X613" s="375"/>
      <c r="Y613" s="376"/>
      <c r="Z613" s="375"/>
      <c r="AA613" s="376"/>
      <c r="AB613" s="377"/>
    </row>
    <row r="614" spans="1:28" s="378" customFormat="1" x14ac:dyDescent="0.25">
      <c r="A614" s="2"/>
      <c r="B614" s="2"/>
      <c r="C614" s="2"/>
      <c r="D614" s="2"/>
      <c r="E614" s="2"/>
      <c r="F614" s="2"/>
      <c r="G614" s="2"/>
      <c r="H614" s="2"/>
      <c r="I614" s="2"/>
      <c r="J614" s="2"/>
      <c r="K614" s="2"/>
      <c r="L614" s="2"/>
      <c r="M614" s="2"/>
      <c r="N614" s="375"/>
      <c r="O614" s="375"/>
      <c r="P614" s="4"/>
      <c r="Q614" s="375"/>
      <c r="R614" s="375"/>
      <c r="S614" s="375"/>
      <c r="T614" s="375"/>
      <c r="U614" s="376"/>
      <c r="V614" s="375"/>
      <c r="W614" s="376"/>
      <c r="X614" s="375"/>
      <c r="Y614" s="376"/>
      <c r="Z614" s="375"/>
      <c r="AA614" s="376"/>
      <c r="AB614" s="377"/>
    </row>
    <row r="615" spans="1:28" s="378" customFormat="1" x14ac:dyDescent="0.25">
      <c r="A615" s="2"/>
      <c r="B615" s="2"/>
      <c r="C615" s="2"/>
      <c r="D615" s="2"/>
      <c r="E615" s="2"/>
      <c r="F615" s="2"/>
      <c r="G615" s="2"/>
      <c r="H615" s="2"/>
      <c r="I615" s="2"/>
      <c r="J615" s="2"/>
      <c r="K615" s="2"/>
      <c r="L615" s="2"/>
      <c r="M615" s="2"/>
      <c r="N615" s="375"/>
      <c r="O615" s="375"/>
      <c r="P615" s="4"/>
      <c r="Q615" s="375"/>
      <c r="R615" s="375"/>
      <c r="S615" s="375"/>
      <c r="T615" s="375"/>
      <c r="U615" s="376"/>
      <c r="V615" s="375"/>
      <c r="W615" s="376"/>
      <c r="X615" s="375"/>
      <c r="Y615" s="376"/>
      <c r="Z615" s="375"/>
      <c r="AA615" s="376"/>
      <c r="AB615" s="377"/>
    </row>
    <row r="616" spans="1:28" s="378" customFormat="1" x14ac:dyDescent="0.25">
      <c r="A616" s="2"/>
      <c r="B616" s="2"/>
      <c r="C616" s="2"/>
      <c r="D616" s="2"/>
      <c r="E616" s="2"/>
      <c r="F616" s="2"/>
      <c r="G616" s="2"/>
      <c r="H616" s="2"/>
      <c r="I616" s="2"/>
      <c r="J616" s="2"/>
      <c r="K616" s="2"/>
      <c r="L616" s="2"/>
      <c r="M616" s="2"/>
      <c r="N616" s="375"/>
      <c r="O616" s="375"/>
      <c r="P616" s="4"/>
      <c r="Q616" s="375"/>
      <c r="R616" s="375"/>
      <c r="S616" s="375"/>
      <c r="T616" s="375"/>
      <c r="U616" s="376"/>
      <c r="V616" s="375"/>
      <c r="W616" s="376"/>
      <c r="X616" s="375"/>
      <c r="Y616" s="376"/>
      <c r="Z616" s="375"/>
      <c r="AA616" s="376"/>
      <c r="AB616" s="377"/>
    </row>
    <row r="617" spans="1:28" s="378" customFormat="1" x14ac:dyDescent="0.25">
      <c r="A617" s="2"/>
      <c r="B617" s="2"/>
      <c r="C617" s="2"/>
      <c r="D617" s="2"/>
      <c r="E617" s="2"/>
      <c r="F617" s="2"/>
      <c r="G617" s="2"/>
      <c r="H617" s="2"/>
      <c r="I617" s="2"/>
      <c r="J617" s="2"/>
      <c r="K617" s="2"/>
      <c r="L617" s="2"/>
      <c r="M617" s="2"/>
      <c r="N617" s="375"/>
      <c r="O617" s="375"/>
      <c r="P617" s="4"/>
      <c r="Q617" s="375"/>
      <c r="R617" s="375"/>
      <c r="S617" s="375"/>
      <c r="T617" s="375"/>
      <c r="U617" s="376"/>
      <c r="V617" s="375"/>
      <c r="W617" s="376"/>
      <c r="X617" s="375"/>
      <c r="Y617" s="376"/>
      <c r="Z617" s="375"/>
      <c r="AA617" s="376"/>
      <c r="AB617" s="377"/>
    </row>
    <row r="618" spans="1:28" s="378" customFormat="1" x14ac:dyDescent="0.25">
      <c r="A618" s="2"/>
      <c r="B618" s="2"/>
      <c r="C618" s="2"/>
      <c r="D618" s="2"/>
      <c r="E618" s="2"/>
      <c r="F618" s="2"/>
      <c r="G618" s="2"/>
      <c r="H618" s="2"/>
      <c r="I618" s="2"/>
      <c r="J618" s="2"/>
      <c r="K618" s="2"/>
      <c r="L618" s="2"/>
      <c r="M618" s="2"/>
      <c r="N618" s="375"/>
      <c r="O618" s="375"/>
      <c r="P618" s="4"/>
      <c r="Q618" s="375"/>
      <c r="R618" s="375"/>
      <c r="S618" s="375"/>
      <c r="T618" s="375"/>
      <c r="U618" s="376"/>
      <c r="V618" s="375"/>
      <c r="W618" s="376"/>
      <c r="X618" s="375"/>
      <c r="Y618" s="376"/>
      <c r="Z618" s="375"/>
      <c r="AA618" s="376"/>
      <c r="AB618" s="377"/>
    </row>
    <row r="619" spans="1:28" s="378" customFormat="1" x14ac:dyDescent="0.25">
      <c r="A619" s="2"/>
      <c r="B619" s="2"/>
      <c r="C619" s="2"/>
      <c r="D619" s="2"/>
      <c r="E619" s="2"/>
      <c r="F619" s="2"/>
      <c r="G619" s="2"/>
      <c r="H619" s="2"/>
      <c r="I619" s="2"/>
      <c r="J619" s="2"/>
      <c r="K619" s="2"/>
      <c r="L619" s="2"/>
      <c r="M619" s="2"/>
      <c r="N619" s="375"/>
      <c r="O619" s="375"/>
      <c r="P619" s="4"/>
      <c r="Q619" s="375"/>
      <c r="R619" s="375"/>
      <c r="S619" s="375"/>
      <c r="T619" s="375"/>
      <c r="U619" s="376"/>
      <c r="V619" s="375"/>
      <c r="W619" s="376"/>
      <c r="X619" s="375"/>
      <c r="Y619" s="376"/>
      <c r="Z619" s="375"/>
      <c r="AA619" s="376"/>
      <c r="AB619" s="377"/>
    </row>
    <row r="620" spans="1:28" s="378" customFormat="1" x14ac:dyDescent="0.25">
      <c r="A620" s="2"/>
      <c r="B620" s="2"/>
      <c r="C620" s="2"/>
      <c r="D620" s="2"/>
      <c r="E620" s="2"/>
      <c r="F620" s="2"/>
      <c r="G620" s="2"/>
      <c r="H620" s="2"/>
      <c r="I620" s="2"/>
      <c r="J620" s="2"/>
      <c r="K620" s="2"/>
      <c r="L620" s="2"/>
      <c r="M620" s="2"/>
      <c r="N620" s="375"/>
      <c r="O620" s="375"/>
      <c r="P620" s="4"/>
      <c r="Q620" s="375"/>
      <c r="R620" s="375"/>
      <c r="S620" s="375"/>
      <c r="T620" s="375"/>
      <c r="U620" s="376"/>
      <c r="V620" s="375"/>
      <c r="W620" s="376"/>
      <c r="X620" s="375"/>
      <c r="Y620" s="376"/>
      <c r="Z620" s="375"/>
      <c r="AA620" s="376"/>
      <c r="AB620" s="377"/>
    </row>
    <row r="621" spans="1:28" s="378" customFormat="1" x14ac:dyDescent="0.25">
      <c r="A621" s="2"/>
      <c r="B621" s="2"/>
      <c r="C621" s="2"/>
      <c r="D621" s="2"/>
      <c r="E621" s="2"/>
      <c r="F621" s="2"/>
      <c r="G621" s="2"/>
      <c r="H621" s="2"/>
      <c r="I621" s="2"/>
      <c r="J621" s="2"/>
      <c r="K621" s="2"/>
      <c r="L621" s="2"/>
      <c r="M621" s="2"/>
      <c r="N621" s="375"/>
      <c r="O621" s="375"/>
      <c r="P621" s="4"/>
      <c r="Q621" s="375"/>
      <c r="R621" s="375"/>
      <c r="S621" s="375"/>
      <c r="T621" s="375"/>
      <c r="U621" s="376"/>
      <c r="V621" s="375"/>
      <c r="W621" s="376"/>
      <c r="X621" s="375"/>
      <c r="Y621" s="376"/>
      <c r="Z621" s="375"/>
      <c r="AA621" s="376"/>
      <c r="AB621" s="377"/>
    </row>
    <row r="622" spans="1:28" s="378" customFormat="1" x14ac:dyDescent="0.25">
      <c r="A622" s="2"/>
      <c r="B622" s="2"/>
      <c r="C622" s="2"/>
      <c r="D622" s="2"/>
      <c r="E622" s="2"/>
      <c r="F622" s="2"/>
      <c r="G622" s="2"/>
      <c r="H622" s="2"/>
      <c r="I622" s="2"/>
      <c r="J622" s="2"/>
      <c r="K622" s="2"/>
      <c r="L622" s="2"/>
      <c r="M622" s="2"/>
      <c r="N622" s="375"/>
      <c r="O622" s="375"/>
      <c r="P622" s="4"/>
      <c r="Q622" s="375"/>
      <c r="R622" s="375"/>
      <c r="S622" s="375"/>
      <c r="T622" s="375"/>
      <c r="U622" s="376"/>
      <c r="V622" s="375"/>
      <c r="W622" s="376"/>
      <c r="X622" s="375"/>
      <c r="Y622" s="376"/>
      <c r="Z622" s="375"/>
      <c r="AA622" s="376"/>
      <c r="AB622" s="377"/>
    </row>
    <row r="623" spans="1:28" s="378" customFormat="1" x14ac:dyDescent="0.25">
      <c r="A623" s="2"/>
      <c r="B623" s="2"/>
      <c r="C623" s="2"/>
      <c r="D623" s="2"/>
      <c r="E623" s="2"/>
      <c r="F623" s="2"/>
      <c r="G623" s="2"/>
      <c r="H623" s="2"/>
      <c r="I623" s="2"/>
      <c r="J623" s="2"/>
      <c r="K623" s="2"/>
      <c r="L623" s="2"/>
      <c r="M623" s="2"/>
      <c r="N623" s="375"/>
      <c r="O623" s="375"/>
      <c r="P623" s="4"/>
      <c r="Q623" s="375"/>
      <c r="R623" s="375"/>
      <c r="S623" s="375"/>
      <c r="T623" s="375"/>
      <c r="U623" s="376"/>
      <c r="V623" s="375"/>
      <c r="W623" s="376"/>
      <c r="X623" s="375"/>
      <c r="Y623" s="376"/>
      <c r="Z623" s="375"/>
      <c r="AA623" s="376"/>
      <c r="AB623" s="377"/>
    </row>
    <row r="624" spans="1:28" s="378" customFormat="1" x14ac:dyDescent="0.25">
      <c r="A624" s="2"/>
      <c r="B624" s="2"/>
      <c r="C624" s="2"/>
      <c r="D624" s="2"/>
      <c r="E624" s="2"/>
      <c r="F624" s="2"/>
      <c r="G624" s="2"/>
      <c r="H624" s="2"/>
      <c r="I624" s="2"/>
      <c r="J624" s="2"/>
      <c r="K624" s="2"/>
      <c r="L624" s="2"/>
      <c r="M624" s="2"/>
      <c r="N624" s="375"/>
      <c r="O624" s="375"/>
      <c r="P624" s="4"/>
      <c r="Q624" s="375"/>
      <c r="R624" s="375"/>
      <c r="S624" s="375"/>
      <c r="T624" s="375"/>
      <c r="U624" s="376"/>
      <c r="V624" s="375"/>
      <c r="W624" s="376"/>
      <c r="X624" s="375"/>
      <c r="Y624" s="376"/>
      <c r="Z624" s="375"/>
      <c r="AA624" s="376"/>
      <c r="AB624" s="377"/>
    </row>
    <row r="625" spans="1:28" s="378" customFormat="1" x14ac:dyDescent="0.25">
      <c r="A625" s="2"/>
      <c r="B625" s="2"/>
      <c r="C625" s="2"/>
      <c r="D625" s="2"/>
      <c r="E625" s="2"/>
      <c r="F625" s="2"/>
      <c r="G625" s="2"/>
      <c r="H625" s="2"/>
      <c r="I625" s="2"/>
      <c r="J625" s="2"/>
      <c r="K625" s="2"/>
      <c r="L625" s="2"/>
      <c r="M625" s="2"/>
      <c r="N625" s="375"/>
      <c r="O625" s="375"/>
      <c r="P625" s="4"/>
      <c r="Q625" s="375"/>
      <c r="R625" s="375"/>
      <c r="S625" s="375"/>
      <c r="T625" s="375"/>
      <c r="U625" s="376"/>
      <c r="V625" s="375"/>
      <c r="W625" s="376"/>
      <c r="X625" s="375"/>
      <c r="Y625" s="376"/>
      <c r="Z625" s="375"/>
      <c r="AA625" s="376"/>
      <c r="AB625" s="377"/>
    </row>
    <row r="626" spans="1:28" s="378" customFormat="1" x14ac:dyDescent="0.25">
      <c r="A626" s="2"/>
      <c r="B626" s="2"/>
      <c r="C626" s="2"/>
      <c r="D626" s="2"/>
      <c r="E626" s="2"/>
      <c r="F626" s="2"/>
      <c r="G626" s="2"/>
      <c r="H626" s="2"/>
      <c r="I626" s="2"/>
      <c r="J626" s="2"/>
      <c r="K626" s="2"/>
      <c r="L626" s="2"/>
      <c r="M626" s="2"/>
      <c r="N626" s="375"/>
      <c r="O626" s="375"/>
      <c r="P626" s="4"/>
      <c r="Q626" s="375"/>
      <c r="R626" s="375"/>
      <c r="S626" s="375"/>
      <c r="T626" s="375"/>
      <c r="U626" s="376"/>
      <c r="V626" s="375"/>
      <c r="W626" s="376"/>
      <c r="X626" s="375"/>
      <c r="Y626" s="376"/>
      <c r="Z626" s="375"/>
      <c r="AA626" s="376"/>
      <c r="AB626" s="377"/>
    </row>
    <row r="627" spans="1:28" s="378" customFormat="1" x14ac:dyDescent="0.25">
      <c r="A627" s="2"/>
      <c r="B627" s="2"/>
      <c r="C627" s="2"/>
      <c r="D627" s="2"/>
      <c r="E627" s="2"/>
      <c r="F627" s="2"/>
      <c r="G627" s="2"/>
      <c r="H627" s="2"/>
      <c r="I627" s="2"/>
      <c r="J627" s="2"/>
      <c r="K627" s="2"/>
      <c r="L627" s="2"/>
      <c r="M627" s="2"/>
      <c r="N627" s="375"/>
      <c r="O627" s="375"/>
      <c r="P627" s="4"/>
      <c r="Q627" s="375"/>
      <c r="R627" s="375"/>
      <c r="S627" s="375"/>
      <c r="T627" s="375"/>
      <c r="U627" s="376"/>
      <c r="V627" s="375"/>
      <c r="W627" s="376"/>
      <c r="X627" s="375"/>
      <c r="Y627" s="376"/>
      <c r="Z627" s="375"/>
      <c r="AA627" s="376"/>
      <c r="AB627" s="377"/>
    </row>
    <row r="628" spans="1:28" s="378" customFormat="1" x14ac:dyDescent="0.25">
      <c r="A628" s="2"/>
      <c r="B628" s="2"/>
      <c r="C628" s="2"/>
      <c r="D628" s="2"/>
      <c r="E628" s="2"/>
      <c r="F628" s="2"/>
      <c r="G628" s="2"/>
      <c r="H628" s="2"/>
      <c r="I628" s="2"/>
      <c r="J628" s="2"/>
      <c r="K628" s="2"/>
      <c r="L628" s="2"/>
      <c r="M628" s="2"/>
      <c r="N628" s="375"/>
      <c r="O628" s="375"/>
      <c r="P628" s="4"/>
      <c r="Q628" s="375"/>
      <c r="R628" s="375"/>
      <c r="S628" s="375"/>
      <c r="T628" s="375"/>
      <c r="U628" s="376"/>
      <c r="V628" s="375"/>
      <c r="W628" s="376"/>
      <c r="X628" s="375"/>
      <c r="Y628" s="376"/>
      <c r="Z628" s="375"/>
      <c r="AA628" s="376"/>
      <c r="AB628" s="377"/>
    </row>
    <row r="629" spans="1:28" s="378" customFormat="1" x14ac:dyDescent="0.25">
      <c r="A629" s="2"/>
      <c r="B629" s="2"/>
      <c r="C629" s="2"/>
      <c r="D629" s="2"/>
      <c r="E629" s="2"/>
      <c r="F629" s="2"/>
      <c r="G629" s="2"/>
      <c r="H629" s="2"/>
      <c r="I629" s="2"/>
      <c r="J629" s="2"/>
      <c r="K629" s="2"/>
      <c r="L629" s="2"/>
      <c r="M629" s="2"/>
      <c r="N629" s="375"/>
      <c r="O629" s="375"/>
      <c r="P629" s="4"/>
      <c r="Q629" s="375"/>
      <c r="R629" s="375"/>
      <c r="S629" s="375"/>
      <c r="T629" s="375"/>
      <c r="U629" s="376"/>
      <c r="V629" s="375"/>
      <c r="W629" s="376"/>
      <c r="X629" s="375"/>
      <c r="Y629" s="376"/>
      <c r="Z629" s="375"/>
      <c r="AA629" s="376"/>
      <c r="AB629" s="377"/>
    </row>
    <row r="630" spans="1:28" s="378" customFormat="1" x14ac:dyDescent="0.25">
      <c r="A630" s="2"/>
      <c r="B630" s="2"/>
      <c r="C630" s="2"/>
      <c r="D630" s="2"/>
      <c r="E630" s="2"/>
      <c r="F630" s="2"/>
      <c r="G630" s="2"/>
      <c r="H630" s="2"/>
      <c r="I630" s="2"/>
      <c r="J630" s="2"/>
      <c r="K630" s="2"/>
      <c r="L630" s="2"/>
      <c r="M630" s="2"/>
      <c r="N630" s="375"/>
      <c r="O630" s="375"/>
      <c r="P630" s="4"/>
      <c r="Q630" s="375"/>
      <c r="R630" s="375"/>
      <c r="S630" s="375"/>
      <c r="T630" s="375"/>
      <c r="U630" s="376"/>
      <c r="V630" s="375"/>
      <c r="W630" s="376"/>
      <c r="X630" s="375"/>
      <c r="Y630" s="376"/>
      <c r="Z630" s="375"/>
      <c r="AA630" s="376"/>
      <c r="AB630" s="377"/>
    </row>
    <row r="631" spans="1:28" s="378" customFormat="1" x14ac:dyDescent="0.25">
      <c r="A631" s="2"/>
      <c r="B631" s="2"/>
      <c r="C631" s="2"/>
      <c r="D631" s="2"/>
      <c r="E631" s="2"/>
      <c r="F631" s="2"/>
      <c r="G631" s="2"/>
      <c r="H631" s="2"/>
      <c r="I631" s="2"/>
      <c r="J631" s="2"/>
      <c r="K631" s="2"/>
      <c r="L631" s="2"/>
      <c r="M631" s="2"/>
      <c r="N631" s="375"/>
      <c r="O631" s="375"/>
      <c r="P631" s="4"/>
      <c r="Q631" s="375"/>
      <c r="R631" s="375"/>
      <c r="S631" s="375"/>
      <c r="T631" s="375"/>
      <c r="U631" s="376"/>
      <c r="V631" s="375"/>
      <c r="W631" s="376"/>
      <c r="X631" s="375"/>
      <c r="Y631" s="376"/>
      <c r="Z631" s="375"/>
      <c r="AA631" s="376"/>
      <c r="AB631" s="377"/>
    </row>
    <row r="632" spans="1:28" s="378" customFormat="1" x14ac:dyDescent="0.25">
      <c r="A632" s="2"/>
      <c r="B632" s="2"/>
      <c r="C632" s="2"/>
      <c r="D632" s="2"/>
      <c r="E632" s="2"/>
      <c r="F632" s="2"/>
      <c r="G632" s="2"/>
      <c r="H632" s="2"/>
      <c r="I632" s="2"/>
      <c r="J632" s="2"/>
      <c r="K632" s="2"/>
      <c r="L632" s="2"/>
      <c r="M632" s="2"/>
      <c r="N632" s="375"/>
      <c r="O632" s="375"/>
      <c r="P632" s="4"/>
      <c r="Q632" s="375"/>
      <c r="R632" s="375"/>
      <c r="S632" s="375"/>
      <c r="T632" s="375"/>
      <c r="U632" s="376"/>
      <c r="V632" s="375"/>
      <c r="W632" s="376"/>
      <c r="X632" s="375"/>
      <c r="Y632" s="376"/>
      <c r="Z632" s="375"/>
      <c r="AA632" s="376"/>
      <c r="AB632" s="377"/>
    </row>
    <row r="633" spans="1:28" s="378" customFormat="1" x14ac:dyDescent="0.25">
      <c r="A633" s="2"/>
      <c r="B633" s="2"/>
      <c r="C633" s="2"/>
      <c r="D633" s="2"/>
      <c r="E633" s="2"/>
      <c r="F633" s="2"/>
      <c r="G633" s="2"/>
      <c r="H633" s="2"/>
      <c r="I633" s="2"/>
      <c r="J633" s="2"/>
      <c r="K633" s="2"/>
      <c r="L633" s="2"/>
      <c r="M633" s="2"/>
      <c r="N633" s="375"/>
      <c r="O633" s="375"/>
      <c r="P633" s="4"/>
      <c r="Q633" s="375"/>
      <c r="R633" s="375"/>
      <c r="S633" s="375"/>
      <c r="T633" s="375"/>
      <c r="U633" s="376"/>
      <c r="V633" s="375"/>
      <c r="W633" s="376"/>
      <c r="X633" s="375"/>
      <c r="Y633" s="376"/>
      <c r="Z633" s="375"/>
      <c r="AA633" s="376"/>
      <c r="AB633" s="377"/>
    </row>
    <row r="634" spans="1:28" s="378" customFormat="1" x14ac:dyDescent="0.25">
      <c r="A634" s="2"/>
      <c r="B634" s="2"/>
      <c r="C634" s="2"/>
      <c r="D634" s="2"/>
      <c r="E634" s="2"/>
      <c r="F634" s="2"/>
      <c r="G634" s="2"/>
      <c r="H634" s="2"/>
      <c r="I634" s="2"/>
      <c r="J634" s="2"/>
      <c r="K634" s="2"/>
      <c r="L634" s="2"/>
      <c r="M634" s="2"/>
      <c r="N634" s="375"/>
      <c r="O634" s="375"/>
      <c r="P634" s="4"/>
      <c r="Q634" s="375"/>
      <c r="R634" s="375"/>
      <c r="S634" s="375"/>
      <c r="T634" s="375"/>
      <c r="U634" s="376"/>
      <c r="V634" s="375"/>
      <c r="W634" s="376"/>
      <c r="X634" s="375"/>
      <c r="Y634" s="376"/>
      <c r="Z634" s="375"/>
      <c r="AA634" s="376"/>
      <c r="AB634" s="377"/>
    </row>
    <row r="635" spans="1:28" s="378" customFormat="1" x14ac:dyDescent="0.25">
      <c r="A635" s="2"/>
      <c r="B635" s="2"/>
      <c r="C635" s="2"/>
      <c r="D635" s="2"/>
      <c r="E635" s="2"/>
      <c r="F635" s="2"/>
      <c r="G635" s="2"/>
      <c r="H635" s="2"/>
      <c r="I635" s="2"/>
      <c r="J635" s="2"/>
      <c r="K635" s="2"/>
      <c r="L635" s="2"/>
      <c r="M635" s="2"/>
      <c r="N635" s="375"/>
      <c r="O635" s="375"/>
      <c r="P635" s="4"/>
      <c r="Q635" s="375"/>
      <c r="R635" s="375"/>
      <c r="S635" s="375"/>
      <c r="T635" s="375"/>
      <c r="U635" s="376"/>
      <c r="V635" s="375"/>
      <c r="W635" s="376"/>
      <c r="X635" s="375"/>
      <c r="Y635" s="376"/>
      <c r="Z635" s="375"/>
      <c r="AA635" s="376"/>
      <c r="AB635" s="377"/>
    </row>
    <row r="636" spans="1:28" s="378" customFormat="1" x14ac:dyDescent="0.25">
      <c r="A636" s="2"/>
      <c r="B636" s="2"/>
      <c r="C636" s="2"/>
      <c r="D636" s="2"/>
      <c r="E636" s="2"/>
      <c r="F636" s="2"/>
      <c r="G636" s="2"/>
      <c r="H636" s="2"/>
      <c r="I636" s="2"/>
      <c r="J636" s="2"/>
      <c r="K636" s="2"/>
      <c r="L636" s="2"/>
      <c r="M636" s="2"/>
      <c r="N636" s="375"/>
      <c r="O636" s="375"/>
      <c r="P636" s="4"/>
      <c r="Q636" s="375"/>
      <c r="R636" s="375"/>
      <c r="S636" s="375"/>
      <c r="T636" s="375"/>
      <c r="U636" s="376"/>
      <c r="V636" s="375"/>
      <c r="W636" s="376"/>
      <c r="X636" s="375"/>
      <c r="Y636" s="376"/>
      <c r="Z636" s="375"/>
      <c r="AA636" s="376"/>
      <c r="AB636" s="377"/>
    </row>
    <row r="637" spans="1:28" s="378" customFormat="1" x14ac:dyDescent="0.25">
      <c r="A637" s="2"/>
      <c r="B637" s="2"/>
      <c r="C637" s="2"/>
      <c r="D637" s="2"/>
      <c r="E637" s="2"/>
      <c r="F637" s="2"/>
      <c r="G637" s="2"/>
      <c r="H637" s="2"/>
      <c r="I637" s="2"/>
      <c r="J637" s="2"/>
      <c r="K637" s="2"/>
      <c r="L637" s="2"/>
      <c r="M637" s="2"/>
      <c r="N637" s="375"/>
      <c r="O637" s="375"/>
      <c r="P637" s="4"/>
      <c r="Q637" s="375"/>
      <c r="R637" s="375"/>
      <c r="S637" s="375"/>
      <c r="T637" s="375"/>
      <c r="U637" s="376"/>
      <c r="V637" s="375"/>
      <c r="W637" s="376"/>
      <c r="X637" s="375"/>
      <c r="Y637" s="376"/>
      <c r="Z637" s="375"/>
      <c r="AA637" s="376"/>
      <c r="AB637" s="377"/>
    </row>
    <row r="638" spans="1:28" s="378" customFormat="1" x14ac:dyDescent="0.25">
      <c r="A638" s="2"/>
      <c r="B638" s="2"/>
      <c r="C638" s="2"/>
      <c r="D638" s="2"/>
      <c r="E638" s="2"/>
      <c r="F638" s="2"/>
      <c r="G638" s="2"/>
      <c r="H638" s="2"/>
      <c r="I638" s="2"/>
      <c r="J638" s="2"/>
      <c r="K638" s="2"/>
      <c r="L638" s="2"/>
      <c r="M638" s="2"/>
      <c r="N638" s="375"/>
      <c r="O638" s="375"/>
      <c r="P638" s="4"/>
      <c r="Q638" s="375"/>
      <c r="R638" s="375"/>
      <c r="S638" s="375"/>
      <c r="T638" s="375"/>
      <c r="U638" s="376"/>
      <c r="V638" s="375"/>
      <c r="W638" s="376"/>
      <c r="X638" s="375"/>
      <c r="Y638" s="376"/>
      <c r="Z638" s="375"/>
      <c r="AA638" s="376"/>
      <c r="AB638" s="377"/>
    </row>
    <row r="639" spans="1:28" s="378" customFormat="1" x14ac:dyDescent="0.25">
      <c r="A639" s="2"/>
      <c r="B639" s="2"/>
      <c r="C639" s="2"/>
      <c r="D639" s="2"/>
      <c r="E639" s="2"/>
      <c r="F639" s="2"/>
      <c r="G639" s="2"/>
      <c r="H639" s="2"/>
      <c r="I639" s="2"/>
      <c r="J639" s="2"/>
      <c r="K639" s="2"/>
      <c r="L639" s="2"/>
      <c r="M639" s="2"/>
      <c r="N639" s="375"/>
      <c r="O639" s="375"/>
      <c r="P639" s="4"/>
      <c r="Q639" s="375"/>
      <c r="R639" s="375"/>
      <c r="S639" s="375"/>
      <c r="T639" s="375"/>
      <c r="U639" s="376"/>
      <c r="V639" s="375"/>
      <c r="W639" s="376"/>
      <c r="X639" s="375"/>
      <c r="Y639" s="376"/>
      <c r="Z639" s="375"/>
      <c r="AA639" s="376"/>
      <c r="AB639" s="377"/>
    </row>
    <row r="640" spans="1:28" s="378" customFormat="1" x14ac:dyDescent="0.25">
      <c r="A640" s="2"/>
      <c r="B640" s="2"/>
      <c r="C640" s="2"/>
      <c r="D640" s="2"/>
      <c r="E640" s="2"/>
      <c r="F640" s="2"/>
      <c r="G640" s="2"/>
      <c r="H640" s="2"/>
      <c r="I640" s="2"/>
      <c r="J640" s="2"/>
      <c r="K640" s="2"/>
      <c r="L640" s="2"/>
      <c r="M640" s="2"/>
      <c r="N640" s="375"/>
      <c r="O640" s="375"/>
      <c r="P640" s="4"/>
      <c r="Q640" s="375"/>
      <c r="R640" s="375"/>
      <c r="S640" s="375"/>
      <c r="T640" s="375"/>
      <c r="U640" s="376"/>
      <c r="V640" s="375"/>
      <c r="W640" s="376"/>
      <c r="X640" s="375"/>
      <c r="Y640" s="376"/>
      <c r="Z640" s="375"/>
      <c r="AA640" s="376"/>
      <c r="AB640" s="377"/>
    </row>
    <row r="641" spans="1:28" s="378" customFormat="1" x14ac:dyDescent="0.25">
      <c r="A641" s="2"/>
      <c r="B641" s="2"/>
      <c r="C641" s="2"/>
      <c r="D641" s="2"/>
      <c r="E641" s="2"/>
      <c r="F641" s="2"/>
      <c r="G641" s="2"/>
      <c r="H641" s="2"/>
      <c r="I641" s="2"/>
      <c r="J641" s="2"/>
      <c r="K641" s="2"/>
      <c r="L641" s="2"/>
      <c r="M641" s="2"/>
      <c r="N641" s="375"/>
      <c r="O641" s="375"/>
      <c r="P641" s="4"/>
      <c r="Q641" s="375"/>
      <c r="R641" s="375"/>
      <c r="S641" s="375"/>
      <c r="T641" s="375"/>
      <c r="U641" s="376"/>
      <c r="V641" s="375"/>
      <c r="W641" s="376"/>
      <c r="X641" s="375"/>
      <c r="Y641" s="376"/>
      <c r="Z641" s="375"/>
      <c r="AA641" s="376"/>
      <c r="AB641" s="377"/>
    </row>
    <row r="642" spans="1:28" s="378" customFormat="1" x14ac:dyDescent="0.25">
      <c r="A642" s="2"/>
      <c r="B642" s="2"/>
      <c r="C642" s="2"/>
      <c r="D642" s="2"/>
      <c r="E642" s="2"/>
      <c r="F642" s="2"/>
      <c r="G642" s="2"/>
      <c r="H642" s="2"/>
      <c r="I642" s="2"/>
      <c r="J642" s="2"/>
      <c r="K642" s="2"/>
      <c r="L642" s="2"/>
      <c r="M642" s="2"/>
      <c r="N642" s="375"/>
      <c r="O642" s="375"/>
      <c r="P642" s="4"/>
      <c r="Q642" s="375"/>
      <c r="R642" s="375"/>
      <c r="S642" s="375"/>
      <c r="T642" s="375"/>
      <c r="U642" s="376"/>
      <c r="V642" s="375"/>
      <c r="W642" s="376"/>
      <c r="X642" s="375"/>
      <c r="Y642" s="376"/>
      <c r="Z642" s="375"/>
      <c r="AA642" s="376"/>
      <c r="AB642" s="377"/>
    </row>
    <row r="643" spans="1:28" s="378" customFormat="1" x14ac:dyDescent="0.25">
      <c r="A643" s="2"/>
      <c r="B643" s="2"/>
      <c r="C643" s="2"/>
      <c r="D643" s="2"/>
      <c r="E643" s="2"/>
      <c r="F643" s="2"/>
      <c r="G643" s="2"/>
      <c r="H643" s="2"/>
      <c r="I643" s="2"/>
      <c r="J643" s="2"/>
      <c r="K643" s="2"/>
      <c r="L643" s="2"/>
      <c r="M643" s="2"/>
      <c r="N643" s="375"/>
      <c r="O643" s="375"/>
      <c r="P643" s="4"/>
      <c r="Q643" s="375"/>
      <c r="R643" s="375"/>
      <c r="S643" s="375"/>
      <c r="T643" s="375"/>
      <c r="U643" s="376"/>
      <c r="V643" s="375"/>
      <c r="W643" s="376"/>
      <c r="X643" s="375"/>
      <c r="Y643" s="376"/>
      <c r="Z643" s="375"/>
      <c r="AA643" s="376"/>
      <c r="AB643" s="377"/>
    </row>
    <row r="644" spans="1:28" s="378" customFormat="1" x14ac:dyDescent="0.25">
      <c r="A644" s="2"/>
      <c r="B644" s="2"/>
      <c r="C644" s="2"/>
      <c r="D644" s="2"/>
      <c r="E644" s="2"/>
      <c r="F644" s="2"/>
      <c r="G644" s="2"/>
      <c r="H644" s="2"/>
      <c r="I644" s="2"/>
      <c r="J644" s="2"/>
      <c r="K644" s="2"/>
      <c r="L644" s="2"/>
      <c r="M644" s="2"/>
      <c r="N644" s="375"/>
      <c r="O644" s="375"/>
      <c r="P644" s="4"/>
      <c r="Q644" s="375"/>
      <c r="R644" s="375"/>
      <c r="S644" s="375"/>
      <c r="T644" s="375"/>
      <c r="U644" s="376"/>
      <c r="V644" s="375"/>
      <c r="W644" s="376"/>
      <c r="X644" s="375"/>
      <c r="Y644" s="376"/>
      <c r="Z644" s="375"/>
      <c r="AA644" s="376"/>
      <c r="AB644" s="377"/>
    </row>
    <row r="645" spans="1:28" s="378" customFormat="1" x14ac:dyDescent="0.25">
      <c r="A645" s="2"/>
      <c r="B645" s="2"/>
      <c r="C645" s="2"/>
      <c r="D645" s="2"/>
      <c r="E645" s="2"/>
      <c r="F645" s="2"/>
      <c r="G645" s="2"/>
      <c r="H645" s="2"/>
      <c r="I645" s="2"/>
      <c r="J645" s="2"/>
      <c r="K645" s="2"/>
      <c r="L645" s="2"/>
      <c r="M645" s="2"/>
      <c r="N645" s="375"/>
      <c r="O645" s="375"/>
      <c r="P645" s="4"/>
      <c r="Q645" s="375"/>
      <c r="R645" s="375"/>
      <c r="S645" s="375"/>
      <c r="T645" s="375"/>
      <c r="U645" s="376"/>
      <c r="V645" s="375"/>
      <c r="W645" s="376"/>
      <c r="X645" s="375"/>
      <c r="Y645" s="376"/>
      <c r="Z645" s="375"/>
      <c r="AA645" s="376"/>
      <c r="AB645" s="377"/>
    </row>
    <row r="646" spans="1:28" s="378" customFormat="1" x14ac:dyDescent="0.25">
      <c r="A646" s="2"/>
      <c r="B646" s="2"/>
      <c r="C646" s="2"/>
      <c r="D646" s="2"/>
      <c r="E646" s="2"/>
      <c r="F646" s="2"/>
      <c r="G646" s="2"/>
      <c r="H646" s="2"/>
      <c r="I646" s="2"/>
      <c r="J646" s="2"/>
      <c r="K646" s="2"/>
      <c r="L646" s="2"/>
      <c r="M646" s="2"/>
      <c r="N646" s="375"/>
      <c r="O646" s="375"/>
      <c r="P646" s="4"/>
      <c r="Q646" s="375"/>
      <c r="R646" s="375"/>
      <c r="S646" s="375"/>
      <c r="T646" s="375"/>
      <c r="U646" s="376"/>
      <c r="V646" s="375"/>
      <c r="W646" s="376"/>
      <c r="X646" s="375"/>
      <c r="Y646" s="376"/>
      <c r="Z646" s="375"/>
      <c r="AA646" s="376"/>
      <c r="AB646" s="377"/>
    </row>
    <row r="647" spans="1:28" s="378" customFormat="1" x14ac:dyDescent="0.25">
      <c r="A647" s="2"/>
      <c r="B647" s="2"/>
      <c r="C647" s="2"/>
      <c r="D647" s="2"/>
      <c r="E647" s="2"/>
      <c r="F647" s="2"/>
      <c r="G647" s="2"/>
      <c r="H647" s="2"/>
      <c r="I647" s="2"/>
      <c r="J647" s="2"/>
      <c r="K647" s="2"/>
      <c r="L647" s="2"/>
      <c r="M647" s="2"/>
      <c r="N647" s="375"/>
      <c r="O647" s="375"/>
      <c r="P647" s="4"/>
      <c r="Q647" s="375"/>
      <c r="R647" s="375"/>
      <c r="S647" s="375"/>
      <c r="T647" s="375"/>
      <c r="U647" s="376"/>
      <c r="V647" s="375"/>
      <c r="W647" s="376"/>
      <c r="X647" s="375"/>
      <c r="Y647" s="376"/>
      <c r="Z647" s="375"/>
      <c r="AA647" s="376"/>
      <c r="AB647" s="377"/>
    </row>
    <row r="648" spans="1:28" s="378" customFormat="1" x14ac:dyDescent="0.25">
      <c r="A648" s="2"/>
      <c r="B648" s="2"/>
      <c r="C648" s="2"/>
      <c r="D648" s="2"/>
      <c r="E648" s="2"/>
      <c r="F648" s="2"/>
      <c r="G648" s="2"/>
      <c r="H648" s="2"/>
      <c r="I648" s="2"/>
      <c r="J648" s="2"/>
      <c r="K648" s="2"/>
      <c r="L648" s="2"/>
      <c r="M648" s="2"/>
      <c r="N648" s="375"/>
      <c r="O648" s="375"/>
      <c r="P648" s="4"/>
      <c r="Q648" s="375"/>
      <c r="R648" s="375"/>
      <c r="S648" s="375"/>
      <c r="T648" s="375"/>
      <c r="U648" s="376"/>
      <c r="V648" s="375"/>
      <c r="W648" s="376"/>
      <c r="X648" s="375"/>
      <c r="Y648" s="376"/>
      <c r="Z648" s="375"/>
      <c r="AA648" s="376"/>
      <c r="AB648" s="377"/>
    </row>
    <row r="649" spans="1:28" s="378" customFormat="1" x14ac:dyDescent="0.25">
      <c r="A649" s="2"/>
      <c r="B649" s="2"/>
      <c r="C649" s="2"/>
      <c r="D649" s="2"/>
      <c r="E649" s="2"/>
      <c r="F649" s="2"/>
      <c r="G649" s="2"/>
      <c r="H649" s="2"/>
      <c r="I649" s="2"/>
      <c r="J649" s="2"/>
      <c r="K649" s="2"/>
      <c r="L649" s="2"/>
      <c r="M649" s="2"/>
      <c r="N649" s="375"/>
      <c r="O649" s="375"/>
      <c r="P649" s="4"/>
      <c r="Q649" s="375"/>
      <c r="R649" s="375"/>
      <c r="S649" s="375"/>
      <c r="T649" s="375"/>
      <c r="U649" s="376"/>
      <c r="V649" s="375"/>
      <c r="W649" s="376"/>
      <c r="X649" s="375"/>
      <c r="Y649" s="376"/>
      <c r="Z649" s="375"/>
      <c r="AA649" s="376"/>
      <c r="AB649" s="377"/>
    </row>
    <row r="650" spans="1:28" s="378" customFormat="1" x14ac:dyDescent="0.25">
      <c r="A650" s="2"/>
      <c r="B650" s="2"/>
      <c r="C650" s="2"/>
      <c r="D650" s="2"/>
      <c r="E650" s="2"/>
      <c r="F650" s="2"/>
      <c r="G650" s="2"/>
      <c r="H650" s="2"/>
      <c r="I650" s="2"/>
      <c r="J650" s="2"/>
      <c r="K650" s="2"/>
      <c r="L650" s="2"/>
      <c r="M650" s="2"/>
      <c r="N650" s="375"/>
      <c r="O650" s="375"/>
      <c r="P650" s="4"/>
      <c r="Q650" s="375"/>
      <c r="R650" s="375"/>
      <c r="S650" s="375"/>
      <c r="T650" s="375"/>
      <c r="U650" s="376"/>
      <c r="V650" s="375"/>
      <c r="W650" s="376"/>
      <c r="X650" s="375"/>
      <c r="Y650" s="376"/>
      <c r="Z650" s="375"/>
      <c r="AA650" s="376"/>
      <c r="AB650" s="377"/>
    </row>
    <row r="651" spans="1:28" s="378" customFormat="1" x14ac:dyDescent="0.25">
      <c r="A651" s="2"/>
      <c r="B651" s="2"/>
      <c r="C651" s="2"/>
      <c r="D651" s="2"/>
      <c r="E651" s="2"/>
      <c r="F651" s="2"/>
      <c r="G651" s="2"/>
      <c r="H651" s="2"/>
      <c r="I651" s="2"/>
      <c r="J651" s="2"/>
      <c r="K651" s="2"/>
      <c r="L651" s="2"/>
      <c r="M651" s="2"/>
      <c r="N651" s="375"/>
      <c r="O651" s="375"/>
      <c r="P651" s="4"/>
      <c r="Q651" s="375"/>
      <c r="R651" s="375"/>
      <c r="S651" s="375"/>
      <c r="T651" s="375"/>
      <c r="U651" s="376"/>
      <c r="V651" s="375"/>
      <c r="W651" s="376"/>
      <c r="X651" s="375"/>
      <c r="Y651" s="376"/>
      <c r="Z651" s="375"/>
      <c r="AA651" s="376"/>
      <c r="AB651" s="377"/>
    </row>
    <row r="652" spans="1:28" s="378" customFormat="1" x14ac:dyDescent="0.25">
      <c r="A652" s="2"/>
      <c r="B652" s="2"/>
      <c r="C652" s="2"/>
      <c r="D652" s="2"/>
      <c r="E652" s="2"/>
      <c r="F652" s="2"/>
      <c r="G652" s="2"/>
      <c r="H652" s="2"/>
      <c r="I652" s="2"/>
      <c r="J652" s="2"/>
      <c r="K652" s="2"/>
      <c r="L652" s="2"/>
      <c r="M652" s="2"/>
      <c r="N652" s="375"/>
      <c r="O652" s="375"/>
      <c r="P652" s="4"/>
      <c r="Q652" s="375"/>
      <c r="R652" s="375"/>
      <c r="S652" s="375"/>
      <c r="T652" s="375"/>
      <c r="U652" s="376"/>
      <c r="V652" s="375"/>
      <c r="W652" s="376"/>
      <c r="X652" s="375"/>
      <c r="Y652" s="376"/>
      <c r="Z652" s="375"/>
      <c r="AA652" s="376"/>
      <c r="AB652" s="377"/>
    </row>
    <row r="653" spans="1:28" s="378" customFormat="1" x14ac:dyDescent="0.25">
      <c r="A653" s="2"/>
      <c r="B653" s="2"/>
      <c r="C653" s="2"/>
      <c r="D653" s="2"/>
      <c r="E653" s="2"/>
      <c r="F653" s="2"/>
      <c r="G653" s="2"/>
      <c r="H653" s="2"/>
      <c r="I653" s="2"/>
      <c r="J653" s="2"/>
      <c r="K653" s="2"/>
      <c r="L653" s="2"/>
      <c r="M653" s="2"/>
      <c r="N653" s="375"/>
      <c r="O653" s="375"/>
      <c r="P653" s="4"/>
      <c r="Q653" s="375"/>
      <c r="R653" s="375"/>
      <c r="S653" s="375"/>
      <c r="T653" s="375"/>
      <c r="U653" s="376"/>
      <c r="V653" s="375"/>
      <c r="W653" s="376"/>
      <c r="X653" s="375"/>
      <c r="Y653" s="376"/>
      <c r="Z653" s="375"/>
      <c r="AA653" s="376"/>
      <c r="AB653" s="377"/>
    </row>
    <row r="654" spans="1:28" s="378" customFormat="1" x14ac:dyDescent="0.25">
      <c r="A654" s="2"/>
      <c r="B654" s="2"/>
      <c r="C654" s="2"/>
      <c r="D654" s="2"/>
      <c r="E654" s="2"/>
      <c r="F654" s="2"/>
      <c r="G654" s="2"/>
      <c r="H654" s="2"/>
      <c r="I654" s="2"/>
      <c r="J654" s="2"/>
      <c r="K654" s="2"/>
      <c r="L654" s="2"/>
      <c r="M654" s="2"/>
      <c r="N654" s="375"/>
      <c r="O654" s="375"/>
      <c r="P654" s="4"/>
      <c r="Q654" s="375"/>
      <c r="R654" s="375"/>
      <c r="S654" s="375"/>
      <c r="T654" s="375"/>
      <c r="U654" s="376"/>
      <c r="V654" s="375"/>
      <c r="W654" s="376"/>
      <c r="X654" s="375"/>
      <c r="Y654" s="376"/>
      <c r="Z654" s="375"/>
      <c r="AA654" s="376"/>
      <c r="AB654" s="377"/>
    </row>
    <row r="655" spans="1:28" s="378" customFormat="1" x14ac:dyDescent="0.25">
      <c r="A655" s="2"/>
      <c r="B655" s="2"/>
      <c r="C655" s="2"/>
      <c r="D655" s="2"/>
      <c r="E655" s="2"/>
      <c r="F655" s="2"/>
      <c r="G655" s="2"/>
      <c r="H655" s="2"/>
      <c r="I655" s="2"/>
      <c r="J655" s="2"/>
      <c r="K655" s="2"/>
      <c r="L655" s="2"/>
      <c r="M655" s="2"/>
      <c r="N655" s="375"/>
      <c r="O655" s="375"/>
      <c r="P655" s="4"/>
      <c r="Q655" s="375"/>
      <c r="R655" s="375"/>
      <c r="S655" s="375"/>
      <c r="T655" s="375"/>
      <c r="U655" s="376"/>
      <c r="V655" s="375"/>
      <c r="W655" s="376"/>
      <c r="X655" s="375"/>
      <c r="Y655" s="376"/>
      <c r="Z655" s="375"/>
      <c r="AA655" s="376"/>
      <c r="AB655" s="377"/>
    </row>
    <row r="656" spans="1:28" s="378" customFormat="1" x14ac:dyDescent="0.25">
      <c r="A656" s="2"/>
      <c r="B656" s="2"/>
      <c r="C656" s="2"/>
      <c r="D656" s="2"/>
      <c r="E656" s="2"/>
      <c r="F656" s="2"/>
      <c r="G656" s="2"/>
      <c r="H656" s="2"/>
      <c r="I656" s="2"/>
      <c r="J656" s="2"/>
      <c r="K656" s="2"/>
      <c r="L656" s="2"/>
      <c r="M656" s="2"/>
      <c r="N656" s="375"/>
      <c r="O656" s="375"/>
      <c r="P656" s="4"/>
      <c r="Q656" s="375"/>
      <c r="R656" s="375"/>
      <c r="S656" s="375"/>
      <c r="T656" s="375"/>
      <c r="U656" s="376"/>
      <c r="V656" s="375"/>
      <c r="W656" s="376"/>
      <c r="X656" s="375"/>
      <c r="Y656" s="376"/>
      <c r="Z656" s="375"/>
      <c r="AA656" s="376"/>
      <c r="AB656" s="377"/>
    </row>
    <row r="657" spans="1:28" s="378" customFormat="1" x14ac:dyDescent="0.25">
      <c r="A657" s="2"/>
      <c r="B657" s="2"/>
      <c r="C657" s="2"/>
      <c r="D657" s="2"/>
      <c r="E657" s="2"/>
      <c r="F657" s="2"/>
      <c r="G657" s="2"/>
      <c r="H657" s="2"/>
      <c r="I657" s="2"/>
      <c r="J657" s="2"/>
      <c r="K657" s="2"/>
      <c r="L657" s="2"/>
      <c r="M657" s="2"/>
      <c r="N657" s="375"/>
      <c r="O657" s="375"/>
      <c r="P657" s="4"/>
      <c r="Q657" s="375"/>
      <c r="R657" s="375"/>
      <c r="S657" s="375"/>
      <c r="T657" s="375"/>
      <c r="U657" s="376"/>
      <c r="V657" s="375"/>
      <c r="W657" s="376"/>
      <c r="X657" s="375"/>
      <c r="Y657" s="376"/>
      <c r="Z657" s="375"/>
      <c r="AA657" s="376"/>
      <c r="AB657" s="377"/>
    </row>
    <row r="658" spans="1:28" s="378" customFormat="1" x14ac:dyDescent="0.25">
      <c r="A658" s="2"/>
      <c r="B658" s="2"/>
      <c r="C658" s="2"/>
      <c r="D658" s="2"/>
      <c r="E658" s="2"/>
      <c r="F658" s="2"/>
      <c r="G658" s="2"/>
      <c r="H658" s="2"/>
      <c r="I658" s="2"/>
      <c r="J658" s="2"/>
      <c r="K658" s="2"/>
      <c r="L658" s="2"/>
      <c r="M658" s="2"/>
      <c r="N658" s="375"/>
      <c r="O658" s="375"/>
      <c r="P658" s="4"/>
      <c r="Q658" s="375"/>
      <c r="R658" s="375"/>
      <c r="S658" s="375"/>
      <c r="T658" s="375"/>
      <c r="U658" s="376"/>
      <c r="V658" s="375"/>
      <c r="W658" s="376"/>
      <c r="X658" s="375"/>
      <c r="Y658" s="376"/>
      <c r="Z658" s="375"/>
      <c r="AA658" s="376"/>
      <c r="AB658" s="377"/>
    </row>
    <row r="659" spans="1:28" s="378" customFormat="1" x14ac:dyDescent="0.25">
      <c r="A659" s="2"/>
      <c r="B659" s="2"/>
      <c r="C659" s="2"/>
      <c r="D659" s="2"/>
      <c r="E659" s="2"/>
      <c r="F659" s="2"/>
      <c r="G659" s="2"/>
      <c r="H659" s="2"/>
      <c r="I659" s="2"/>
      <c r="J659" s="2"/>
      <c r="K659" s="2"/>
      <c r="L659" s="2"/>
      <c r="M659" s="2"/>
      <c r="N659" s="375"/>
      <c r="O659" s="375"/>
      <c r="P659" s="4"/>
      <c r="Q659" s="375"/>
      <c r="R659" s="375"/>
      <c r="S659" s="375"/>
      <c r="T659" s="375"/>
      <c r="U659" s="376"/>
      <c r="V659" s="375"/>
      <c r="W659" s="376"/>
      <c r="X659" s="375"/>
      <c r="Y659" s="376"/>
      <c r="Z659" s="375"/>
      <c r="AA659" s="376"/>
      <c r="AB659" s="377"/>
    </row>
    <row r="660" spans="1:28" s="378" customFormat="1" x14ac:dyDescent="0.25">
      <c r="A660" s="2"/>
      <c r="B660" s="2"/>
      <c r="C660" s="2"/>
      <c r="D660" s="2"/>
      <c r="E660" s="2"/>
      <c r="F660" s="2"/>
      <c r="G660" s="2"/>
      <c r="H660" s="2"/>
      <c r="I660" s="2"/>
      <c r="J660" s="2"/>
      <c r="K660" s="2"/>
      <c r="L660" s="2"/>
      <c r="M660" s="2"/>
      <c r="N660" s="375"/>
      <c r="O660" s="375"/>
      <c r="P660" s="4"/>
      <c r="Q660" s="375"/>
      <c r="R660" s="375"/>
      <c r="S660" s="375"/>
      <c r="T660" s="375"/>
      <c r="U660" s="376"/>
      <c r="V660" s="375"/>
      <c r="W660" s="376"/>
      <c r="X660" s="375"/>
      <c r="Y660" s="376"/>
      <c r="Z660" s="375"/>
      <c r="AA660" s="376"/>
      <c r="AB660" s="377"/>
    </row>
    <row r="661" spans="1:28" s="378" customFormat="1" x14ac:dyDescent="0.25">
      <c r="A661" s="2"/>
      <c r="B661" s="2"/>
      <c r="C661" s="2"/>
      <c r="D661" s="2"/>
      <c r="E661" s="2"/>
      <c r="F661" s="2"/>
      <c r="G661" s="2"/>
      <c r="H661" s="2"/>
      <c r="I661" s="2"/>
      <c r="J661" s="2"/>
      <c r="K661" s="2"/>
      <c r="L661" s="2"/>
      <c r="M661" s="2"/>
      <c r="N661" s="375"/>
      <c r="O661" s="375"/>
      <c r="P661" s="4"/>
      <c r="Q661" s="375"/>
      <c r="R661" s="375"/>
      <c r="S661" s="375"/>
      <c r="T661" s="375"/>
      <c r="U661" s="376"/>
      <c r="V661" s="375"/>
      <c r="W661" s="376"/>
      <c r="X661" s="375"/>
      <c r="Y661" s="376"/>
      <c r="Z661" s="375"/>
      <c r="AA661" s="376"/>
      <c r="AB661" s="377"/>
    </row>
    <row r="662" spans="1:28" s="378" customFormat="1" x14ac:dyDescent="0.25">
      <c r="A662" s="2"/>
      <c r="B662" s="2"/>
      <c r="C662" s="2"/>
      <c r="D662" s="2"/>
      <c r="E662" s="2"/>
      <c r="F662" s="2"/>
      <c r="G662" s="2"/>
      <c r="H662" s="2"/>
      <c r="I662" s="2"/>
      <c r="J662" s="2"/>
      <c r="K662" s="2"/>
      <c r="L662" s="2"/>
      <c r="M662" s="2"/>
      <c r="N662" s="375"/>
      <c r="O662" s="375"/>
      <c r="P662" s="4"/>
      <c r="Q662" s="375"/>
      <c r="R662" s="375"/>
      <c r="S662" s="375"/>
      <c r="T662" s="375"/>
      <c r="U662" s="376"/>
      <c r="V662" s="375"/>
      <c r="W662" s="376"/>
      <c r="X662" s="375"/>
      <c r="Y662" s="376"/>
      <c r="Z662" s="375"/>
      <c r="AA662" s="376"/>
      <c r="AB662" s="377"/>
    </row>
    <row r="663" spans="1:28" s="378" customFormat="1" x14ac:dyDescent="0.25">
      <c r="A663" s="2"/>
      <c r="B663" s="2"/>
      <c r="C663" s="2"/>
      <c r="D663" s="2"/>
      <c r="E663" s="2"/>
      <c r="F663" s="2"/>
      <c r="G663" s="2"/>
      <c r="H663" s="2"/>
      <c r="I663" s="2"/>
      <c r="J663" s="2"/>
      <c r="K663" s="2"/>
      <c r="L663" s="2"/>
      <c r="M663" s="2"/>
      <c r="N663" s="375"/>
      <c r="O663" s="375"/>
      <c r="P663" s="4"/>
      <c r="Q663" s="375"/>
      <c r="R663" s="375"/>
      <c r="S663" s="375"/>
      <c r="T663" s="375"/>
      <c r="U663" s="376"/>
      <c r="V663" s="375"/>
      <c r="W663" s="376"/>
      <c r="X663" s="375"/>
      <c r="Y663" s="376"/>
      <c r="Z663" s="375"/>
      <c r="AA663" s="376"/>
      <c r="AB663" s="377"/>
    </row>
    <row r="664" spans="1:28" s="378" customFormat="1" x14ac:dyDescent="0.25">
      <c r="A664" s="2"/>
      <c r="B664" s="2"/>
      <c r="C664" s="2"/>
      <c r="D664" s="2"/>
      <c r="E664" s="2"/>
      <c r="F664" s="2"/>
      <c r="G664" s="2"/>
      <c r="H664" s="2"/>
      <c r="I664" s="2"/>
      <c r="J664" s="2"/>
      <c r="K664" s="2"/>
      <c r="L664" s="2"/>
      <c r="M664" s="2"/>
      <c r="N664" s="375"/>
      <c r="O664" s="375"/>
      <c r="P664" s="4"/>
      <c r="Q664" s="375"/>
      <c r="R664" s="375"/>
      <c r="S664" s="375"/>
      <c r="T664" s="375"/>
      <c r="U664" s="376"/>
      <c r="V664" s="375"/>
      <c r="W664" s="376"/>
      <c r="X664" s="375"/>
      <c r="Y664" s="376"/>
      <c r="Z664" s="375"/>
      <c r="AA664" s="376"/>
      <c r="AB664" s="377"/>
    </row>
    <row r="665" spans="1:28" s="378" customFormat="1" x14ac:dyDescent="0.25">
      <c r="A665" s="2"/>
      <c r="B665" s="2"/>
      <c r="C665" s="2"/>
      <c r="D665" s="2"/>
      <c r="E665" s="2"/>
      <c r="F665" s="2"/>
      <c r="G665" s="2"/>
      <c r="H665" s="2"/>
      <c r="I665" s="2"/>
      <c r="J665" s="2"/>
      <c r="K665" s="2"/>
      <c r="L665" s="2"/>
      <c r="M665" s="2"/>
      <c r="N665" s="375"/>
      <c r="O665" s="375"/>
      <c r="P665" s="4"/>
      <c r="Q665" s="375"/>
      <c r="R665" s="375"/>
      <c r="S665" s="375"/>
      <c r="T665" s="375"/>
      <c r="U665" s="376"/>
      <c r="V665" s="375"/>
      <c r="W665" s="376"/>
      <c r="X665" s="375"/>
      <c r="Y665" s="376"/>
      <c r="Z665" s="375"/>
      <c r="AA665" s="376"/>
      <c r="AB665" s="377"/>
    </row>
    <row r="666" spans="1:28" s="378" customFormat="1" x14ac:dyDescent="0.25">
      <c r="A666" s="2"/>
      <c r="B666" s="2"/>
      <c r="C666" s="2"/>
      <c r="D666" s="2"/>
      <c r="E666" s="2"/>
      <c r="F666" s="2"/>
      <c r="G666" s="2"/>
      <c r="H666" s="2"/>
      <c r="I666" s="2"/>
      <c r="J666" s="2"/>
      <c r="K666" s="2"/>
      <c r="L666" s="2"/>
      <c r="M666" s="2"/>
      <c r="N666" s="375"/>
      <c r="O666" s="375"/>
      <c r="P666" s="4"/>
      <c r="Q666" s="375"/>
      <c r="R666" s="375"/>
      <c r="S666" s="375"/>
      <c r="T666" s="375"/>
      <c r="U666" s="376"/>
      <c r="V666" s="375"/>
      <c r="W666" s="376"/>
      <c r="X666" s="375"/>
      <c r="Y666" s="376"/>
      <c r="Z666" s="375"/>
      <c r="AA666" s="376"/>
      <c r="AB666" s="377"/>
    </row>
    <row r="667" spans="1:28" s="378" customFormat="1" x14ac:dyDescent="0.25">
      <c r="A667" s="2"/>
      <c r="B667" s="2"/>
      <c r="C667" s="2"/>
      <c r="D667" s="2"/>
      <c r="E667" s="2"/>
      <c r="F667" s="2"/>
      <c r="G667" s="2"/>
      <c r="H667" s="2"/>
      <c r="I667" s="2"/>
      <c r="J667" s="2"/>
      <c r="K667" s="2"/>
      <c r="L667" s="2"/>
      <c r="M667" s="2"/>
      <c r="N667" s="375"/>
      <c r="O667" s="375"/>
      <c r="P667" s="4"/>
      <c r="Q667" s="375"/>
      <c r="R667" s="375"/>
      <c r="S667" s="375"/>
      <c r="T667" s="375"/>
      <c r="U667" s="376"/>
      <c r="V667" s="375"/>
      <c r="W667" s="376"/>
      <c r="X667" s="375"/>
      <c r="Y667" s="376"/>
      <c r="Z667" s="375"/>
      <c r="AA667" s="376"/>
      <c r="AB667" s="377"/>
    </row>
    <row r="668" spans="1:28" s="378" customFormat="1" x14ac:dyDescent="0.25">
      <c r="A668" s="2"/>
      <c r="B668" s="2"/>
      <c r="C668" s="2"/>
      <c r="D668" s="2"/>
      <c r="E668" s="2"/>
      <c r="F668" s="2"/>
      <c r="G668" s="2"/>
      <c r="H668" s="2"/>
      <c r="I668" s="2"/>
      <c r="J668" s="2"/>
      <c r="K668" s="2"/>
      <c r="L668" s="2"/>
      <c r="M668" s="2"/>
      <c r="N668" s="375"/>
      <c r="O668" s="375"/>
      <c r="P668" s="4"/>
      <c r="Q668" s="375"/>
      <c r="R668" s="375"/>
      <c r="S668" s="375"/>
      <c r="T668" s="375"/>
      <c r="U668" s="376"/>
      <c r="V668" s="375"/>
      <c r="W668" s="376"/>
      <c r="X668" s="375"/>
      <c r="Y668" s="376"/>
      <c r="Z668" s="375"/>
      <c r="AA668" s="376"/>
      <c r="AB668" s="377"/>
    </row>
    <row r="669" spans="1:28" s="378" customFormat="1" x14ac:dyDescent="0.25">
      <c r="A669" s="2"/>
      <c r="B669" s="2"/>
      <c r="C669" s="2"/>
      <c r="D669" s="2"/>
      <c r="E669" s="2"/>
      <c r="F669" s="2"/>
      <c r="G669" s="2"/>
      <c r="H669" s="2"/>
      <c r="I669" s="2"/>
      <c r="J669" s="2"/>
      <c r="K669" s="2"/>
      <c r="L669" s="2"/>
      <c r="M669" s="2"/>
      <c r="N669" s="375"/>
      <c r="O669" s="375"/>
      <c r="P669" s="4"/>
      <c r="Q669" s="375"/>
      <c r="R669" s="375"/>
      <c r="S669" s="375"/>
      <c r="T669" s="375"/>
      <c r="U669" s="376"/>
      <c r="V669" s="375"/>
      <c r="W669" s="376"/>
      <c r="X669" s="375"/>
      <c r="Y669" s="376"/>
      <c r="Z669" s="375"/>
      <c r="AA669" s="376"/>
      <c r="AB669" s="377"/>
    </row>
    <row r="670" spans="1:28" s="378" customFormat="1" x14ac:dyDescent="0.25">
      <c r="A670" s="2"/>
      <c r="B670" s="2"/>
      <c r="C670" s="2"/>
      <c r="D670" s="2"/>
      <c r="E670" s="2"/>
      <c r="F670" s="2"/>
      <c r="G670" s="2"/>
      <c r="H670" s="2"/>
      <c r="I670" s="2"/>
      <c r="J670" s="2"/>
      <c r="K670" s="2"/>
      <c r="L670" s="2"/>
      <c r="M670" s="2"/>
      <c r="N670" s="375"/>
      <c r="O670" s="375"/>
      <c r="P670" s="4"/>
      <c r="Q670" s="375"/>
      <c r="R670" s="375"/>
      <c r="S670" s="375"/>
      <c r="T670" s="375"/>
      <c r="U670" s="376"/>
      <c r="V670" s="375"/>
      <c r="W670" s="376"/>
      <c r="X670" s="375"/>
      <c r="Y670" s="376"/>
      <c r="Z670" s="375"/>
      <c r="AA670" s="376"/>
      <c r="AB670" s="377"/>
    </row>
    <row r="671" spans="1:28" s="378" customFormat="1" x14ac:dyDescent="0.25">
      <c r="A671" s="2"/>
      <c r="B671" s="2"/>
      <c r="C671" s="2"/>
      <c r="D671" s="2"/>
      <c r="E671" s="2"/>
      <c r="F671" s="2"/>
      <c r="G671" s="2"/>
      <c r="H671" s="2"/>
      <c r="I671" s="2"/>
      <c r="J671" s="2"/>
      <c r="K671" s="2"/>
      <c r="L671" s="2"/>
      <c r="M671" s="2"/>
      <c r="N671" s="375"/>
      <c r="O671" s="375"/>
      <c r="P671" s="4"/>
      <c r="Q671" s="375"/>
      <c r="R671" s="375"/>
      <c r="S671" s="375"/>
      <c r="T671" s="375"/>
      <c r="U671" s="376"/>
      <c r="V671" s="375"/>
      <c r="W671" s="376"/>
      <c r="X671" s="375"/>
      <c r="Y671" s="376"/>
      <c r="Z671" s="375"/>
      <c r="AA671" s="376"/>
      <c r="AB671" s="377"/>
    </row>
    <row r="672" spans="1:28" s="378" customFormat="1" x14ac:dyDescent="0.25">
      <c r="A672" s="2"/>
      <c r="B672" s="2"/>
      <c r="C672" s="2"/>
      <c r="D672" s="2"/>
      <c r="E672" s="2"/>
      <c r="F672" s="2"/>
      <c r="G672" s="2"/>
      <c r="H672" s="2"/>
      <c r="I672" s="2"/>
      <c r="J672" s="2"/>
      <c r="K672" s="2"/>
      <c r="L672" s="2"/>
      <c r="M672" s="2"/>
      <c r="N672" s="375"/>
      <c r="O672" s="375"/>
      <c r="P672" s="4"/>
      <c r="Q672" s="375"/>
      <c r="R672" s="375"/>
      <c r="S672" s="375"/>
      <c r="T672" s="375"/>
      <c r="U672" s="376"/>
      <c r="V672" s="375"/>
      <c r="W672" s="376"/>
      <c r="X672" s="375"/>
      <c r="Y672" s="376"/>
      <c r="Z672" s="375"/>
      <c r="AA672" s="376"/>
      <c r="AB672" s="377"/>
    </row>
    <row r="673" spans="1:28" s="378" customFormat="1" x14ac:dyDescent="0.25">
      <c r="A673" s="2"/>
      <c r="B673" s="2"/>
      <c r="C673" s="2"/>
      <c r="D673" s="2"/>
      <c r="E673" s="2"/>
      <c r="F673" s="2"/>
      <c r="G673" s="2"/>
      <c r="H673" s="2"/>
      <c r="I673" s="2"/>
      <c r="J673" s="2"/>
      <c r="K673" s="2"/>
      <c r="L673" s="2"/>
      <c r="M673" s="2"/>
      <c r="N673" s="375"/>
      <c r="O673" s="375"/>
      <c r="P673" s="4"/>
      <c r="Q673" s="375"/>
      <c r="R673" s="375"/>
      <c r="S673" s="375"/>
      <c r="T673" s="375"/>
      <c r="U673" s="376"/>
      <c r="V673" s="375"/>
      <c r="W673" s="376"/>
      <c r="X673" s="375"/>
      <c r="Y673" s="376"/>
      <c r="Z673" s="375"/>
      <c r="AA673" s="376"/>
      <c r="AB673" s="377"/>
    </row>
    <row r="674" spans="1:28" s="378" customFormat="1" x14ac:dyDescent="0.25">
      <c r="A674" s="2"/>
      <c r="B674" s="2"/>
      <c r="C674" s="2"/>
      <c r="D674" s="2"/>
      <c r="E674" s="2"/>
      <c r="F674" s="2"/>
      <c r="G674" s="2"/>
      <c r="H674" s="2"/>
      <c r="I674" s="2"/>
      <c r="J674" s="2"/>
      <c r="K674" s="2"/>
      <c r="L674" s="2"/>
      <c r="M674" s="2"/>
      <c r="N674" s="375"/>
      <c r="O674" s="375"/>
      <c r="P674" s="4"/>
      <c r="Q674" s="375"/>
      <c r="R674" s="375"/>
      <c r="S674" s="375"/>
      <c r="T674" s="375"/>
      <c r="U674" s="376"/>
      <c r="V674" s="375"/>
      <c r="W674" s="376"/>
      <c r="X674" s="375"/>
      <c r="Y674" s="376"/>
      <c r="Z674" s="375"/>
      <c r="AA674" s="376"/>
      <c r="AB674" s="377"/>
    </row>
    <row r="675" spans="1:28" s="378" customFormat="1" x14ac:dyDescent="0.25">
      <c r="A675" s="2"/>
      <c r="B675" s="2"/>
      <c r="C675" s="2"/>
      <c r="D675" s="2"/>
      <c r="E675" s="2"/>
      <c r="F675" s="2"/>
      <c r="G675" s="2"/>
      <c r="H675" s="2"/>
      <c r="I675" s="2"/>
      <c r="J675" s="2"/>
      <c r="K675" s="2"/>
      <c r="L675" s="2"/>
      <c r="M675" s="2"/>
      <c r="N675" s="375"/>
      <c r="O675" s="375"/>
      <c r="P675" s="4"/>
      <c r="Q675" s="375"/>
      <c r="R675" s="375"/>
      <c r="S675" s="375"/>
      <c r="T675" s="375"/>
      <c r="U675" s="376"/>
      <c r="V675" s="375"/>
      <c r="W675" s="376"/>
      <c r="X675" s="375"/>
      <c r="Y675" s="376"/>
      <c r="Z675" s="375"/>
      <c r="AA675" s="376"/>
      <c r="AB675" s="377"/>
    </row>
    <row r="676" spans="1:28" s="378" customFormat="1" x14ac:dyDescent="0.25">
      <c r="A676" s="2"/>
      <c r="B676" s="2"/>
      <c r="C676" s="2"/>
      <c r="D676" s="2"/>
      <c r="E676" s="2"/>
      <c r="F676" s="2"/>
      <c r="G676" s="2"/>
      <c r="H676" s="2"/>
      <c r="I676" s="2"/>
      <c r="J676" s="2"/>
      <c r="K676" s="2"/>
      <c r="L676" s="2"/>
      <c r="M676" s="2"/>
      <c r="N676" s="375"/>
      <c r="O676" s="375"/>
      <c r="P676" s="4"/>
      <c r="Q676" s="375"/>
      <c r="R676" s="375"/>
      <c r="S676" s="375"/>
      <c r="T676" s="375"/>
      <c r="U676" s="376"/>
      <c r="V676" s="375"/>
      <c r="W676" s="376"/>
      <c r="X676" s="375"/>
      <c r="Y676" s="376"/>
      <c r="Z676" s="375"/>
      <c r="AA676" s="376"/>
      <c r="AB676" s="377"/>
    </row>
    <row r="677" spans="1:28" s="378" customFormat="1" x14ac:dyDescent="0.25">
      <c r="A677" s="2"/>
      <c r="B677" s="2"/>
      <c r="C677" s="2"/>
      <c r="D677" s="2"/>
      <c r="E677" s="2"/>
      <c r="F677" s="2"/>
      <c r="G677" s="2"/>
      <c r="H677" s="2"/>
      <c r="I677" s="2"/>
      <c r="J677" s="2"/>
      <c r="K677" s="2"/>
      <c r="L677" s="2"/>
      <c r="M677" s="2"/>
      <c r="N677" s="375"/>
      <c r="O677" s="375"/>
      <c r="P677" s="4"/>
      <c r="Q677" s="375"/>
      <c r="R677" s="375"/>
      <c r="S677" s="375"/>
      <c r="T677" s="375"/>
      <c r="U677" s="376"/>
      <c r="V677" s="375"/>
      <c r="W677" s="376"/>
      <c r="X677" s="375"/>
      <c r="Y677" s="376"/>
      <c r="Z677" s="375"/>
      <c r="AA677" s="376"/>
      <c r="AB677" s="377"/>
    </row>
    <row r="678" spans="1:28" s="378" customFormat="1" x14ac:dyDescent="0.25">
      <c r="A678" s="2"/>
      <c r="B678" s="2"/>
      <c r="C678" s="2"/>
      <c r="D678" s="2"/>
      <c r="E678" s="2"/>
      <c r="F678" s="2"/>
      <c r="G678" s="2"/>
      <c r="H678" s="2"/>
      <c r="I678" s="2"/>
      <c r="J678" s="2"/>
      <c r="K678" s="2"/>
      <c r="L678" s="2"/>
      <c r="M678" s="2"/>
      <c r="N678" s="375"/>
      <c r="O678" s="375"/>
      <c r="P678" s="4"/>
      <c r="Q678" s="375"/>
      <c r="R678" s="375"/>
      <c r="S678" s="375"/>
      <c r="T678" s="375"/>
      <c r="U678" s="376"/>
      <c r="V678" s="375"/>
      <c r="W678" s="376"/>
      <c r="X678" s="375"/>
      <c r="Y678" s="376"/>
      <c r="Z678" s="375"/>
      <c r="AA678" s="376"/>
      <c r="AB678" s="377"/>
    </row>
    <row r="679" spans="1:28" s="378" customFormat="1" x14ac:dyDescent="0.25">
      <c r="A679" s="2"/>
      <c r="B679" s="2"/>
      <c r="C679" s="2"/>
      <c r="D679" s="2"/>
      <c r="E679" s="2"/>
      <c r="F679" s="2"/>
      <c r="G679" s="2"/>
      <c r="H679" s="2"/>
      <c r="I679" s="2"/>
      <c r="J679" s="2"/>
      <c r="K679" s="2"/>
      <c r="L679" s="2"/>
      <c r="M679" s="2"/>
      <c r="N679" s="375"/>
      <c r="O679" s="375"/>
      <c r="P679" s="4"/>
      <c r="Q679" s="375"/>
      <c r="R679" s="375"/>
      <c r="S679" s="375"/>
      <c r="T679" s="375"/>
      <c r="U679" s="376"/>
      <c r="V679" s="375"/>
      <c r="W679" s="376"/>
      <c r="X679" s="375"/>
      <c r="Y679" s="376"/>
      <c r="Z679" s="375"/>
      <c r="AA679" s="376"/>
      <c r="AB679" s="377"/>
    </row>
    <row r="680" spans="1:28" s="378" customFormat="1" x14ac:dyDescent="0.25">
      <c r="A680" s="2"/>
      <c r="B680" s="2"/>
      <c r="C680" s="2"/>
      <c r="D680" s="2"/>
      <c r="E680" s="2"/>
      <c r="F680" s="2"/>
      <c r="G680" s="2"/>
      <c r="H680" s="2"/>
      <c r="I680" s="2"/>
      <c r="J680" s="2"/>
      <c r="K680" s="2"/>
      <c r="L680" s="2"/>
      <c r="M680" s="2"/>
      <c r="N680" s="375"/>
      <c r="O680" s="375"/>
      <c r="P680" s="4"/>
      <c r="Q680" s="375"/>
      <c r="R680" s="375"/>
      <c r="S680" s="375"/>
      <c r="T680" s="375"/>
      <c r="U680" s="376"/>
      <c r="V680" s="375"/>
      <c r="W680" s="376"/>
      <c r="X680" s="375"/>
      <c r="Y680" s="376"/>
      <c r="Z680" s="375"/>
      <c r="AA680" s="376"/>
      <c r="AB680" s="377"/>
    </row>
    <row r="681" spans="1:28" s="378" customFormat="1" x14ac:dyDescent="0.25">
      <c r="A681" s="2"/>
      <c r="B681" s="2"/>
      <c r="C681" s="2"/>
      <c r="D681" s="2"/>
      <c r="E681" s="2"/>
      <c r="F681" s="2"/>
      <c r="G681" s="2"/>
      <c r="H681" s="2"/>
      <c r="I681" s="2"/>
      <c r="J681" s="2"/>
      <c r="K681" s="2"/>
      <c r="L681" s="2"/>
      <c r="M681" s="2"/>
      <c r="N681" s="375"/>
      <c r="O681" s="375"/>
      <c r="P681" s="4"/>
      <c r="Q681" s="375"/>
      <c r="R681" s="375"/>
      <c r="S681" s="375"/>
      <c r="T681" s="375"/>
      <c r="U681" s="376"/>
      <c r="V681" s="375"/>
      <c r="W681" s="376"/>
      <c r="X681" s="375"/>
      <c r="Y681" s="376"/>
      <c r="Z681" s="375"/>
      <c r="AA681" s="376"/>
      <c r="AB681" s="377"/>
    </row>
    <row r="682" spans="1:28" s="378" customFormat="1" x14ac:dyDescent="0.25">
      <c r="A682" s="2"/>
      <c r="B682" s="2"/>
      <c r="C682" s="2"/>
      <c r="D682" s="2"/>
      <c r="E682" s="2"/>
      <c r="F682" s="2"/>
      <c r="G682" s="2"/>
      <c r="H682" s="2"/>
      <c r="I682" s="2"/>
      <c r="J682" s="2"/>
      <c r="K682" s="2"/>
      <c r="L682" s="2"/>
      <c r="M682" s="2"/>
      <c r="N682" s="375"/>
      <c r="O682" s="375"/>
      <c r="P682" s="4"/>
      <c r="Q682" s="375"/>
      <c r="R682" s="375"/>
      <c r="S682" s="375"/>
      <c r="T682" s="375"/>
      <c r="U682" s="376"/>
      <c r="V682" s="375"/>
      <c r="W682" s="376"/>
      <c r="X682" s="375"/>
      <c r="Y682" s="376"/>
      <c r="Z682" s="375"/>
      <c r="AA682" s="376"/>
      <c r="AB682" s="377"/>
    </row>
    <row r="683" spans="1:28" s="378" customFormat="1" x14ac:dyDescent="0.25">
      <c r="A683" s="2"/>
      <c r="B683" s="2"/>
      <c r="C683" s="2"/>
      <c r="D683" s="2"/>
      <c r="E683" s="2"/>
      <c r="F683" s="2"/>
      <c r="G683" s="2"/>
      <c r="H683" s="2"/>
      <c r="I683" s="2"/>
      <c r="J683" s="2"/>
      <c r="K683" s="2"/>
      <c r="L683" s="2"/>
      <c r="M683" s="2"/>
      <c r="N683" s="375"/>
      <c r="O683" s="375"/>
      <c r="P683" s="4"/>
      <c r="Q683" s="375"/>
      <c r="R683" s="375"/>
      <c r="S683" s="375"/>
      <c r="T683" s="375"/>
      <c r="U683" s="376"/>
      <c r="V683" s="375"/>
      <c r="W683" s="376"/>
      <c r="X683" s="375"/>
      <c r="Y683" s="376"/>
      <c r="Z683" s="375"/>
      <c r="AA683" s="376"/>
      <c r="AB683" s="377"/>
    </row>
    <row r="684" spans="1:28" s="378" customFormat="1" x14ac:dyDescent="0.25">
      <c r="A684" s="2"/>
      <c r="B684" s="2"/>
      <c r="C684" s="2"/>
      <c r="D684" s="2"/>
      <c r="E684" s="2"/>
      <c r="F684" s="2"/>
      <c r="G684" s="2"/>
      <c r="H684" s="2"/>
      <c r="I684" s="2"/>
      <c r="J684" s="2"/>
      <c r="K684" s="2"/>
      <c r="L684" s="2"/>
      <c r="M684" s="2"/>
      <c r="N684" s="375"/>
      <c r="O684" s="375"/>
      <c r="P684" s="4"/>
      <c r="Q684" s="375"/>
      <c r="R684" s="375"/>
      <c r="S684" s="375"/>
      <c r="T684" s="375"/>
      <c r="U684" s="376"/>
      <c r="V684" s="375"/>
      <c r="W684" s="376"/>
      <c r="X684" s="375"/>
      <c r="Y684" s="376"/>
      <c r="Z684" s="375"/>
      <c r="AA684" s="376"/>
      <c r="AB684" s="377"/>
    </row>
    <row r="685" spans="1:28" s="378" customFormat="1" x14ac:dyDescent="0.25">
      <c r="A685" s="2"/>
      <c r="B685" s="2"/>
      <c r="C685" s="2"/>
      <c r="D685" s="2"/>
      <c r="E685" s="2"/>
      <c r="F685" s="2"/>
      <c r="G685" s="2"/>
      <c r="H685" s="2"/>
      <c r="I685" s="2"/>
      <c r="J685" s="2"/>
      <c r="K685" s="2"/>
      <c r="L685" s="2"/>
      <c r="M685" s="2"/>
      <c r="N685" s="375"/>
      <c r="O685" s="375"/>
      <c r="P685" s="4"/>
      <c r="Q685" s="375"/>
      <c r="R685" s="375"/>
      <c r="S685" s="375"/>
      <c r="T685" s="375"/>
      <c r="U685" s="376"/>
      <c r="V685" s="375"/>
      <c r="W685" s="376"/>
      <c r="X685" s="375"/>
      <c r="Y685" s="376"/>
      <c r="Z685" s="375"/>
      <c r="AA685" s="376"/>
      <c r="AB685" s="377"/>
    </row>
  </sheetData>
  <mergeCells count="256">
    <mergeCell ref="A1:I1"/>
    <mergeCell ref="A2:A3"/>
    <mergeCell ref="B2:B3"/>
    <mergeCell ref="C2:C3"/>
    <mergeCell ref="D2:D3"/>
    <mergeCell ref="E2:E3"/>
    <mergeCell ref="F2:F3"/>
    <mergeCell ref="G2:G3"/>
    <mergeCell ref="H2:H3"/>
    <mergeCell ref="I2:I3"/>
    <mergeCell ref="V2:W2"/>
    <mergeCell ref="X2:Y2"/>
    <mergeCell ref="Z2:AA2"/>
    <mergeCell ref="AB2:AB3"/>
    <mergeCell ref="A4:A51"/>
    <mergeCell ref="B4:B23"/>
    <mergeCell ref="C4:C10"/>
    <mergeCell ref="C11:C13"/>
    <mergeCell ref="C14:C17"/>
    <mergeCell ref="C18:C23"/>
    <mergeCell ref="J2:M2"/>
    <mergeCell ref="N2:O2"/>
    <mergeCell ref="P2:P3"/>
    <mergeCell ref="Q2:R2"/>
    <mergeCell ref="S2:S3"/>
    <mergeCell ref="T2:U2"/>
    <mergeCell ref="AB36:AB41"/>
    <mergeCell ref="AB32:AB35"/>
    <mergeCell ref="B24:B30"/>
    <mergeCell ref="C24:C26"/>
    <mergeCell ref="C27:C28"/>
    <mergeCell ref="C29:C30"/>
    <mergeCell ref="P18:P20"/>
    <mergeCell ref="Q18:Q20"/>
    <mergeCell ref="R18:R20"/>
    <mergeCell ref="S18:S20"/>
    <mergeCell ref="T18:T20"/>
    <mergeCell ref="U18:U20"/>
    <mergeCell ref="J18:J20"/>
    <mergeCell ref="K18:K20"/>
    <mergeCell ref="L18:L20"/>
    <mergeCell ref="M18:M20"/>
    <mergeCell ref="N18:N20"/>
    <mergeCell ref="O18:O20"/>
    <mergeCell ref="P36:P37"/>
    <mergeCell ref="Z32:Z35"/>
    <mergeCell ref="AA32:AA35"/>
    <mergeCell ref="C36:C42"/>
    <mergeCell ref="D36:D41"/>
    <mergeCell ref="E36:E41"/>
    <mergeCell ref="F36:F41"/>
    <mergeCell ref="G36:G41"/>
    <mergeCell ref="H36:H41"/>
    <mergeCell ref="I36:I37"/>
    <mergeCell ref="J36:J37"/>
    <mergeCell ref="H32:H35"/>
    <mergeCell ref="I32:I35"/>
    <mergeCell ref="V32:V35"/>
    <mergeCell ref="W32:W35"/>
    <mergeCell ref="X32:X35"/>
    <mergeCell ref="Y32:Y35"/>
    <mergeCell ref="C31:C35"/>
    <mergeCell ref="D32:D35"/>
    <mergeCell ref="W36:W41"/>
    <mergeCell ref="X36:X41"/>
    <mergeCell ref="Y36:Y41"/>
    <mergeCell ref="Z36:Z41"/>
    <mergeCell ref="AA36:AA41"/>
    <mergeCell ref="Q36:Q37"/>
    <mergeCell ref="R36:R37"/>
    <mergeCell ref="S36:S37"/>
    <mergeCell ref="T36:T37"/>
    <mergeCell ref="U36:U37"/>
    <mergeCell ref="V36:V41"/>
    <mergeCell ref="R48:R49"/>
    <mergeCell ref="S48:S49"/>
    <mergeCell ref="T48:T49"/>
    <mergeCell ref="U48:U49"/>
    <mergeCell ref="P48:P49"/>
    <mergeCell ref="Q48:Q49"/>
    <mergeCell ref="O50:O51"/>
    <mergeCell ref="J50:J51"/>
    <mergeCell ref="K50:K51"/>
    <mergeCell ref="L50:L51"/>
    <mergeCell ref="M50:M51"/>
    <mergeCell ref="N50:N51"/>
    <mergeCell ref="U50:U51"/>
    <mergeCell ref="P50:P51"/>
    <mergeCell ref="Q50:Q51"/>
    <mergeCell ref="R50:R51"/>
    <mergeCell ref="S50:S51"/>
    <mergeCell ref="T50:T51"/>
    <mergeCell ref="C43:C47"/>
    <mergeCell ref="C48:C51"/>
    <mergeCell ref="K36:K37"/>
    <mergeCell ref="L36:L37"/>
    <mergeCell ref="M36:M37"/>
    <mergeCell ref="N36:N37"/>
    <mergeCell ref="O36:O37"/>
    <mergeCell ref="B31:B51"/>
    <mergeCell ref="E32:E35"/>
    <mergeCell ref="F32:F35"/>
    <mergeCell ref="G32:G35"/>
    <mergeCell ref="J48:J49"/>
    <mergeCell ref="K48:K49"/>
    <mergeCell ref="L48:L49"/>
    <mergeCell ref="M48:M49"/>
    <mergeCell ref="N48:N49"/>
    <mergeCell ref="O48:O49"/>
    <mergeCell ref="U53:U55"/>
    <mergeCell ref="B56:B61"/>
    <mergeCell ref="C57:C59"/>
    <mergeCell ref="J57:J60"/>
    <mergeCell ref="K57:K60"/>
    <mergeCell ref="L57:L60"/>
    <mergeCell ref="M57:M60"/>
    <mergeCell ref="N57:N60"/>
    <mergeCell ref="O57:O60"/>
    <mergeCell ref="O53:O55"/>
    <mergeCell ref="P53:P55"/>
    <mergeCell ref="Q53:Q55"/>
    <mergeCell ref="R53:R55"/>
    <mergeCell ref="S53:S55"/>
    <mergeCell ref="T53:T55"/>
    <mergeCell ref="C60:C61"/>
    <mergeCell ref="P57:P60"/>
    <mergeCell ref="Q57:Q60"/>
    <mergeCell ref="R57:R60"/>
    <mergeCell ref="S57:S60"/>
    <mergeCell ref="T57:T60"/>
    <mergeCell ref="U57:U60"/>
    <mergeCell ref="B52:B55"/>
    <mergeCell ref="C52:C55"/>
    <mergeCell ref="A68:A84"/>
    <mergeCell ref="B68:B76"/>
    <mergeCell ref="C68:C71"/>
    <mergeCell ref="C72:C76"/>
    <mergeCell ref="B77:B84"/>
    <mergeCell ref="C77:C79"/>
    <mergeCell ref="P62:P67"/>
    <mergeCell ref="Q62:Q67"/>
    <mergeCell ref="R62:R67"/>
    <mergeCell ref="C80:C84"/>
    <mergeCell ref="A52:A67"/>
    <mergeCell ref="J53:J55"/>
    <mergeCell ref="K53:K55"/>
    <mergeCell ref="L53:L55"/>
    <mergeCell ref="M53:M55"/>
    <mergeCell ref="N53:N55"/>
    <mergeCell ref="M62:M67"/>
    <mergeCell ref="N62:N67"/>
    <mergeCell ref="O62:O67"/>
    <mergeCell ref="B66:B67"/>
    <mergeCell ref="C66:C67"/>
    <mergeCell ref="B62:B65"/>
    <mergeCell ref="C62:C65"/>
    <mergeCell ref="J62:J67"/>
    <mergeCell ref="S62:S67"/>
    <mergeCell ref="T62:T67"/>
    <mergeCell ref="U62:U67"/>
    <mergeCell ref="Q78:Q81"/>
    <mergeCell ref="R78:R81"/>
    <mergeCell ref="S78:S81"/>
    <mergeCell ref="T78:T81"/>
    <mergeCell ref="U78:U81"/>
    <mergeCell ref="J78:J81"/>
    <mergeCell ref="K78:K81"/>
    <mergeCell ref="L78:L81"/>
    <mergeCell ref="N78:N81"/>
    <mergeCell ref="O78:O81"/>
    <mergeCell ref="P78:P81"/>
    <mergeCell ref="K62:K67"/>
    <mergeCell ref="L62:L67"/>
    <mergeCell ref="K93:K94"/>
    <mergeCell ref="L93:L94"/>
    <mergeCell ref="M93:M94"/>
    <mergeCell ref="N93:N94"/>
    <mergeCell ref="O93:O94"/>
    <mergeCell ref="P93:P94"/>
    <mergeCell ref="A85:A108"/>
    <mergeCell ref="B85:B96"/>
    <mergeCell ref="C85:C89"/>
    <mergeCell ref="N88:N89"/>
    <mergeCell ref="O88:O89"/>
    <mergeCell ref="J96:J98"/>
    <mergeCell ref="K96:K98"/>
    <mergeCell ref="L96:L98"/>
    <mergeCell ref="M96:M98"/>
    <mergeCell ref="B100:B108"/>
    <mergeCell ref="C100:C107"/>
    <mergeCell ref="J100:J101"/>
    <mergeCell ref="K100:K101"/>
    <mergeCell ref="L100:L101"/>
    <mergeCell ref="P88:P89"/>
    <mergeCell ref="Q88:Q89"/>
    <mergeCell ref="R88:R89"/>
    <mergeCell ref="S88:S89"/>
    <mergeCell ref="T88:T89"/>
    <mergeCell ref="U88:U89"/>
    <mergeCell ref="T96:T98"/>
    <mergeCell ref="U96:U98"/>
    <mergeCell ref="B97:B99"/>
    <mergeCell ref="C97:C99"/>
    <mergeCell ref="J99:M99"/>
    <mergeCell ref="N96:N98"/>
    <mergeCell ref="O96:O98"/>
    <mergeCell ref="P96:P98"/>
    <mergeCell ref="Q96:Q98"/>
    <mergeCell ref="R96:R98"/>
    <mergeCell ref="S96:S98"/>
    <mergeCell ref="Q93:Q94"/>
    <mergeCell ref="R93:R94"/>
    <mergeCell ref="S93:S94"/>
    <mergeCell ref="T93:T94"/>
    <mergeCell ref="U93:U94"/>
    <mergeCell ref="C90:C96"/>
    <mergeCell ref="I93:I94"/>
    <mergeCell ref="J93:J94"/>
    <mergeCell ref="S100:S101"/>
    <mergeCell ref="T100:T101"/>
    <mergeCell ref="U100:U101"/>
    <mergeCell ref="J106:J107"/>
    <mergeCell ref="K106:K107"/>
    <mergeCell ref="L106:L107"/>
    <mergeCell ref="M106:M107"/>
    <mergeCell ref="N106:N107"/>
    <mergeCell ref="O106:O107"/>
    <mergeCell ref="M100:M101"/>
    <mergeCell ref="N100:N101"/>
    <mergeCell ref="O100:O101"/>
    <mergeCell ref="P100:P101"/>
    <mergeCell ref="Q100:Q101"/>
    <mergeCell ref="R100:R101"/>
    <mergeCell ref="P106:P107"/>
    <mergeCell ref="Q106:Q107"/>
    <mergeCell ref="R106:R107"/>
    <mergeCell ref="S106:S107"/>
    <mergeCell ref="T106:T107"/>
    <mergeCell ref="U106:U107"/>
    <mergeCell ref="P109:P120"/>
    <mergeCell ref="Q109:Q120"/>
    <mergeCell ref="R109:R120"/>
    <mergeCell ref="T109:T120"/>
    <mergeCell ref="U109:U120"/>
    <mergeCell ref="A109:A120"/>
    <mergeCell ref="B109:B118"/>
    <mergeCell ref="C109:C110"/>
    <mergeCell ref="J109:J120"/>
    <mergeCell ref="K109:K120"/>
    <mergeCell ref="L109:L120"/>
    <mergeCell ref="M109:M120"/>
    <mergeCell ref="N109:N120"/>
    <mergeCell ref="O109:O120"/>
    <mergeCell ref="C111:C118"/>
    <mergeCell ref="B119:B120"/>
    <mergeCell ref="C119:C120"/>
  </mergeCells>
  <conditionalFormatting sqref="L44">
    <cfRule type="duplicateValues" dxfId="522" priority="522"/>
  </conditionalFormatting>
  <conditionalFormatting sqref="L39">
    <cfRule type="duplicateValues" dxfId="521" priority="521"/>
  </conditionalFormatting>
  <conditionalFormatting sqref="L18">
    <cfRule type="duplicateValues" dxfId="520" priority="520"/>
  </conditionalFormatting>
  <conditionalFormatting sqref="L42">
    <cfRule type="duplicateValues" dxfId="519" priority="519"/>
  </conditionalFormatting>
  <conditionalFormatting sqref="L50">
    <cfRule type="duplicateValues" dxfId="518" priority="518"/>
  </conditionalFormatting>
  <conditionalFormatting sqref="P42:P120 P36 P4 P7:P32">
    <cfRule type="cellIs" dxfId="517" priority="513" operator="lessThan">
      <formula>0.4</formula>
    </cfRule>
    <cfRule type="cellIs" dxfId="516" priority="514" operator="between">
      <formula>0.4</formula>
      <formula>0.5999</formula>
    </cfRule>
    <cfRule type="cellIs" dxfId="515" priority="515" operator="between">
      <formula>0.6</formula>
      <formula>0.6999</formula>
    </cfRule>
    <cfRule type="cellIs" dxfId="514" priority="516" operator="between">
      <formula>0.7</formula>
      <formula>0.7999</formula>
    </cfRule>
    <cfRule type="cellIs" dxfId="513" priority="517" operator="greaterThan">
      <formula>0.7999</formula>
    </cfRule>
  </conditionalFormatting>
  <conditionalFormatting sqref="P4:P10 P99 P12:P18 P21:P29 P56 P34 P52 P43:P44 P46:P48 P36 P38:P41">
    <cfRule type="cellIs" dxfId="512" priority="508" operator="lessThan">
      <formula>0.4</formula>
    </cfRule>
    <cfRule type="cellIs" dxfId="511" priority="509" operator="between">
      <formula>0.4</formula>
      <formula>0.5999</formula>
    </cfRule>
    <cfRule type="cellIs" dxfId="510" priority="510" operator="between">
      <formula>0.6</formula>
      <formula>0.6999</formula>
    </cfRule>
    <cfRule type="cellIs" dxfId="509" priority="511" operator="between">
      <formula>0.7</formula>
      <formula>0.7999</formula>
    </cfRule>
    <cfRule type="cellIs" dxfId="508" priority="512" operator="greaterThan">
      <formula>0.7999</formula>
    </cfRule>
  </conditionalFormatting>
  <conditionalFormatting sqref="P61 P72 P91:P92 P68:P69 P82 P87 P95 P74:P75">
    <cfRule type="cellIs" dxfId="507" priority="503" operator="lessThan">
      <formula>0.4</formula>
    </cfRule>
    <cfRule type="cellIs" dxfId="506" priority="504" operator="between">
      <formula>0.4</formula>
      <formula>0.5999</formula>
    </cfRule>
    <cfRule type="cellIs" dxfId="505" priority="505" operator="between">
      <formula>0.6</formula>
      <formula>0.6999</formula>
    </cfRule>
    <cfRule type="cellIs" dxfId="504" priority="506" operator="between">
      <formula>0.7</formula>
      <formula>0.7999</formula>
    </cfRule>
    <cfRule type="cellIs" dxfId="503" priority="507" operator="greaterThan">
      <formula>0.7999</formula>
    </cfRule>
  </conditionalFormatting>
  <conditionalFormatting sqref="P11">
    <cfRule type="cellIs" dxfId="502" priority="498" operator="lessThan">
      <formula>0.4</formula>
    </cfRule>
    <cfRule type="cellIs" dxfId="501" priority="499" operator="between">
      <formula>0.4</formula>
      <formula>0.5999</formula>
    </cfRule>
    <cfRule type="cellIs" dxfId="500" priority="500" operator="between">
      <formula>0.6</formula>
      <formula>0.6999</formula>
    </cfRule>
    <cfRule type="cellIs" dxfId="499" priority="501" operator="between">
      <formula>0.7</formula>
      <formula>0.7999</formula>
    </cfRule>
    <cfRule type="cellIs" dxfId="498" priority="502" operator="greaterThan">
      <formula>0.7999</formula>
    </cfRule>
  </conditionalFormatting>
  <conditionalFormatting sqref="P71">
    <cfRule type="cellIs" dxfId="497" priority="493" operator="lessThan">
      <formula>0.4</formula>
    </cfRule>
    <cfRule type="cellIs" dxfId="496" priority="494" operator="between">
      <formula>0.4</formula>
      <formula>0.5999</formula>
    </cfRule>
    <cfRule type="cellIs" dxfId="495" priority="495" operator="between">
      <formula>0.6</formula>
      <formula>0.6999</formula>
    </cfRule>
    <cfRule type="cellIs" dxfId="494" priority="496" operator="between">
      <formula>0.7</formula>
      <formula>0.7999</formula>
    </cfRule>
    <cfRule type="cellIs" dxfId="493" priority="497" operator="greaterThan">
      <formula>0.7999</formula>
    </cfRule>
  </conditionalFormatting>
  <conditionalFormatting sqref="P90">
    <cfRule type="cellIs" dxfId="492" priority="488" operator="lessThan">
      <formula>0.4</formula>
    </cfRule>
    <cfRule type="cellIs" dxfId="491" priority="489" operator="between">
      <formula>0.4</formula>
      <formula>0.5999</formula>
    </cfRule>
    <cfRule type="cellIs" dxfId="490" priority="490" operator="between">
      <formula>0.6</formula>
      <formula>0.6999</formula>
    </cfRule>
    <cfRule type="cellIs" dxfId="489" priority="491" operator="between">
      <formula>0.7</formula>
      <formula>0.7999</formula>
    </cfRule>
    <cfRule type="cellIs" dxfId="488" priority="492" operator="greaterThan">
      <formula>0.7999</formula>
    </cfRule>
  </conditionalFormatting>
  <conditionalFormatting sqref="P30:P32">
    <cfRule type="cellIs" dxfId="487" priority="483" operator="lessThan">
      <formula>0.4</formula>
    </cfRule>
    <cfRule type="cellIs" dxfId="486" priority="484" operator="between">
      <formula>0.4</formula>
      <formula>0.5999</formula>
    </cfRule>
    <cfRule type="cellIs" dxfId="485" priority="485" operator="between">
      <formula>0.6</formula>
      <formula>0.6999</formula>
    </cfRule>
    <cfRule type="cellIs" dxfId="484" priority="486" operator="between">
      <formula>0.7</formula>
      <formula>0.7999</formula>
    </cfRule>
    <cfRule type="cellIs" dxfId="483" priority="487" operator="greaterThan">
      <formula>0.7999</formula>
    </cfRule>
  </conditionalFormatting>
  <conditionalFormatting sqref="P53">
    <cfRule type="cellIs" dxfId="482" priority="478" operator="lessThan">
      <formula>0.4</formula>
    </cfRule>
    <cfRule type="cellIs" dxfId="481" priority="479" operator="between">
      <formula>0.4</formula>
      <formula>0.5999</formula>
    </cfRule>
    <cfRule type="cellIs" dxfId="480" priority="480" operator="between">
      <formula>0.6</formula>
      <formula>0.6999</formula>
    </cfRule>
    <cfRule type="cellIs" dxfId="479" priority="481" operator="between">
      <formula>0.7</formula>
      <formula>0.7999</formula>
    </cfRule>
    <cfRule type="cellIs" dxfId="478" priority="482" operator="greaterThan">
      <formula>0.7999</formula>
    </cfRule>
  </conditionalFormatting>
  <conditionalFormatting sqref="P57">
    <cfRule type="cellIs" dxfId="477" priority="473" operator="lessThan">
      <formula>0.4</formula>
    </cfRule>
    <cfRule type="cellIs" dxfId="476" priority="474" operator="between">
      <formula>0.4</formula>
      <formula>0.5999</formula>
    </cfRule>
    <cfRule type="cellIs" dxfId="475" priority="475" operator="between">
      <formula>0.6</formula>
      <formula>0.6999</formula>
    </cfRule>
    <cfRule type="cellIs" dxfId="474" priority="476" operator="between">
      <formula>0.7</formula>
      <formula>0.7999</formula>
    </cfRule>
    <cfRule type="cellIs" dxfId="473" priority="477" operator="greaterThan">
      <formula>0.7999</formula>
    </cfRule>
  </conditionalFormatting>
  <conditionalFormatting sqref="P62">
    <cfRule type="cellIs" dxfId="472" priority="468" operator="lessThan">
      <formula>0.4</formula>
    </cfRule>
    <cfRule type="cellIs" dxfId="471" priority="469" operator="between">
      <formula>0.4</formula>
      <formula>0.5999</formula>
    </cfRule>
    <cfRule type="cellIs" dxfId="470" priority="470" operator="between">
      <formula>0.6</formula>
      <formula>0.6999</formula>
    </cfRule>
    <cfRule type="cellIs" dxfId="469" priority="471" operator="between">
      <formula>0.7</formula>
      <formula>0.7999</formula>
    </cfRule>
    <cfRule type="cellIs" dxfId="468" priority="472" operator="greaterThan">
      <formula>0.7999</formula>
    </cfRule>
  </conditionalFormatting>
  <conditionalFormatting sqref="P109">
    <cfRule type="cellIs" dxfId="467" priority="463" operator="lessThan">
      <formula>0.4</formula>
    </cfRule>
    <cfRule type="cellIs" dxfId="466" priority="464" operator="between">
      <formula>0.4</formula>
      <formula>0.5999</formula>
    </cfRule>
    <cfRule type="cellIs" dxfId="465" priority="465" operator="between">
      <formula>0.6</formula>
      <formula>0.6999</formula>
    </cfRule>
    <cfRule type="cellIs" dxfId="464" priority="466" operator="between">
      <formula>0.7</formula>
      <formula>0.7999</formula>
    </cfRule>
    <cfRule type="cellIs" dxfId="463" priority="467" operator="greaterThan">
      <formula>0.7999</formula>
    </cfRule>
  </conditionalFormatting>
  <conditionalFormatting sqref="P78">
    <cfRule type="cellIs" dxfId="462" priority="458" operator="lessThan">
      <formula>0.4</formula>
    </cfRule>
    <cfRule type="cellIs" dxfId="461" priority="459" operator="between">
      <formula>0.4</formula>
      <formula>0.5999</formula>
    </cfRule>
    <cfRule type="cellIs" dxfId="460" priority="460" operator="between">
      <formula>0.6</formula>
      <formula>0.6999</formula>
    </cfRule>
    <cfRule type="cellIs" dxfId="459" priority="461" operator="between">
      <formula>0.7</formula>
      <formula>0.7999</formula>
    </cfRule>
    <cfRule type="cellIs" dxfId="458" priority="462" operator="greaterThan">
      <formula>0.7999</formula>
    </cfRule>
  </conditionalFormatting>
  <conditionalFormatting sqref="P83:P84 P86">
    <cfRule type="cellIs" dxfId="457" priority="453" operator="lessThan">
      <formula>0.4</formula>
    </cfRule>
    <cfRule type="cellIs" dxfId="456" priority="454" operator="between">
      <formula>0.4</formula>
      <formula>0.5999</formula>
    </cfRule>
    <cfRule type="cellIs" dxfId="455" priority="455" operator="between">
      <formula>0.6</formula>
      <formula>0.6999</formula>
    </cfRule>
    <cfRule type="cellIs" dxfId="454" priority="456" operator="between">
      <formula>0.7</formula>
      <formula>0.7999</formula>
    </cfRule>
    <cfRule type="cellIs" dxfId="453" priority="457" operator="greaterThan">
      <formula>0.7999</formula>
    </cfRule>
  </conditionalFormatting>
  <conditionalFormatting sqref="P88">
    <cfRule type="cellIs" dxfId="452" priority="448" operator="lessThan">
      <formula>0.4</formula>
    </cfRule>
    <cfRule type="cellIs" dxfId="451" priority="449" operator="between">
      <formula>0.4</formula>
      <formula>0.5999</formula>
    </cfRule>
    <cfRule type="cellIs" dxfId="450" priority="450" operator="between">
      <formula>0.6</formula>
      <formula>0.6999</formula>
    </cfRule>
    <cfRule type="cellIs" dxfId="449" priority="451" operator="between">
      <formula>0.7</formula>
      <formula>0.7999</formula>
    </cfRule>
    <cfRule type="cellIs" dxfId="448" priority="452" operator="greaterThan">
      <formula>0.7999</formula>
    </cfRule>
  </conditionalFormatting>
  <conditionalFormatting sqref="P106">
    <cfRule type="cellIs" dxfId="447" priority="443" operator="lessThan">
      <formula>0.4</formula>
    </cfRule>
    <cfRule type="cellIs" dxfId="446" priority="444" operator="between">
      <formula>0.4</formula>
      <formula>0.5999</formula>
    </cfRule>
    <cfRule type="cellIs" dxfId="445" priority="445" operator="between">
      <formula>0.6</formula>
      <formula>0.6999</formula>
    </cfRule>
    <cfRule type="cellIs" dxfId="444" priority="446" operator="between">
      <formula>0.7</formula>
      <formula>0.7999</formula>
    </cfRule>
    <cfRule type="cellIs" dxfId="443" priority="447" operator="greaterThan">
      <formula>0.7999</formula>
    </cfRule>
  </conditionalFormatting>
  <conditionalFormatting sqref="P102">
    <cfRule type="cellIs" dxfId="442" priority="438" operator="lessThan">
      <formula>0.4</formula>
    </cfRule>
    <cfRule type="cellIs" dxfId="441" priority="439" operator="between">
      <formula>0.4</formula>
      <formula>0.5999</formula>
    </cfRule>
    <cfRule type="cellIs" dxfId="440" priority="440" operator="between">
      <formula>0.6</formula>
      <formula>0.6999</formula>
    </cfRule>
    <cfRule type="cellIs" dxfId="439" priority="441" operator="between">
      <formula>0.7</formula>
      <formula>0.7999</formula>
    </cfRule>
    <cfRule type="cellIs" dxfId="438" priority="442" operator="greaterThan">
      <formula>0.7999</formula>
    </cfRule>
  </conditionalFormatting>
  <conditionalFormatting sqref="P100">
    <cfRule type="cellIs" dxfId="437" priority="433" operator="lessThan">
      <formula>0.4</formula>
    </cfRule>
    <cfRule type="cellIs" dxfId="436" priority="434" operator="between">
      <formula>0.4</formula>
      <formula>0.5999</formula>
    </cfRule>
    <cfRule type="cellIs" dxfId="435" priority="435" operator="between">
      <formula>0.6</formula>
      <formula>0.6999</formula>
    </cfRule>
    <cfRule type="cellIs" dxfId="434" priority="436" operator="between">
      <formula>0.7</formula>
      <formula>0.7999</formula>
    </cfRule>
    <cfRule type="cellIs" dxfId="433" priority="437" operator="greaterThan">
      <formula>0.7999</formula>
    </cfRule>
  </conditionalFormatting>
  <conditionalFormatting sqref="P96">
    <cfRule type="cellIs" dxfId="432" priority="428" operator="lessThan">
      <formula>0.4</formula>
    </cfRule>
    <cfRule type="cellIs" dxfId="431" priority="429" operator="between">
      <formula>0.4</formula>
      <formula>0.5999</formula>
    </cfRule>
    <cfRule type="cellIs" dxfId="430" priority="430" operator="between">
      <formula>0.6</formula>
      <formula>0.6999</formula>
    </cfRule>
    <cfRule type="cellIs" dxfId="429" priority="431" operator="between">
      <formula>0.7</formula>
      <formula>0.7999</formula>
    </cfRule>
    <cfRule type="cellIs" dxfId="428" priority="432" operator="greaterThan">
      <formula>0.7999</formula>
    </cfRule>
  </conditionalFormatting>
  <conditionalFormatting sqref="P93">
    <cfRule type="cellIs" dxfId="427" priority="423" operator="lessThan">
      <formula>0.4</formula>
    </cfRule>
    <cfRule type="cellIs" dxfId="426" priority="424" operator="between">
      <formula>0.4</formula>
      <formula>0.5999</formula>
    </cfRule>
    <cfRule type="cellIs" dxfId="425" priority="425" operator="between">
      <formula>0.6</formula>
      <formula>0.6999</formula>
    </cfRule>
    <cfRule type="cellIs" dxfId="424" priority="426" operator="between">
      <formula>0.7</formula>
      <formula>0.7999</formula>
    </cfRule>
    <cfRule type="cellIs" dxfId="423" priority="427" operator="greaterThan">
      <formula>0.7999</formula>
    </cfRule>
  </conditionalFormatting>
  <conditionalFormatting sqref="P76">
    <cfRule type="cellIs" dxfId="422" priority="418" operator="lessThan">
      <formula>0.4</formula>
    </cfRule>
    <cfRule type="cellIs" dxfId="421" priority="419" operator="between">
      <formula>0.4</formula>
      <formula>0.5999</formula>
    </cfRule>
    <cfRule type="cellIs" dxfId="420" priority="420" operator="between">
      <formula>0.6</formula>
      <formula>0.6999</formula>
    </cfRule>
    <cfRule type="cellIs" dxfId="419" priority="421" operator="between">
      <formula>0.7</formula>
      <formula>0.7999</formula>
    </cfRule>
    <cfRule type="cellIs" dxfId="418" priority="422" operator="greaterThan">
      <formula>0.7999</formula>
    </cfRule>
  </conditionalFormatting>
  <conditionalFormatting sqref="P73">
    <cfRule type="cellIs" dxfId="417" priority="413" operator="lessThan">
      <formula>0.4</formula>
    </cfRule>
    <cfRule type="cellIs" dxfId="416" priority="414" operator="between">
      <formula>0.4</formula>
      <formula>0.5999</formula>
    </cfRule>
    <cfRule type="cellIs" dxfId="415" priority="415" operator="between">
      <formula>0.6</formula>
      <formula>0.6999</formula>
    </cfRule>
    <cfRule type="cellIs" dxfId="414" priority="416" operator="between">
      <formula>0.7</formula>
      <formula>0.7999</formula>
    </cfRule>
    <cfRule type="cellIs" dxfId="413" priority="417" operator="greaterThan">
      <formula>0.7999</formula>
    </cfRule>
  </conditionalFormatting>
  <conditionalFormatting sqref="P104">
    <cfRule type="cellIs" dxfId="412" priority="408" operator="lessThan">
      <formula>0.4</formula>
    </cfRule>
    <cfRule type="cellIs" dxfId="411" priority="409" operator="between">
      <formula>0.4</formula>
      <formula>0.5999</formula>
    </cfRule>
    <cfRule type="cellIs" dxfId="410" priority="410" operator="between">
      <formula>0.6</formula>
      <formula>0.6999</formula>
    </cfRule>
    <cfRule type="cellIs" dxfId="409" priority="411" operator="between">
      <formula>0.7</formula>
      <formula>0.7999</formula>
    </cfRule>
    <cfRule type="cellIs" dxfId="408" priority="412" operator="greaterThan">
      <formula>0.7999</formula>
    </cfRule>
  </conditionalFormatting>
  <conditionalFormatting sqref="P108">
    <cfRule type="cellIs" dxfId="407" priority="403" operator="lessThan">
      <formula>0.4</formula>
    </cfRule>
    <cfRule type="cellIs" dxfId="406" priority="404" operator="between">
      <formula>0.4</formula>
      <formula>0.5999</formula>
    </cfRule>
    <cfRule type="cellIs" dxfId="405" priority="405" operator="between">
      <formula>0.6</formula>
      <formula>0.6999</formula>
    </cfRule>
    <cfRule type="cellIs" dxfId="404" priority="406" operator="between">
      <formula>0.7</formula>
      <formula>0.7999</formula>
    </cfRule>
    <cfRule type="cellIs" dxfId="403" priority="407" operator="greaterThan">
      <formula>0.7999</formula>
    </cfRule>
  </conditionalFormatting>
  <conditionalFormatting sqref="P103">
    <cfRule type="cellIs" dxfId="402" priority="398" operator="lessThan">
      <formula>0.4</formula>
    </cfRule>
    <cfRule type="cellIs" dxfId="401" priority="399" operator="between">
      <formula>0.4</formula>
      <formula>0.5999</formula>
    </cfRule>
    <cfRule type="cellIs" dxfId="400" priority="400" operator="between">
      <formula>0.6</formula>
      <formula>0.6999</formula>
    </cfRule>
    <cfRule type="cellIs" dxfId="399" priority="401" operator="between">
      <formula>0.7</formula>
      <formula>0.7999</formula>
    </cfRule>
    <cfRule type="cellIs" dxfId="398" priority="402" operator="greaterThan">
      <formula>0.7999</formula>
    </cfRule>
  </conditionalFormatting>
  <conditionalFormatting sqref="P85">
    <cfRule type="cellIs" dxfId="397" priority="393" operator="lessThan">
      <formula>0.4</formula>
    </cfRule>
    <cfRule type="cellIs" dxfId="396" priority="394" operator="between">
      <formula>0.4</formula>
      <formula>0.5999</formula>
    </cfRule>
    <cfRule type="cellIs" dxfId="395" priority="395" operator="between">
      <formula>0.6</formula>
      <formula>0.6999</formula>
    </cfRule>
    <cfRule type="cellIs" dxfId="394" priority="396" operator="between">
      <formula>0.7</formula>
      <formula>0.7999</formula>
    </cfRule>
    <cfRule type="cellIs" dxfId="393" priority="397" operator="greaterThan">
      <formula>0.7999</formula>
    </cfRule>
  </conditionalFormatting>
  <conditionalFormatting sqref="P77">
    <cfRule type="cellIs" dxfId="392" priority="388" operator="lessThan">
      <formula>0.4</formula>
    </cfRule>
    <cfRule type="cellIs" dxfId="391" priority="389" operator="between">
      <formula>0.4</formula>
      <formula>0.5999</formula>
    </cfRule>
    <cfRule type="cellIs" dxfId="390" priority="390" operator="between">
      <formula>0.6</formula>
      <formula>0.6999</formula>
    </cfRule>
    <cfRule type="cellIs" dxfId="389" priority="391" operator="between">
      <formula>0.7</formula>
      <formula>0.7999</formula>
    </cfRule>
    <cfRule type="cellIs" dxfId="388" priority="392" operator="greaterThan">
      <formula>0.7999</formula>
    </cfRule>
  </conditionalFormatting>
  <conditionalFormatting sqref="P42">
    <cfRule type="cellIs" dxfId="387" priority="383" operator="lessThan">
      <formula>0.4</formula>
    </cfRule>
    <cfRule type="cellIs" dxfId="386" priority="384" operator="between">
      <formula>0.4</formula>
      <formula>0.5999</formula>
    </cfRule>
    <cfRule type="cellIs" dxfId="385" priority="385" operator="between">
      <formula>0.6</formula>
      <formula>0.6999</formula>
    </cfRule>
    <cfRule type="cellIs" dxfId="384" priority="386" operator="between">
      <formula>0.7</formula>
      <formula>0.7999</formula>
    </cfRule>
    <cfRule type="cellIs" dxfId="383" priority="387" operator="greaterThan">
      <formula>0.7999</formula>
    </cfRule>
  </conditionalFormatting>
  <conditionalFormatting sqref="P33">
    <cfRule type="cellIs" dxfId="382" priority="378" operator="lessThan">
      <formula>0.4</formula>
    </cfRule>
    <cfRule type="cellIs" dxfId="381" priority="379" operator="between">
      <formula>0.4</formula>
      <formula>0.5999</formula>
    </cfRule>
    <cfRule type="cellIs" dxfId="380" priority="380" operator="between">
      <formula>0.6</formula>
      <formula>0.6999</formula>
    </cfRule>
    <cfRule type="cellIs" dxfId="379" priority="381" operator="between">
      <formula>0.7</formula>
      <formula>0.7999</formula>
    </cfRule>
    <cfRule type="cellIs" dxfId="378" priority="382" operator="greaterThan">
      <formula>0.7999</formula>
    </cfRule>
  </conditionalFormatting>
  <conditionalFormatting sqref="P45">
    <cfRule type="cellIs" dxfId="377" priority="373" operator="lessThan">
      <formula>0.4</formula>
    </cfRule>
    <cfRule type="cellIs" dxfId="376" priority="374" operator="between">
      <formula>0.4</formula>
      <formula>0.5999</formula>
    </cfRule>
    <cfRule type="cellIs" dxfId="375" priority="375" operator="between">
      <formula>0.6</formula>
      <formula>0.6999</formula>
    </cfRule>
    <cfRule type="cellIs" dxfId="374" priority="376" operator="between">
      <formula>0.7</formula>
      <formula>0.7999</formula>
    </cfRule>
    <cfRule type="cellIs" dxfId="373" priority="377" operator="greaterThan">
      <formula>0.7999</formula>
    </cfRule>
  </conditionalFormatting>
  <conditionalFormatting sqref="P105">
    <cfRule type="cellIs" dxfId="372" priority="368" operator="lessThan">
      <formula>0.4</formula>
    </cfRule>
    <cfRule type="cellIs" dxfId="371" priority="369" operator="between">
      <formula>0.4</formula>
      <formula>0.5999</formula>
    </cfRule>
    <cfRule type="cellIs" dxfId="370" priority="370" operator="between">
      <formula>0.6</formula>
      <formula>0.6999</formula>
    </cfRule>
    <cfRule type="cellIs" dxfId="369" priority="371" operator="between">
      <formula>0.7</formula>
      <formula>0.7999</formula>
    </cfRule>
    <cfRule type="cellIs" dxfId="368" priority="372" operator="greaterThan">
      <formula>0.7999</formula>
    </cfRule>
  </conditionalFormatting>
  <conditionalFormatting sqref="P35">
    <cfRule type="cellIs" dxfId="367" priority="363" operator="lessThan">
      <formula>0.4</formula>
    </cfRule>
    <cfRule type="cellIs" dxfId="366" priority="364" operator="between">
      <formula>0.4</formula>
      <formula>0.5999</formula>
    </cfRule>
    <cfRule type="cellIs" dxfId="365" priority="365" operator="between">
      <formula>0.6</formula>
      <formula>0.6999</formula>
    </cfRule>
    <cfRule type="cellIs" dxfId="364" priority="366" operator="between">
      <formula>0.7</formula>
      <formula>0.7999</formula>
    </cfRule>
    <cfRule type="cellIs" dxfId="363" priority="367" operator="greaterThan">
      <formula>0.7999</formula>
    </cfRule>
  </conditionalFormatting>
  <conditionalFormatting sqref="P50">
    <cfRule type="cellIs" dxfId="362" priority="358" operator="lessThan">
      <formula>0.4</formula>
    </cfRule>
    <cfRule type="cellIs" dxfId="361" priority="359" operator="between">
      <formula>0.4</formula>
      <formula>0.5999</formula>
    </cfRule>
    <cfRule type="cellIs" dxfId="360" priority="360" operator="between">
      <formula>0.6</formula>
      <formula>0.6999</formula>
    </cfRule>
    <cfRule type="cellIs" dxfId="359" priority="361" operator="between">
      <formula>0.7</formula>
      <formula>0.7999</formula>
    </cfRule>
    <cfRule type="cellIs" dxfId="358" priority="362" operator="greaterThan">
      <formula>0.7999</formula>
    </cfRule>
  </conditionalFormatting>
  <conditionalFormatting sqref="P70">
    <cfRule type="cellIs" dxfId="357" priority="353" operator="lessThan">
      <formula>0.4</formula>
    </cfRule>
    <cfRule type="cellIs" dxfId="356" priority="354" operator="between">
      <formula>0.4</formula>
      <formula>0.5999</formula>
    </cfRule>
    <cfRule type="cellIs" dxfId="355" priority="355" operator="between">
      <formula>0.6</formula>
      <formula>0.6999</formula>
    </cfRule>
    <cfRule type="cellIs" dxfId="354" priority="356" operator="between">
      <formula>0.7</formula>
      <formula>0.7999</formula>
    </cfRule>
    <cfRule type="cellIs" dxfId="353" priority="357" operator="greaterThan">
      <formula>0.7999</formula>
    </cfRule>
  </conditionalFormatting>
  <conditionalFormatting sqref="L44">
    <cfRule type="duplicateValues" dxfId="352" priority="352"/>
  </conditionalFormatting>
  <conditionalFormatting sqref="L39">
    <cfRule type="duplicateValues" dxfId="351" priority="351"/>
  </conditionalFormatting>
  <conditionalFormatting sqref="L18">
    <cfRule type="duplicateValues" dxfId="350" priority="350"/>
  </conditionalFormatting>
  <conditionalFormatting sqref="L42">
    <cfRule type="duplicateValues" dxfId="349" priority="349"/>
  </conditionalFormatting>
  <conditionalFormatting sqref="L50">
    <cfRule type="duplicateValues" dxfId="348" priority="348"/>
  </conditionalFormatting>
  <conditionalFormatting sqref="K75">
    <cfRule type="duplicateValues" dxfId="347" priority="347"/>
  </conditionalFormatting>
  <conditionalFormatting sqref="L109">
    <cfRule type="duplicateValues" dxfId="346" priority="346"/>
  </conditionalFormatting>
  <conditionalFormatting sqref="P4:P10 P99 P12:P18 P21:P29 P56 P34 P52 P43:P44 P46:P48 P36 P38:P41">
    <cfRule type="cellIs" dxfId="345" priority="341" operator="lessThan">
      <formula>0.4</formula>
    </cfRule>
    <cfRule type="cellIs" dxfId="344" priority="342" operator="between">
      <formula>0.4</formula>
      <formula>0.5999</formula>
    </cfRule>
    <cfRule type="cellIs" dxfId="343" priority="343" operator="between">
      <formula>0.6</formula>
      <formula>0.6999</formula>
    </cfRule>
    <cfRule type="cellIs" dxfId="342" priority="344" operator="between">
      <formula>0.7</formula>
      <formula>0.7999</formula>
    </cfRule>
    <cfRule type="cellIs" dxfId="341" priority="345" operator="greaterThan">
      <formula>0.7999</formula>
    </cfRule>
  </conditionalFormatting>
  <conditionalFormatting sqref="S4:S5 S99 S12:S18 S21:S29 S34 S52 S43:S44 S46:S48 S36 S38:S41 S7 S9:S10">
    <cfRule type="cellIs" dxfId="340" priority="336" operator="lessThan">
      <formula>0.4</formula>
    </cfRule>
    <cfRule type="cellIs" dxfId="339" priority="337" operator="between">
      <formula>0.4</formula>
      <formula>0.5999</formula>
    </cfRule>
    <cfRule type="cellIs" dxfId="338" priority="338" operator="between">
      <formula>0.6</formula>
      <formula>0.6999</formula>
    </cfRule>
    <cfRule type="cellIs" dxfId="337" priority="339" operator="between">
      <formula>0.7</formula>
      <formula>0.7999</formula>
    </cfRule>
    <cfRule type="cellIs" dxfId="336" priority="340" operator="greaterThan">
      <formula>0.7999</formula>
    </cfRule>
  </conditionalFormatting>
  <conditionalFormatting sqref="P61 P72 P91:P92 P68:P69 P82 P87 P95 P74:P75">
    <cfRule type="cellIs" dxfId="335" priority="331" operator="lessThan">
      <formula>0.4</formula>
    </cfRule>
    <cfRule type="cellIs" dxfId="334" priority="332" operator="between">
      <formula>0.4</formula>
      <formula>0.5999</formula>
    </cfRule>
    <cfRule type="cellIs" dxfId="333" priority="333" operator="between">
      <formula>0.6</formula>
      <formula>0.6999</formula>
    </cfRule>
    <cfRule type="cellIs" dxfId="332" priority="334" operator="between">
      <formula>0.7</formula>
      <formula>0.7999</formula>
    </cfRule>
    <cfRule type="cellIs" dxfId="331" priority="335" operator="greaterThan">
      <formula>0.7999</formula>
    </cfRule>
  </conditionalFormatting>
  <conditionalFormatting sqref="S61 S72 S91:S92 S68:S69 S82 S87 S95 S74:S75">
    <cfRule type="cellIs" dxfId="330" priority="326" operator="lessThan">
      <formula>0.4</formula>
    </cfRule>
    <cfRule type="cellIs" dxfId="329" priority="327" operator="between">
      <formula>0.4</formula>
      <formula>0.5999</formula>
    </cfRule>
    <cfRule type="cellIs" dxfId="328" priority="328" operator="between">
      <formula>0.6</formula>
      <formula>0.6999</formula>
    </cfRule>
    <cfRule type="cellIs" dxfId="327" priority="329" operator="between">
      <formula>0.7</formula>
      <formula>0.7999</formula>
    </cfRule>
    <cfRule type="cellIs" dxfId="326" priority="330" operator="greaterThan">
      <formula>0.7999</formula>
    </cfRule>
  </conditionalFormatting>
  <conditionalFormatting sqref="P11">
    <cfRule type="cellIs" dxfId="325" priority="321" operator="lessThan">
      <formula>0.4</formula>
    </cfRule>
    <cfRule type="cellIs" dxfId="324" priority="322" operator="between">
      <formula>0.4</formula>
      <formula>0.5999</formula>
    </cfRule>
    <cfRule type="cellIs" dxfId="323" priority="323" operator="between">
      <formula>0.6</formula>
      <formula>0.6999</formula>
    </cfRule>
    <cfRule type="cellIs" dxfId="322" priority="324" operator="between">
      <formula>0.7</formula>
      <formula>0.7999</formula>
    </cfRule>
    <cfRule type="cellIs" dxfId="321" priority="325" operator="greaterThan">
      <formula>0.7999</formula>
    </cfRule>
  </conditionalFormatting>
  <conditionalFormatting sqref="S11">
    <cfRule type="cellIs" dxfId="320" priority="316" operator="lessThan">
      <formula>0.4</formula>
    </cfRule>
    <cfRule type="cellIs" dxfId="319" priority="317" operator="between">
      <formula>0.4</formula>
      <formula>0.5999</formula>
    </cfRule>
    <cfRule type="cellIs" dxfId="318" priority="318" operator="between">
      <formula>0.6</formula>
      <formula>0.6999</formula>
    </cfRule>
    <cfRule type="cellIs" dxfId="317" priority="319" operator="between">
      <formula>0.7</formula>
      <formula>0.7999</formula>
    </cfRule>
    <cfRule type="cellIs" dxfId="316" priority="320" operator="greaterThan">
      <formula>0.7999</formula>
    </cfRule>
  </conditionalFormatting>
  <conditionalFormatting sqref="P71">
    <cfRule type="cellIs" dxfId="315" priority="311" operator="lessThan">
      <formula>0.4</formula>
    </cfRule>
    <cfRule type="cellIs" dxfId="314" priority="312" operator="between">
      <formula>0.4</formula>
      <formula>0.5999</formula>
    </cfRule>
    <cfRule type="cellIs" dxfId="313" priority="313" operator="between">
      <formula>0.6</formula>
      <formula>0.6999</formula>
    </cfRule>
    <cfRule type="cellIs" dxfId="312" priority="314" operator="between">
      <formula>0.7</formula>
      <formula>0.7999</formula>
    </cfRule>
    <cfRule type="cellIs" dxfId="311" priority="315" operator="greaterThan">
      <formula>0.7999</formula>
    </cfRule>
  </conditionalFormatting>
  <conditionalFormatting sqref="S71">
    <cfRule type="cellIs" dxfId="310" priority="306" operator="lessThan">
      <formula>0.4</formula>
    </cfRule>
    <cfRule type="cellIs" dxfId="309" priority="307" operator="between">
      <formula>0.4</formula>
      <formula>0.5999</formula>
    </cfRule>
    <cfRule type="cellIs" dxfId="308" priority="308" operator="between">
      <formula>0.6</formula>
      <formula>0.6999</formula>
    </cfRule>
    <cfRule type="cellIs" dxfId="307" priority="309" operator="between">
      <formula>0.7</formula>
      <formula>0.7999</formula>
    </cfRule>
    <cfRule type="cellIs" dxfId="306" priority="310" operator="greaterThan">
      <formula>0.7999</formula>
    </cfRule>
  </conditionalFormatting>
  <conditionalFormatting sqref="P90">
    <cfRule type="cellIs" dxfId="305" priority="301" operator="lessThan">
      <formula>0.4</formula>
    </cfRule>
    <cfRule type="cellIs" dxfId="304" priority="302" operator="between">
      <formula>0.4</formula>
      <formula>0.5999</formula>
    </cfRule>
    <cfRule type="cellIs" dxfId="303" priority="303" operator="between">
      <formula>0.6</formula>
      <formula>0.6999</formula>
    </cfRule>
    <cfRule type="cellIs" dxfId="302" priority="304" operator="between">
      <formula>0.7</formula>
      <formula>0.7999</formula>
    </cfRule>
    <cfRule type="cellIs" dxfId="301" priority="305" operator="greaterThan">
      <formula>0.7999</formula>
    </cfRule>
  </conditionalFormatting>
  <conditionalFormatting sqref="S90">
    <cfRule type="cellIs" dxfId="300" priority="296" operator="lessThan">
      <formula>0.4</formula>
    </cfRule>
    <cfRule type="cellIs" dxfId="299" priority="297" operator="between">
      <formula>0.4</formula>
      <formula>0.5999</formula>
    </cfRule>
    <cfRule type="cellIs" dxfId="298" priority="298" operator="between">
      <formula>0.6</formula>
      <formula>0.6999</formula>
    </cfRule>
    <cfRule type="cellIs" dxfId="297" priority="299" operator="between">
      <formula>0.7</formula>
      <formula>0.7999</formula>
    </cfRule>
    <cfRule type="cellIs" dxfId="296" priority="300" operator="greaterThan">
      <formula>0.7999</formula>
    </cfRule>
  </conditionalFormatting>
  <conditionalFormatting sqref="P30:P32">
    <cfRule type="cellIs" dxfId="295" priority="291" operator="lessThan">
      <formula>0.4</formula>
    </cfRule>
    <cfRule type="cellIs" dxfId="294" priority="292" operator="between">
      <formula>0.4</formula>
      <formula>0.5999</formula>
    </cfRule>
    <cfRule type="cellIs" dxfId="293" priority="293" operator="between">
      <formula>0.6</formula>
      <formula>0.6999</formula>
    </cfRule>
    <cfRule type="cellIs" dxfId="292" priority="294" operator="between">
      <formula>0.7</formula>
      <formula>0.7999</formula>
    </cfRule>
    <cfRule type="cellIs" dxfId="291" priority="295" operator="greaterThan">
      <formula>0.7999</formula>
    </cfRule>
  </conditionalFormatting>
  <conditionalFormatting sqref="S31:S32">
    <cfRule type="cellIs" dxfId="290" priority="286" operator="lessThan">
      <formula>0.4</formula>
    </cfRule>
    <cfRule type="cellIs" dxfId="289" priority="287" operator="between">
      <formula>0.4</formula>
      <formula>0.5999</formula>
    </cfRule>
    <cfRule type="cellIs" dxfId="288" priority="288" operator="between">
      <formula>0.6</formula>
      <formula>0.6999</formula>
    </cfRule>
    <cfRule type="cellIs" dxfId="287" priority="289" operator="between">
      <formula>0.7</formula>
      <formula>0.7999</formula>
    </cfRule>
    <cfRule type="cellIs" dxfId="286" priority="290" operator="greaterThan">
      <formula>0.7999</formula>
    </cfRule>
  </conditionalFormatting>
  <conditionalFormatting sqref="P53">
    <cfRule type="cellIs" dxfId="285" priority="281" operator="lessThan">
      <formula>0.4</formula>
    </cfRule>
    <cfRule type="cellIs" dxfId="284" priority="282" operator="between">
      <formula>0.4</formula>
      <formula>0.5999</formula>
    </cfRule>
    <cfRule type="cellIs" dxfId="283" priority="283" operator="between">
      <formula>0.6</formula>
      <formula>0.6999</formula>
    </cfRule>
    <cfRule type="cellIs" dxfId="282" priority="284" operator="between">
      <formula>0.7</formula>
      <formula>0.7999</formula>
    </cfRule>
    <cfRule type="cellIs" dxfId="281" priority="285" operator="greaterThan">
      <formula>0.7999</formula>
    </cfRule>
  </conditionalFormatting>
  <conditionalFormatting sqref="S53">
    <cfRule type="cellIs" dxfId="280" priority="276" operator="lessThan">
      <formula>0.4</formula>
    </cfRule>
    <cfRule type="cellIs" dxfId="279" priority="277" operator="between">
      <formula>0.4</formula>
      <formula>0.5999</formula>
    </cfRule>
    <cfRule type="cellIs" dxfId="278" priority="278" operator="between">
      <formula>0.6</formula>
      <formula>0.6999</formula>
    </cfRule>
    <cfRule type="cellIs" dxfId="277" priority="279" operator="between">
      <formula>0.7</formula>
      <formula>0.7999</formula>
    </cfRule>
    <cfRule type="cellIs" dxfId="276" priority="280" operator="greaterThan">
      <formula>0.7999</formula>
    </cfRule>
  </conditionalFormatting>
  <conditionalFormatting sqref="P57">
    <cfRule type="cellIs" dxfId="275" priority="271" operator="lessThan">
      <formula>0.4</formula>
    </cfRule>
    <cfRule type="cellIs" dxfId="274" priority="272" operator="between">
      <formula>0.4</formula>
      <formula>0.5999</formula>
    </cfRule>
    <cfRule type="cellIs" dxfId="273" priority="273" operator="between">
      <formula>0.6</formula>
      <formula>0.6999</formula>
    </cfRule>
    <cfRule type="cellIs" dxfId="272" priority="274" operator="between">
      <formula>0.7</formula>
      <formula>0.7999</formula>
    </cfRule>
    <cfRule type="cellIs" dxfId="271" priority="275" operator="greaterThan">
      <formula>0.7999</formula>
    </cfRule>
  </conditionalFormatting>
  <conditionalFormatting sqref="S57">
    <cfRule type="cellIs" dxfId="270" priority="266" operator="lessThan">
      <formula>0.4</formula>
    </cfRule>
    <cfRule type="cellIs" dxfId="269" priority="267" operator="between">
      <formula>0.4</formula>
      <formula>0.5999</formula>
    </cfRule>
    <cfRule type="cellIs" dxfId="268" priority="268" operator="between">
      <formula>0.6</formula>
      <formula>0.6999</formula>
    </cfRule>
    <cfRule type="cellIs" dxfId="267" priority="269" operator="between">
      <formula>0.7</formula>
      <formula>0.7999</formula>
    </cfRule>
    <cfRule type="cellIs" dxfId="266" priority="270" operator="greaterThan">
      <formula>0.7999</formula>
    </cfRule>
  </conditionalFormatting>
  <conditionalFormatting sqref="P62">
    <cfRule type="cellIs" dxfId="265" priority="261" operator="lessThan">
      <formula>0.4</formula>
    </cfRule>
    <cfRule type="cellIs" dxfId="264" priority="262" operator="between">
      <formula>0.4</formula>
      <formula>0.5999</formula>
    </cfRule>
    <cfRule type="cellIs" dxfId="263" priority="263" operator="between">
      <formula>0.6</formula>
      <formula>0.6999</formula>
    </cfRule>
    <cfRule type="cellIs" dxfId="262" priority="264" operator="between">
      <formula>0.7</formula>
      <formula>0.7999</formula>
    </cfRule>
    <cfRule type="cellIs" dxfId="261" priority="265" operator="greaterThan">
      <formula>0.7999</formula>
    </cfRule>
  </conditionalFormatting>
  <conditionalFormatting sqref="S62">
    <cfRule type="cellIs" dxfId="260" priority="256" operator="lessThan">
      <formula>0.4</formula>
    </cfRule>
    <cfRule type="cellIs" dxfId="259" priority="257" operator="between">
      <formula>0.4</formula>
      <formula>0.5999</formula>
    </cfRule>
    <cfRule type="cellIs" dxfId="258" priority="258" operator="between">
      <formula>0.6</formula>
      <formula>0.6999</formula>
    </cfRule>
    <cfRule type="cellIs" dxfId="257" priority="259" operator="between">
      <formula>0.7</formula>
      <formula>0.7999</formula>
    </cfRule>
    <cfRule type="cellIs" dxfId="256" priority="260" operator="greaterThan">
      <formula>0.7999</formula>
    </cfRule>
  </conditionalFormatting>
  <conditionalFormatting sqref="P109">
    <cfRule type="cellIs" dxfId="255" priority="251" operator="lessThan">
      <formula>0.4</formula>
    </cfRule>
    <cfRule type="cellIs" dxfId="254" priority="252" operator="between">
      <formula>0.4</formula>
      <formula>0.5999</formula>
    </cfRule>
    <cfRule type="cellIs" dxfId="253" priority="253" operator="between">
      <formula>0.6</formula>
      <formula>0.6999</formula>
    </cfRule>
    <cfRule type="cellIs" dxfId="252" priority="254" operator="between">
      <formula>0.7</formula>
      <formula>0.7999</formula>
    </cfRule>
    <cfRule type="cellIs" dxfId="251" priority="255" operator="greaterThan">
      <formula>0.7999</formula>
    </cfRule>
  </conditionalFormatting>
  <conditionalFormatting sqref="S109:S120">
    <cfRule type="cellIs" dxfId="250" priority="246" operator="lessThan">
      <formula>0.4</formula>
    </cfRule>
    <cfRule type="cellIs" dxfId="249" priority="247" operator="between">
      <formula>0.4</formula>
      <formula>0.5999</formula>
    </cfRule>
    <cfRule type="cellIs" dxfId="248" priority="248" operator="between">
      <formula>0.6</formula>
      <formula>0.6999</formula>
    </cfRule>
    <cfRule type="cellIs" dxfId="247" priority="249" operator="between">
      <formula>0.7</formula>
      <formula>0.7999</formula>
    </cfRule>
    <cfRule type="cellIs" dxfId="246" priority="250" operator="greaterThan">
      <formula>0.7999</formula>
    </cfRule>
  </conditionalFormatting>
  <conditionalFormatting sqref="P78">
    <cfRule type="cellIs" dxfId="245" priority="241" operator="lessThan">
      <formula>0.4</formula>
    </cfRule>
    <cfRule type="cellIs" dxfId="244" priority="242" operator="between">
      <formula>0.4</formula>
      <formula>0.5999</formula>
    </cfRule>
    <cfRule type="cellIs" dxfId="243" priority="243" operator="between">
      <formula>0.6</formula>
      <formula>0.6999</formula>
    </cfRule>
    <cfRule type="cellIs" dxfId="242" priority="244" operator="between">
      <formula>0.7</formula>
      <formula>0.7999</formula>
    </cfRule>
    <cfRule type="cellIs" dxfId="241" priority="245" operator="greaterThan">
      <formula>0.7999</formula>
    </cfRule>
  </conditionalFormatting>
  <conditionalFormatting sqref="S78">
    <cfRule type="cellIs" dxfId="240" priority="236" operator="lessThan">
      <formula>0.4</formula>
    </cfRule>
    <cfRule type="cellIs" dxfId="239" priority="237" operator="between">
      <formula>0.4</formula>
      <formula>0.5999</formula>
    </cfRule>
    <cfRule type="cellIs" dxfId="238" priority="238" operator="between">
      <formula>0.6</formula>
      <formula>0.6999</formula>
    </cfRule>
    <cfRule type="cellIs" dxfId="237" priority="239" operator="between">
      <formula>0.7</formula>
      <formula>0.7999</formula>
    </cfRule>
    <cfRule type="cellIs" dxfId="236" priority="240" operator="greaterThan">
      <formula>0.7999</formula>
    </cfRule>
  </conditionalFormatting>
  <conditionalFormatting sqref="P83:P84 P86">
    <cfRule type="cellIs" dxfId="235" priority="231" operator="lessThan">
      <formula>0.4</formula>
    </cfRule>
    <cfRule type="cellIs" dxfId="234" priority="232" operator="between">
      <formula>0.4</formula>
      <formula>0.5999</formula>
    </cfRule>
    <cfRule type="cellIs" dxfId="233" priority="233" operator="between">
      <formula>0.6</formula>
      <formula>0.6999</formula>
    </cfRule>
    <cfRule type="cellIs" dxfId="232" priority="234" operator="between">
      <formula>0.7</formula>
      <formula>0.7999</formula>
    </cfRule>
    <cfRule type="cellIs" dxfId="231" priority="235" operator="greaterThan">
      <formula>0.7999</formula>
    </cfRule>
  </conditionalFormatting>
  <conditionalFormatting sqref="S83:S84 S86">
    <cfRule type="cellIs" dxfId="230" priority="226" operator="lessThan">
      <formula>0.4</formula>
    </cfRule>
    <cfRule type="cellIs" dxfId="229" priority="227" operator="between">
      <formula>0.4</formula>
      <formula>0.5999</formula>
    </cfRule>
    <cfRule type="cellIs" dxfId="228" priority="228" operator="between">
      <formula>0.6</formula>
      <formula>0.6999</formula>
    </cfRule>
    <cfRule type="cellIs" dxfId="227" priority="229" operator="between">
      <formula>0.7</formula>
      <formula>0.7999</formula>
    </cfRule>
    <cfRule type="cellIs" dxfId="226" priority="230" operator="greaterThan">
      <formula>0.7999</formula>
    </cfRule>
  </conditionalFormatting>
  <conditionalFormatting sqref="P88">
    <cfRule type="cellIs" dxfId="225" priority="221" operator="lessThan">
      <formula>0.4</formula>
    </cfRule>
    <cfRule type="cellIs" dxfId="224" priority="222" operator="between">
      <formula>0.4</formula>
      <formula>0.5999</formula>
    </cfRule>
    <cfRule type="cellIs" dxfId="223" priority="223" operator="between">
      <formula>0.6</formula>
      <formula>0.6999</formula>
    </cfRule>
    <cfRule type="cellIs" dxfId="222" priority="224" operator="between">
      <formula>0.7</formula>
      <formula>0.7999</formula>
    </cfRule>
    <cfRule type="cellIs" dxfId="221" priority="225" operator="greaterThan">
      <formula>0.7999</formula>
    </cfRule>
  </conditionalFormatting>
  <conditionalFormatting sqref="S88">
    <cfRule type="cellIs" dxfId="220" priority="216" operator="lessThan">
      <formula>0.4</formula>
    </cfRule>
    <cfRule type="cellIs" dxfId="219" priority="217" operator="between">
      <formula>0.4</formula>
      <formula>0.5999</formula>
    </cfRule>
    <cfRule type="cellIs" dxfId="218" priority="218" operator="between">
      <formula>0.6</formula>
      <formula>0.6999</formula>
    </cfRule>
    <cfRule type="cellIs" dxfId="217" priority="219" operator="between">
      <formula>0.7</formula>
      <formula>0.7999</formula>
    </cfRule>
    <cfRule type="cellIs" dxfId="216" priority="220" operator="greaterThan">
      <formula>0.7999</formula>
    </cfRule>
  </conditionalFormatting>
  <conditionalFormatting sqref="P106">
    <cfRule type="cellIs" dxfId="215" priority="211" operator="lessThan">
      <formula>0.4</formula>
    </cfRule>
    <cfRule type="cellIs" dxfId="214" priority="212" operator="between">
      <formula>0.4</formula>
      <formula>0.5999</formula>
    </cfRule>
    <cfRule type="cellIs" dxfId="213" priority="213" operator="between">
      <formula>0.6</formula>
      <formula>0.6999</formula>
    </cfRule>
    <cfRule type="cellIs" dxfId="212" priority="214" operator="between">
      <formula>0.7</formula>
      <formula>0.7999</formula>
    </cfRule>
    <cfRule type="cellIs" dxfId="211" priority="215" operator="greaterThan">
      <formula>0.7999</formula>
    </cfRule>
  </conditionalFormatting>
  <conditionalFormatting sqref="S106">
    <cfRule type="cellIs" dxfId="210" priority="206" operator="lessThan">
      <formula>0.4</formula>
    </cfRule>
    <cfRule type="cellIs" dxfId="209" priority="207" operator="between">
      <formula>0.4</formula>
      <formula>0.5999</formula>
    </cfRule>
    <cfRule type="cellIs" dxfId="208" priority="208" operator="between">
      <formula>0.6</formula>
      <formula>0.6999</formula>
    </cfRule>
    <cfRule type="cellIs" dxfId="207" priority="209" operator="between">
      <formula>0.7</formula>
      <formula>0.7999</formula>
    </cfRule>
    <cfRule type="cellIs" dxfId="206" priority="210" operator="greaterThan">
      <formula>0.7999</formula>
    </cfRule>
  </conditionalFormatting>
  <conditionalFormatting sqref="P102">
    <cfRule type="cellIs" dxfId="205" priority="201" operator="lessThan">
      <formula>0.4</formula>
    </cfRule>
    <cfRule type="cellIs" dxfId="204" priority="202" operator="between">
      <formula>0.4</formula>
      <formula>0.5999</formula>
    </cfRule>
    <cfRule type="cellIs" dxfId="203" priority="203" operator="between">
      <formula>0.6</formula>
      <formula>0.6999</formula>
    </cfRule>
    <cfRule type="cellIs" dxfId="202" priority="204" operator="between">
      <formula>0.7</formula>
      <formula>0.7999</formula>
    </cfRule>
    <cfRule type="cellIs" dxfId="201" priority="205" operator="greaterThan">
      <formula>0.7999</formula>
    </cfRule>
  </conditionalFormatting>
  <conditionalFormatting sqref="S102">
    <cfRule type="cellIs" dxfId="200" priority="196" operator="lessThan">
      <formula>0.4</formula>
    </cfRule>
    <cfRule type="cellIs" dxfId="199" priority="197" operator="between">
      <formula>0.4</formula>
      <formula>0.5999</formula>
    </cfRule>
    <cfRule type="cellIs" dxfId="198" priority="198" operator="between">
      <formula>0.6</formula>
      <formula>0.6999</formula>
    </cfRule>
    <cfRule type="cellIs" dxfId="197" priority="199" operator="between">
      <formula>0.7</formula>
      <formula>0.7999</formula>
    </cfRule>
    <cfRule type="cellIs" dxfId="196" priority="200" operator="greaterThan">
      <formula>0.7999</formula>
    </cfRule>
  </conditionalFormatting>
  <conditionalFormatting sqref="P100">
    <cfRule type="cellIs" dxfId="195" priority="191" operator="lessThan">
      <formula>0.4</formula>
    </cfRule>
    <cfRule type="cellIs" dxfId="194" priority="192" operator="between">
      <formula>0.4</formula>
      <formula>0.5999</formula>
    </cfRule>
    <cfRule type="cellIs" dxfId="193" priority="193" operator="between">
      <formula>0.6</formula>
      <formula>0.6999</formula>
    </cfRule>
    <cfRule type="cellIs" dxfId="192" priority="194" operator="between">
      <formula>0.7</formula>
      <formula>0.7999</formula>
    </cfRule>
    <cfRule type="cellIs" dxfId="191" priority="195" operator="greaterThan">
      <formula>0.7999</formula>
    </cfRule>
  </conditionalFormatting>
  <conditionalFormatting sqref="S100">
    <cfRule type="cellIs" dxfId="190" priority="186" operator="lessThan">
      <formula>0.4</formula>
    </cfRule>
    <cfRule type="cellIs" dxfId="189" priority="187" operator="between">
      <formula>0.4</formula>
      <formula>0.5999</formula>
    </cfRule>
    <cfRule type="cellIs" dxfId="188" priority="188" operator="between">
      <formula>0.6</formula>
      <formula>0.6999</formula>
    </cfRule>
    <cfRule type="cellIs" dxfId="187" priority="189" operator="between">
      <formula>0.7</formula>
      <formula>0.7999</formula>
    </cfRule>
    <cfRule type="cellIs" dxfId="186" priority="190" operator="greaterThan">
      <formula>0.7999</formula>
    </cfRule>
  </conditionalFormatting>
  <conditionalFormatting sqref="P96">
    <cfRule type="cellIs" dxfId="185" priority="181" operator="lessThan">
      <formula>0.4</formula>
    </cfRule>
    <cfRule type="cellIs" dxfId="184" priority="182" operator="between">
      <formula>0.4</formula>
      <formula>0.5999</formula>
    </cfRule>
    <cfRule type="cellIs" dxfId="183" priority="183" operator="between">
      <formula>0.6</formula>
      <formula>0.6999</formula>
    </cfRule>
    <cfRule type="cellIs" dxfId="182" priority="184" operator="between">
      <formula>0.7</formula>
      <formula>0.7999</formula>
    </cfRule>
    <cfRule type="cellIs" dxfId="181" priority="185" operator="greaterThan">
      <formula>0.7999</formula>
    </cfRule>
  </conditionalFormatting>
  <conditionalFormatting sqref="S96">
    <cfRule type="cellIs" dxfId="180" priority="176" operator="lessThan">
      <formula>0.4</formula>
    </cfRule>
    <cfRule type="cellIs" dxfId="179" priority="177" operator="between">
      <formula>0.4</formula>
      <formula>0.5999</formula>
    </cfRule>
    <cfRule type="cellIs" dxfId="178" priority="178" operator="between">
      <formula>0.6</formula>
      <formula>0.6999</formula>
    </cfRule>
    <cfRule type="cellIs" dxfId="177" priority="179" operator="between">
      <formula>0.7</formula>
      <formula>0.7999</formula>
    </cfRule>
    <cfRule type="cellIs" dxfId="176" priority="180" operator="greaterThan">
      <formula>0.7999</formula>
    </cfRule>
  </conditionalFormatting>
  <conditionalFormatting sqref="P93">
    <cfRule type="cellIs" dxfId="175" priority="171" operator="lessThan">
      <formula>0.4</formula>
    </cfRule>
    <cfRule type="cellIs" dxfId="174" priority="172" operator="between">
      <formula>0.4</formula>
      <formula>0.5999</formula>
    </cfRule>
    <cfRule type="cellIs" dxfId="173" priority="173" operator="between">
      <formula>0.6</formula>
      <formula>0.6999</formula>
    </cfRule>
    <cfRule type="cellIs" dxfId="172" priority="174" operator="between">
      <formula>0.7</formula>
      <formula>0.7999</formula>
    </cfRule>
    <cfRule type="cellIs" dxfId="171" priority="175" operator="greaterThan">
      <formula>0.7999</formula>
    </cfRule>
  </conditionalFormatting>
  <conditionalFormatting sqref="S93">
    <cfRule type="cellIs" dxfId="170" priority="166" operator="lessThan">
      <formula>0.4</formula>
    </cfRule>
    <cfRule type="cellIs" dxfId="169" priority="167" operator="between">
      <formula>0.4</formula>
      <formula>0.5999</formula>
    </cfRule>
    <cfRule type="cellIs" dxfId="168" priority="168" operator="between">
      <formula>0.6</formula>
      <formula>0.6999</formula>
    </cfRule>
    <cfRule type="cellIs" dxfId="167" priority="169" operator="between">
      <formula>0.7</formula>
      <formula>0.7999</formula>
    </cfRule>
    <cfRule type="cellIs" dxfId="166" priority="170" operator="greaterThan">
      <formula>0.7999</formula>
    </cfRule>
  </conditionalFormatting>
  <conditionalFormatting sqref="P76">
    <cfRule type="cellIs" dxfId="165" priority="161" operator="lessThan">
      <formula>0.4</formula>
    </cfRule>
    <cfRule type="cellIs" dxfId="164" priority="162" operator="between">
      <formula>0.4</formula>
      <formula>0.5999</formula>
    </cfRule>
    <cfRule type="cellIs" dxfId="163" priority="163" operator="between">
      <formula>0.6</formula>
      <formula>0.6999</formula>
    </cfRule>
    <cfRule type="cellIs" dxfId="162" priority="164" operator="between">
      <formula>0.7</formula>
      <formula>0.7999</formula>
    </cfRule>
    <cfRule type="cellIs" dxfId="161" priority="165" operator="greaterThan">
      <formula>0.7999</formula>
    </cfRule>
  </conditionalFormatting>
  <conditionalFormatting sqref="S76">
    <cfRule type="cellIs" dxfId="160" priority="156" operator="lessThan">
      <formula>0.4</formula>
    </cfRule>
    <cfRule type="cellIs" dxfId="159" priority="157" operator="between">
      <formula>0.4</formula>
      <formula>0.5999</formula>
    </cfRule>
    <cfRule type="cellIs" dxfId="158" priority="158" operator="between">
      <formula>0.6</formula>
      <formula>0.6999</formula>
    </cfRule>
    <cfRule type="cellIs" dxfId="157" priority="159" operator="between">
      <formula>0.7</formula>
      <formula>0.7999</formula>
    </cfRule>
    <cfRule type="cellIs" dxfId="156" priority="160" operator="greaterThan">
      <formula>0.7999</formula>
    </cfRule>
  </conditionalFormatting>
  <conditionalFormatting sqref="P73">
    <cfRule type="cellIs" dxfId="155" priority="151" operator="lessThan">
      <formula>0.4</formula>
    </cfRule>
    <cfRule type="cellIs" dxfId="154" priority="152" operator="between">
      <formula>0.4</formula>
      <formula>0.5999</formula>
    </cfRule>
    <cfRule type="cellIs" dxfId="153" priority="153" operator="between">
      <formula>0.6</formula>
      <formula>0.6999</formula>
    </cfRule>
    <cfRule type="cellIs" dxfId="152" priority="154" operator="between">
      <formula>0.7</formula>
      <formula>0.7999</formula>
    </cfRule>
    <cfRule type="cellIs" dxfId="151" priority="155" operator="greaterThan">
      <formula>0.7999</formula>
    </cfRule>
  </conditionalFormatting>
  <conditionalFormatting sqref="S73">
    <cfRule type="cellIs" dxfId="150" priority="146" operator="lessThan">
      <formula>0.4</formula>
    </cfRule>
    <cfRule type="cellIs" dxfId="149" priority="147" operator="between">
      <formula>0.4</formula>
      <formula>0.5999</formula>
    </cfRule>
    <cfRule type="cellIs" dxfId="148" priority="148" operator="between">
      <formula>0.6</formula>
      <formula>0.6999</formula>
    </cfRule>
    <cfRule type="cellIs" dxfId="147" priority="149" operator="between">
      <formula>0.7</formula>
      <formula>0.7999</formula>
    </cfRule>
    <cfRule type="cellIs" dxfId="146" priority="150" operator="greaterThan">
      <formula>0.7999</formula>
    </cfRule>
  </conditionalFormatting>
  <conditionalFormatting sqref="S56">
    <cfRule type="cellIs" dxfId="145" priority="141" operator="lessThan">
      <formula>0.4</formula>
    </cfRule>
    <cfRule type="cellIs" dxfId="144" priority="142" operator="between">
      <formula>0.4</formula>
      <formula>0.5999</formula>
    </cfRule>
    <cfRule type="cellIs" dxfId="143" priority="143" operator="between">
      <formula>0.6</formula>
      <formula>0.6999</formula>
    </cfRule>
    <cfRule type="cellIs" dxfId="142" priority="144" operator="between">
      <formula>0.7</formula>
      <formula>0.7999</formula>
    </cfRule>
    <cfRule type="cellIs" dxfId="141" priority="145" operator="greaterThan">
      <formula>0.7999</formula>
    </cfRule>
  </conditionalFormatting>
  <conditionalFormatting sqref="P104">
    <cfRule type="cellIs" dxfId="140" priority="136" operator="lessThan">
      <formula>0.4</formula>
    </cfRule>
    <cfRule type="cellIs" dxfId="139" priority="137" operator="between">
      <formula>0.4</formula>
      <formula>0.5999</formula>
    </cfRule>
    <cfRule type="cellIs" dxfId="138" priority="138" operator="between">
      <formula>0.6</formula>
      <formula>0.6999</formula>
    </cfRule>
    <cfRule type="cellIs" dxfId="137" priority="139" operator="between">
      <formula>0.7</formula>
      <formula>0.7999</formula>
    </cfRule>
    <cfRule type="cellIs" dxfId="136" priority="140" operator="greaterThan">
      <formula>0.7999</formula>
    </cfRule>
  </conditionalFormatting>
  <conditionalFormatting sqref="S104">
    <cfRule type="cellIs" dxfId="135" priority="131" operator="lessThan">
      <formula>0.4</formula>
    </cfRule>
    <cfRule type="cellIs" dxfId="134" priority="132" operator="between">
      <formula>0.4</formula>
      <formula>0.5999</formula>
    </cfRule>
    <cfRule type="cellIs" dxfId="133" priority="133" operator="between">
      <formula>0.6</formula>
      <formula>0.6999</formula>
    </cfRule>
    <cfRule type="cellIs" dxfId="132" priority="134" operator="between">
      <formula>0.7</formula>
      <formula>0.7999</formula>
    </cfRule>
    <cfRule type="cellIs" dxfId="131" priority="135" operator="greaterThan">
      <formula>0.7999</formula>
    </cfRule>
  </conditionalFormatting>
  <conditionalFormatting sqref="P108">
    <cfRule type="cellIs" dxfId="130" priority="126" operator="lessThan">
      <formula>0.4</formula>
    </cfRule>
    <cfRule type="cellIs" dxfId="129" priority="127" operator="between">
      <formula>0.4</formula>
      <formula>0.5999</formula>
    </cfRule>
    <cfRule type="cellIs" dxfId="128" priority="128" operator="between">
      <formula>0.6</formula>
      <formula>0.6999</formula>
    </cfRule>
    <cfRule type="cellIs" dxfId="127" priority="129" operator="between">
      <formula>0.7</formula>
      <formula>0.7999</formula>
    </cfRule>
    <cfRule type="cellIs" dxfId="126" priority="130" operator="greaterThan">
      <formula>0.7999</formula>
    </cfRule>
  </conditionalFormatting>
  <conditionalFormatting sqref="S108">
    <cfRule type="cellIs" dxfId="125" priority="121" operator="lessThan">
      <formula>0.4</formula>
    </cfRule>
    <cfRule type="cellIs" dxfId="124" priority="122" operator="between">
      <formula>0.4</formula>
      <formula>0.5999</formula>
    </cfRule>
    <cfRule type="cellIs" dxfId="123" priority="123" operator="between">
      <formula>0.6</formula>
      <formula>0.6999</formula>
    </cfRule>
    <cfRule type="cellIs" dxfId="122" priority="124" operator="between">
      <formula>0.7</formula>
      <formula>0.7999</formula>
    </cfRule>
    <cfRule type="cellIs" dxfId="121" priority="125" operator="greaterThan">
      <formula>0.7999</formula>
    </cfRule>
  </conditionalFormatting>
  <conditionalFormatting sqref="P103">
    <cfRule type="cellIs" dxfId="120" priority="116" operator="lessThan">
      <formula>0.4</formula>
    </cfRule>
    <cfRule type="cellIs" dxfId="119" priority="117" operator="between">
      <formula>0.4</formula>
      <formula>0.5999</formula>
    </cfRule>
    <cfRule type="cellIs" dxfId="118" priority="118" operator="between">
      <formula>0.6</formula>
      <formula>0.6999</formula>
    </cfRule>
    <cfRule type="cellIs" dxfId="117" priority="119" operator="between">
      <formula>0.7</formula>
      <formula>0.7999</formula>
    </cfRule>
    <cfRule type="cellIs" dxfId="116" priority="120" operator="greaterThan">
      <formula>0.7999</formula>
    </cfRule>
  </conditionalFormatting>
  <conditionalFormatting sqref="S103">
    <cfRule type="cellIs" dxfId="115" priority="111" operator="lessThan">
      <formula>0.4</formula>
    </cfRule>
    <cfRule type="cellIs" dxfId="114" priority="112" operator="between">
      <formula>0.4</formula>
      <formula>0.5999</formula>
    </cfRule>
    <cfRule type="cellIs" dxfId="113" priority="113" operator="between">
      <formula>0.6</formula>
      <formula>0.6999</formula>
    </cfRule>
    <cfRule type="cellIs" dxfId="112" priority="114" operator="between">
      <formula>0.7</formula>
      <formula>0.7999</formula>
    </cfRule>
    <cfRule type="cellIs" dxfId="111" priority="115" operator="greaterThan">
      <formula>0.7999</formula>
    </cfRule>
  </conditionalFormatting>
  <conditionalFormatting sqref="P85">
    <cfRule type="cellIs" dxfId="110" priority="106" operator="lessThan">
      <formula>0.4</formula>
    </cfRule>
    <cfRule type="cellIs" dxfId="109" priority="107" operator="between">
      <formula>0.4</formula>
      <formula>0.5999</formula>
    </cfRule>
    <cfRule type="cellIs" dxfId="108" priority="108" operator="between">
      <formula>0.6</formula>
      <formula>0.6999</formula>
    </cfRule>
    <cfRule type="cellIs" dxfId="107" priority="109" operator="between">
      <formula>0.7</formula>
      <formula>0.7999</formula>
    </cfRule>
    <cfRule type="cellIs" dxfId="106" priority="110" operator="greaterThan">
      <formula>0.7999</formula>
    </cfRule>
  </conditionalFormatting>
  <conditionalFormatting sqref="S85">
    <cfRule type="cellIs" dxfId="105" priority="101" operator="lessThan">
      <formula>0.4</formula>
    </cfRule>
    <cfRule type="cellIs" dxfId="104" priority="102" operator="between">
      <formula>0.4</formula>
      <formula>0.5999</formula>
    </cfRule>
    <cfRule type="cellIs" dxfId="103" priority="103" operator="between">
      <formula>0.6</formula>
      <formula>0.6999</formula>
    </cfRule>
    <cfRule type="cellIs" dxfId="102" priority="104" operator="between">
      <formula>0.7</formula>
      <formula>0.7999</formula>
    </cfRule>
    <cfRule type="cellIs" dxfId="101" priority="105" operator="greaterThan">
      <formula>0.7999</formula>
    </cfRule>
  </conditionalFormatting>
  <conditionalFormatting sqref="P77">
    <cfRule type="cellIs" dxfId="100" priority="96" operator="lessThan">
      <formula>0.4</formula>
    </cfRule>
    <cfRule type="cellIs" dxfId="99" priority="97" operator="between">
      <formula>0.4</formula>
      <formula>0.5999</formula>
    </cfRule>
    <cfRule type="cellIs" dxfId="98" priority="98" operator="between">
      <formula>0.6</formula>
      <formula>0.6999</formula>
    </cfRule>
    <cfRule type="cellIs" dxfId="97" priority="99" operator="between">
      <formula>0.7</formula>
      <formula>0.7999</formula>
    </cfRule>
    <cfRule type="cellIs" dxfId="96" priority="100" operator="greaterThan">
      <formula>0.7999</formula>
    </cfRule>
  </conditionalFormatting>
  <conditionalFormatting sqref="S77">
    <cfRule type="cellIs" dxfId="95" priority="91" operator="lessThan">
      <formula>0.4</formula>
    </cfRule>
    <cfRule type="cellIs" dxfId="94" priority="92" operator="between">
      <formula>0.4</formula>
      <formula>0.5999</formula>
    </cfRule>
    <cfRule type="cellIs" dxfId="93" priority="93" operator="between">
      <formula>0.6</formula>
      <formula>0.6999</formula>
    </cfRule>
    <cfRule type="cellIs" dxfId="92" priority="94" operator="between">
      <formula>0.7</formula>
      <formula>0.7999</formula>
    </cfRule>
    <cfRule type="cellIs" dxfId="91" priority="95" operator="greaterThan">
      <formula>0.7999</formula>
    </cfRule>
  </conditionalFormatting>
  <conditionalFormatting sqref="P42">
    <cfRule type="cellIs" dxfId="90" priority="86" operator="lessThan">
      <formula>0.4</formula>
    </cfRule>
    <cfRule type="cellIs" dxfId="89" priority="87" operator="between">
      <formula>0.4</formula>
      <formula>0.5999</formula>
    </cfRule>
    <cfRule type="cellIs" dxfId="88" priority="88" operator="between">
      <formula>0.6</formula>
      <formula>0.6999</formula>
    </cfRule>
    <cfRule type="cellIs" dxfId="87" priority="89" operator="between">
      <formula>0.7</formula>
      <formula>0.7999</formula>
    </cfRule>
    <cfRule type="cellIs" dxfId="86" priority="90" operator="greaterThan">
      <formula>0.7999</formula>
    </cfRule>
  </conditionalFormatting>
  <conditionalFormatting sqref="S42">
    <cfRule type="cellIs" dxfId="85" priority="81" operator="lessThan">
      <formula>0.4</formula>
    </cfRule>
    <cfRule type="cellIs" dxfId="84" priority="82" operator="between">
      <formula>0.4</formula>
      <formula>0.5999</formula>
    </cfRule>
    <cfRule type="cellIs" dxfId="83" priority="83" operator="between">
      <formula>0.6</formula>
      <formula>0.6999</formula>
    </cfRule>
    <cfRule type="cellIs" dxfId="82" priority="84" operator="between">
      <formula>0.7</formula>
      <formula>0.7999</formula>
    </cfRule>
    <cfRule type="cellIs" dxfId="81" priority="85" operator="greaterThan">
      <formula>0.7999</formula>
    </cfRule>
  </conditionalFormatting>
  <conditionalFormatting sqref="P33">
    <cfRule type="cellIs" dxfId="80" priority="76" operator="lessThan">
      <formula>0.4</formula>
    </cfRule>
    <cfRule type="cellIs" dxfId="79" priority="77" operator="between">
      <formula>0.4</formula>
      <formula>0.5999</formula>
    </cfRule>
    <cfRule type="cellIs" dxfId="78" priority="78" operator="between">
      <formula>0.6</formula>
      <formula>0.6999</formula>
    </cfRule>
    <cfRule type="cellIs" dxfId="77" priority="79" operator="between">
      <formula>0.7</formula>
      <formula>0.7999</formula>
    </cfRule>
    <cfRule type="cellIs" dxfId="76" priority="80" operator="greaterThan">
      <formula>0.7999</formula>
    </cfRule>
  </conditionalFormatting>
  <conditionalFormatting sqref="S33">
    <cfRule type="cellIs" dxfId="75" priority="71" operator="lessThan">
      <formula>0.4</formula>
    </cfRule>
    <cfRule type="cellIs" dxfId="74" priority="72" operator="between">
      <formula>0.4</formula>
      <formula>0.5999</formula>
    </cfRule>
    <cfRule type="cellIs" dxfId="73" priority="73" operator="between">
      <formula>0.6</formula>
      <formula>0.6999</formula>
    </cfRule>
    <cfRule type="cellIs" dxfId="72" priority="74" operator="between">
      <formula>0.7</formula>
      <formula>0.7999</formula>
    </cfRule>
    <cfRule type="cellIs" dxfId="71" priority="75" operator="greaterThan">
      <formula>0.7999</formula>
    </cfRule>
  </conditionalFormatting>
  <conditionalFormatting sqref="P45">
    <cfRule type="cellIs" dxfId="70" priority="66" operator="lessThan">
      <formula>0.4</formula>
    </cfRule>
    <cfRule type="cellIs" dxfId="69" priority="67" operator="between">
      <formula>0.4</formula>
      <formula>0.5999</formula>
    </cfRule>
    <cfRule type="cellIs" dxfId="68" priority="68" operator="between">
      <formula>0.6</formula>
      <formula>0.6999</formula>
    </cfRule>
    <cfRule type="cellIs" dxfId="67" priority="69" operator="between">
      <formula>0.7</formula>
      <formula>0.7999</formula>
    </cfRule>
    <cfRule type="cellIs" dxfId="66" priority="70" operator="greaterThan">
      <formula>0.7999</formula>
    </cfRule>
  </conditionalFormatting>
  <conditionalFormatting sqref="S45">
    <cfRule type="cellIs" dxfId="65" priority="61" operator="lessThan">
      <formula>0.4</formula>
    </cfRule>
    <cfRule type="cellIs" dxfId="64" priority="62" operator="between">
      <formula>0.4</formula>
      <formula>0.5999</formula>
    </cfRule>
    <cfRule type="cellIs" dxfId="63" priority="63" operator="between">
      <formula>0.6</formula>
      <formula>0.6999</formula>
    </cfRule>
    <cfRule type="cellIs" dxfId="62" priority="64" operator="between">
      <formula>0.7</formula>
      <formula>0.7999</formula>
    </cfRule>
    <cfRule type="cellIs" dxfId="61" priority="65" operator="greaterThan">
      <formula>0.7999</formula>
    </cfRule>
  </conditionalFormatting>
  <conditionalFormatting sqref="P105">
    <cfRule type="cellIs" dxfId="60" priority="56" operator="lessThan">
      <formula>0.4</formula>
    </cfRule>
    <cfRule type="cellIs" dxfId="59" priority="57" operator="between">
      <formula>0.4</formula>
      <formula>0.5999</formula>
    </cfRule>
    <cfRule type="cellIs" dxfId="58" priority="58" operator="between">
      <formula>0.6</formula>
      <formula>0.6999</formula>
    </cfRule>
    <cfRule type="cellIs" dxfId="57" priority="59" operator="between">
      <formula>0.7</formula>
      <formula>0.7999</formula>
    </cfRule>
    <cfRule type="cellIs" dxfId="56" priority="60" operator="greaterThan">
      <formula>0.7999</formula>
    </cfRule>
  </conditionalFormatting>
  <conditionalFormatting sqref="S105">
    <cfRule type="cellIs" dxfId="55" priority="51" operator="lessThan">
      <formula>0.4</formula>
    </cfRule>
    <cfRule type="cellIs" dxfId="54" priority="52" operator="between">
      <formula>0.4</formula>
      <formula>0.5999</formula>
    </cfRule>
    <cfRule type="cellIs" dxfId="53" priority="53" operator="between">
      <formula>0.6</formula>
      <formula>0.6999</formula>
    </cfRule>
    <cfRule type="cellIs" dxfId="52" priority="54" operator="between">
      <formula>0.7</formula>
      <formula>0.7999</formula>
    </cfRule>
    <cfRule type="cellIs" dxfId="51" priority="55" operator="greaterThan">
      <formula>0.7999</formula>
    </cfRule>
  </conditionalFormatting>
  <conditionalFormatting sqref="P35">
    <cfRule type="cellIs" dxfId="50" priority="46" operator="lessThan">
      <formula>0.4</formula>
    </cfRule>
    <cfRule type="cellIs" dxfId="49" priority="47" operator="between">
      <formula>0.4</formula>
      <formula>0.5999</formula>
    </cfRule>
    <cfRule type="cellIs" dxfId="48" priority="48" operator="between">
      <formula>0.6</formula>
      <formula>0.6999</formula>
    </cfRule>
    <cfRule type="cellIs" dxfId="47" priority="49" operator="between">
      <formula>0.7</formula>
      <formula>0.7999</formula>
    </cfRule>
    <cfRule type="cellIs" dxfId="46" priority="50" operator="greaterThan">
      <formula>0.7999</formula>
    </cfRule>
  </conditionalFormatting>
  <conditionalFormatting sqref="S35">
    <cfRule type="cellIs" dxfId="45" priority="41" operator="lessThan">
      <formula>0.4</formula>
    </cfRule>
    <cfRule type="cellIs" dxfId="44" priority="42" operator="between">
      <formula>0.4</formula>
      <formula>0.5999</formula>
    </cfRule>
    <cfRule type="cellIs" dxfId="43" priority="43" operator="between">
      <formula>0.6</formula>
      <formula>0.6999</formula>
    </cfRule>
    <cfRule type="cellIs" dxfId="42" priority="44" operator="between">
      <formula>0.7</formula>
      <formula>0.7999</formula>
    </cfRule>
    <cfRule type="cellIs" dxfId="41" priority="45" operator="greaterThan">
      <formula>0.7999</formula>
    </cfRule>
  </conditionalFormatting>
  <conditionalFormatting sqref="P50">
    <cfRule type="cellIs" dxfId="40" priority="36" operator="lessThan">
      <formula>0.4</formula>
    </cfRule>
    <cfRule type="cellIs" dxfId="39" priority="37" operator="between">
      <formula>0.4</formula>
      <formula>0.5999</formula>
    </cfRule>
    <cfRule type="cellIs" dxfId="38" priority="38" operator="between">
      <formula>0.6</formula>
      <formula>0.6999</formula>
    </cfRule>
    <cfRule type="cellIs" dxfId="37" priority="39" operator="between">
      <formula>0.7</formula>
      <formula>0.7999</formula>
    </cfRule>
    <cfRule type="cellIs" dxfId="36" priority="40" operator="greaterThan">
      <formula>0.7999</formula>
    </cfRule>
  </conditionalFormatting>
  <conditionalFormatting sqref="S50">
    <cfRule type="cellIs" dxfId="35" priority="31" operator="lessThan">
      <formula>0.4</formula>
    </cfRule>
    <cfRule type="cellIs" dxfId="34" priority="32" operator="between">
      <formula>0.4</formula>
      <formula>0.5999</formula>
    </cfRule>
    <cfRule type="cellIs" dxfId="33" priority="33" operator="between">
      <formula>0.6</formula>
      <formula>0.6999</formula>
    </cfRule>
    <cfRule type="cellIs" dxfId="32" priority="34" operator="between">
      <formula>0.7</formula>
      <formula>0.7999</formula>
    </cfRule>
    <cfRule type="cellIs" dxfId="31" priority="35" operator="greaterThan">
      <formula>0.7999</formula>
    </cfRule>
  </conditionalFormatting>
  <conditionalFormatting sqref="S6">
    <cfRule type="cellIs" dxfId="30" priority="26" operator="lessThan">
      <formula>0.4</formula>
    </cfRule>
    <cfRule type="cellIs" dxfId="29" priority="27" operator="between">
      <formula>0.4</formula>
      <formula>0.5999</formula>
    </cfRule>
    <cfRule type="cellIs" dxfId="28" priority="28" operator="between">
      <formula>0.6</formula>
      <formula>0.6999</formula>
    </cfRule>
    <cfRule type="cellIs" dxfId="27" priority="29" operator="between">
      <formula>0.7</formula>
      <formula>0.7999</formula>
    </cfRule>
    <cfRule type="cellIs" dxfId="26" priority="30" operator="greaterThan">
      <formula>0.7999</formula>
    </cfRule>
  </conditionalFormatting>
  <conditionalFormatting sqref="S8">
    <cfRule type="cellIs" dxfId="25" priority="21" operator="lessThan">
      <formula>0.4</formula>
    </cfRule>
    <cfRule type="cellIs" dxfId="24" priority="22" operator="between">
      <formula>0.4</formula>
      <formula>0.5999</formula>
    </cfRule>
    <cfRule type="cellIs" dxfId="23" priority="23" operator="between">
      <formula>0.6</formula>
      <formula>0.6999</formula>
    </cfRule>
    <cfRule type="cellIs" dxfId="22" priority="24" operator="between">
      <formula>0.7</formula>
      <formula>0.7999</formula>
    </cfRule>
    <cfRule type="cellIs" dxfId="21" priority="25" operator="greaterThan">
      <formula>0.7999</formula>
    </cfRule>
  </conditionalFormatting>
  <conditionalFormatting sqref="P70">
    <cfRule type="cellIs" dxfId="20" priority="16" operator="lessThan">
      <formula>0.4</formula>
    </cfRule>
    <cfRule type="cellIs" dxfId="19" priority="17" operator="between">
      <formula>0.4</formula>
      <formula>0.5999</formula>
    </cfRule>
    <cfRule type="cellIs" dxfId="18" priority="18" operator="between">
      <formula>0.6</formula>
      <formula>0.6999</formula>
    </cfRule>
    <cfRule type="cellIs" dxfId="17" priority="19" operator="between">
      <formula>0.7</formula>
      <formula>0.7999</formula>
    </cfRule>
    <cfRule type="cellIs" dxfId="16" priority="20" operator="greaterThan">
      <formula>0.7999</formula>
    </cfRule>
  </conditionalFormatting>
  <conditionalFormatting sqref="S70">
    <cfRule type="cellIs" dxfId="15" priority="11" operator="lessThan">
      <formula>0.4</formula>
    </cfRule>
    <cfRule type="cellIs" dxfId="14" priority="12" operator="between">
      <formula>0.4</formula>
      <formula>0.5999</formula>
    </cfRule>
    <cfRule type="cellIs" dxfId="13" priority="13" operator="between">
      <formula>0.6</formula>
      <formula>0.6999</formula>
    </cfRule>
    <cfRule type="cellIs" dxfId="12" priority="14" operator="between">
      <formula>0.7</formula>
      <formula>0.7999</formula>
    </cfRule>
    <cfRule type="cellIs" dxfId="11" priority="15" operator="greaterThan">
      <formula>0.7999</formula>
    </cfRule>
  </conditionalFormatting>
  <conditionalFormatting sqref="S30">
    <cfRule type="cellIs" dxfId="10" priority="6" operator="lessThan">
      <formula>0.4</formula>
    </cfRule>
    <cfRule type="cellIs" dxfId="9" priority="7" operator="between">
      <formula>0.4</formula>
      <formula>0.5999</formula>
    </cfRule>
    <cfRule type="cellIs" dxfId="8" priority="8" operator="between">
      <formula>0.6</formula>
      <formula>0.6999</formula>
    </cfRule>
    <cfRule type="cellIs" dxfId="7" priority="9" operator="between">
      <formula>0.7</formula>
      <formula>0.7999</formula>
    </cfRule>
    <cfRule type="cellIs" dxfId="6" priority="10" operator="greaterThan">
      <formula>0.7999</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677"/>
  <sheetViews>
    <sheetView topLeftCell="B1" workbookViewId="0">
      <pane xSplit="3" topLeftCell="E1" activePane="topRight" state="frozen"/>
      <selection activeCell="B1" sqref="B1"/>
      <selection pane="topRight" activeCell="AR74" sqref="AR74"/>
    </sheetView>
  </sheetViews>
  <sheetFormatPr baseColWidth="10" defaultColWidth="11.42578125" defaultRowHeight="15"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16.140625" style="2" customWidth="1"/>
    <col min="7" max="7" width="15.85546875" style="2" customWidth="1"/>
    <col min="8" max="8" width="13.28515625" style="2" customWidth="1"/>
    <col min="9" max="9" width="15.140625" style="2" customWidth="1"/>
    <col min="10" max="10" width="11.28515625" style="643" customWidth="1"/>
    <col min="11" max="11" width="18.7109375" style="643" customWidth="1"/>
    <col min="12" max="12" width="16.42578125" style="643" customWidth="1"/>
    <col min="13" max="13" width="15.140625" style="643" customWidth="1"/>
    <col min="14" max="14" width="14.140625" style="643" customWidth="1"/>
    <col min="15" max="15" width="13.7109375" style="643" customWidth="1"/>
    <col min="16" max="16" width="10.85546875" style="643" customWidth="1"/>
    <col min="17" max="17" width="14.5703125" style="93" customWidth="1"/>
    <col min="18" max="18" width="21.28515625" style="93" customWidth="1"/>
    <col min="19" max="19" width="22.140625" style="93" customWidth="1"/>
    <col min="20" max="20" width="19.140625" style="93" customWidth="1"/>
    <col min="21" max="21" width="15.5703125" style="93" customWidth="1"/>
    <col min="22" max="22" width="14" style="93" customWidth="1"/>
    <col min="23" max="23" width="19.85546875" style="94" customWidth="1"/>
    <col min="24" max="24" width="12" style="93" customWidth="1"/>
    <col min="25" max="25" width="19.28515625" style="94" customWidth="1"/>
    <col min="26" max="26" width="13.85546875" style="93" customWidth="1"/>
    <col min="27" max="27" width="14.7109375" style="94" customWidth="1"/>
    <col min="28" max="28" width="10.42578125" style="93" customWidth="1"/>
    <col min="29" max="29" width="15" style="94" customWidth="1"/>
    <col min="30" max="30" width="62.28515625" style="432" customWidth="1"/>
    <col min="31" max="31" width="48" style="177" customWidth="1"/>
    <col min="32" max="32" width="70" style="177" customWidth="1"/>
    <col min="33" max="33" width="62.28515625" style="177" customWidth="1"/>
    <col min="34" max="34" width="51" style="177" customWidth="1"/>
    <col min="35" max="35" width="69.42578125" style="177" customWidth="1"/>
    <col min="36" max="36" width="45.7109375" style="177" customWidth="1"/>
    <col min="37" max="37" width="44" style="177" customWidth="1"/>
    <col min="38" max="38" width="86.7109375" style="177" customWidth="1"/>
    <col min="39" max="39" width="50.85546875" style="177" customWidth="1"/>
    <col min="40" max="40" width="49.140625" style="177" customWidth="1"/>
    <col min="41" max="16384" width="11.42578125" style="177"/>
  </cols>
  <sheetData>
    <row r="1" spans="1:40" ht="27.75" customHeight="1" x14ac:dyDescent="0.25">
      <c r="A1" s="645" t="s">
        <v>1461</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4"/>
      <c r="AE1" s="445"/>
      <c r="AF1" s="445"/>
    </row>
    <row r="2" spans="1:40" ht="51.75" customHeight="1" x14ac:dyDescent="0.25">
      <c r="A2" s="439" t="s">
        <v>0</v>
      </c>
      <c r="B2" s="439" t="s">
        <v>1</v>
      </c>
      <c r="C2" s="439" t="s">
        <v>2</v>
      </c>
      <c r="D2" s="439" t="s">
        <v>12</v>
      </c>
      <c r="E2" s="439" t="s">
        <v>1462</v>
      </c>
      <c r="F2" s="435" t="s">
        <v>4</v>
      </c>
      <c r="G2" s="435" t="s">
        <v>5</v>
      </c>
      <c r="H2" s="435" t="s">
        <v>6</v>
      </c>
      <c r="I2" s="435" t="s">
        <v>7</v>
      </c>
      <c r="J2" s="1031" t="s">
        <v>1463</v>
      </c>
      <c r="K2" s="1032"/>
      <c r="L2" s="1032"/>
      <c r="M2" s="1032"/>
      <c r="N2" s="1032"/>
      <c r="O2" s="1032"/>
      <c r="P2" s="1033"/>
      <c r="Q2" s="1034" t="s">
        <v>1464</v>
      </c>
      <c r="R2" s="1035"/>
      <c r="S2" s="1034" t="s">
        <v>1465</v>
      </c>
      <c r="T2" s="1035"/>
      <c r="U2" s="446" t="s">
        <v>281</v>
      </c>
      <c r="V2" s="1029" t="s">
        <v>703</v>
      </c>
      <c r="W2" s="1030"/>
      <c r="X2" s="1029" t="s">
        <v>704</v>
      </c>
      <c r="Y2" s="1030"/>
      <c r="Z2" s="1029" t="s">
        <v>705</v>
      </c>
      <c r="AA2" s="1030"/>
      <c r="AB2" s="1029" t="s">
        <v>706</v>
      </c>
      <c r="AC2" s="1030"/>
      <c r="AD2" s="447" t="s">
        <v>1466</v>
      </c>
      <c r="AE2" s="448" t="s">
        <v>1467</v>
      </c>
      <c r="AF2" s="447" t="s">
        <v>1468</v>
      </c>
      <c r="AG2" s="448" t="s">
        <v>1467</v>
      </c>
      <c r="AH2" s="448" t="s">
        <v>1469</v>
      </c>
      <c r="AI2" s="447" t="s">
        <v>1470</v>
      </c>
      <c r="AJ2" s="448" t="s">
        <v>1467</v>
      </c>
      <c r="AK2" s="448" t="s">
        <v>1469</v>
      </c>
      <c r="AL2" s="447" t="s">
        <v>1471</v>
      </c>
      <c r="AM2" s="448" t="s">
        <v>1467</v>
      </c>
      <c r="AN2" s="448" t="s">
        <v>1469</v>
      </c>
    </row>
    <row r="3" spans="1:40" ht="42" customHeight="1" x14ac:dyDescent="0.25">
      <c r="A3" s="439"/>
      <c r="B3" s="439"/>
      <c r="C3" s="439"/>
      <c r="D3" s="439"/>
      <c r="E3" s="439"/>
      <c r="F3" s="434"/>
      <c r="G3" s="434"/>
      <c r="H3" s="434"/>
      <c r="I3" s="434"/>
      <c r="J3" s="449" t="s">
        <v>1472</v>
      </c>
      <c r="K3" s="449" t="s">
        <v>1473</v>
      </c>
      <c r="L3" s="449" t="s">
        <v>1474</v>
      </c>
      <c r="M3" s="449" t="s">
        <v>1475</v>
      </c>
      <c r="N3" s="449" t="s">
        <v>1476</v>
      </c>
      <c r="O3" s="449" t="s">
        <v>1477</v>
      </c>
      <c r="P3" s="449" t="s">
        <v>1478</v>
      </c>
      <c r="Q3" s="439" t="s">
        <v>707</v>
      </c>
      <c r="R3" s="397" t="s">
        <v>700</v>
      </c>
      <c r="S3" s="439" t="s">
        <v>707</v>
      </c>
      <c r="T3" s="397" t="s">
        <v>700</v>
      </c>
      <c r="U3" s="450"/>
      <c r="V3" s="439" t="s">
        <v>701</v>
      </c>
      <c r="W3" s="397" t="s">
        <v>702</v>
      </c>
      <c r="X3" s="439" t="s">
        <v>701</v>
      </c>
      <c r="Y3" s="397" t="s">
        <v>702</v>
      </c>
      <c r="Z3" s="439" t="s">
        <v>701</v>
      </c>
      <c r="AA3" s="397" t="s">
        <v>702</v>
      </c>
      <c r="AB3" s="439" t="s">
        <v>701</v>
      </c>
      <c r="AC3" s="397" t="s">
        <v>702</v>
      </c>
      <c r="AD3" s="451"/>
      <c r="AE3" s="452"/>
      <c r="AF3" s="452"/>
      <c r="AG3" s="453"/>
      <c r="AH3" s="375"/>
      <c r="AI3" s="355"/>
      <c r="AJ3" s="355"/>
      <c r="AK3" s="355"/>
      <c r="AL3" s="355"/>
      <c r="AM3" s="355"/>
      <c r="AN3" s="355"/>
    </row>
    <row r="4" spans="1:40" ht="265.5" customHeight="1" x14ac:dyDescent="0.25">
      <c r="A4" s="454" t="s">
        <v>13</v>
      </c>
      <c r="B4" s="440" t="s">
        <v>14</v>
      </c>
      <c r="C4" s="440" t="s">
        <v>15</v>
      </c>
      <c r="D4" s="433">
        <v>1</v>
      </c>
      <c r="E4" s="455" t="s">
        <v>1479</v>
      </c>
      <c r="F4" s="433" t="s">
        <v>1480</v>
      </c>
      <c r="G4" s="433" t="s">
        <v>1103</v>
      </c>
      <c r="H4" s="433" t="s">
        <v>19</v>
      </c>
      <c r="I4" s="433" t="s">
        <v>1481</v>
      </c>
      <c r="J4" s="456"/>
      <c r="K4" s="457"/>
      <c r="L4" s="457"/>
      <c r="M4" s="457"/>
      <c r="N4" s="458"/>
      <c r="O4" s="457"/>
      <c r="P4" s="457"/>
      <c r="Q4" s="441">
        <v>3</v>
      </c>
      <c r="R4" s="441">
        <v>1</v>
      </c>
      <c r="S4" s="459"/>
      <c r="T4" s="460"/>
      <c r="U4" s="461">
        <f>(R4/Q4)*1</f>
        <v>0.33333333333333331</v>
      </c>
      <c r="V4" s="441">
        <v>1</v>
      </c>
      <c r="W4" s="460"/>
      <c r="X4" s="462">
        <v>0</v>
      </c>
      <c r="Y4" s="460">
        <v>0</v>
      </c>
      <c r="Z4" s="462"/>
      <c r="AA4" s="460"/>
      <c r="AB4" s="462"/>
      <c r="AC4" s="460"/>
      <c r="AD4" s="463" t="s">
        <v>1482</v>
      </c>
      <c r="AE4" s="464"/>
      <c r="AF4" s="465" t="s">
        <v>1483</v>
      </c>
      <c r="AG4" s="355" t="s">
        <v>1484</v>
      </c>
      <c r="AH4" s="466" t="s">
        <v>1485</v>
      </c>
      <c r="AI4" s="437" t="s">
        <v>1486</v>
      </c>
      <c r="AJ4" s="437" t="s">
        <v>1487</v>
      </c>
      <c r="AK4" s="355"/>
      <c r="AL4" s="462" t="s">
        <v>1488</v>
      </c>
      <c r="AM4" s="355" t="s">
        <v>1489</v>
      </c>
      <c r="AN4" s="355"/>
    </row>
    <row r="5" spans="1:40" ht="234" customHeight="1" x14ac:dyDescent="0.25">
      <c r="A5" s="454"/>
      <c r="B5" s="440"/>
      <c r="C5" s="440"/>
      <c r="D5" s="433">
        <v>2</v>
      </c>
      <c r="E5" s="440" t="s">
        <v>21</v>
      </c>
      <c r="F5" s="433" t="s">
        <v>22</v>
      </c>
      <c r="G5" s="433" t="s">
        <v>23</v>
      </c>
      <c r="H5" s="433" t="s">
        <v>24</v>
      </c>
      <c r="I5" s="433" t="s">
        <v>1490</v>
      </c>
      <c r="J5" s="468" t="s">
        <v>1491</v>
      </c>
      <c r="K5" s="468" t="s">
        <v>1492</v>
      </c>
      <c r="L5" s="468" t="s">
        <v>1493</v>
      </c>
      <c r="M5" s="355">
        <v>28.4</v>
      </c>
      <c r="N5" s="468" t="s">
        <v>1494</v>
      </c>
      <c r="O5" s="468" t="s">
        <v>1491</v>
      </c>
      <c r="P5" s="355">
        <v>6</v>
      </c>
      <c r="Q5" s="441">
        <v>4</v>
      </c>
      <c r="R5" s="469">
        <v>4</v>
      </c>
      <c r="S5" s="470">
        <v>20000000</v>
      </c>
      <c r="T5" s="465">
        <v>17596632</v>
      </c>
      <c r="U5" s="471">
        <f>(R5/Q5)*1</f>
        <v>1</v>
      </c>
      <c r="V5" s="441">
        <v>4</v>
      </c>
      <c r="W5" s="465">
        <f>1142307+1500000</f>
        <v>2642307</v>
      </c>
      <c r="X5" s="462">
        <v>7</v>
      </c>
      <c r="Y5" s="460">
        <v>14954325</v>
      </c>
      <c r="Z5" s="462"/>
      <c r="AA5" s="460">
        <v>85655000</v>
      </c>
      <c r="AB5" s="462"/>
      <c r="AC5" s="460"/>
      <c r="AD5" s="463" t="s">
        <v>1495</v>
      </c>
      <c r="AE5" s="472"/>
      <c r="AF5" s="462" t="s">
        <v>1496</v>
      </c>
      <c r="AG5" s="355" t="s">
        <v>1497</v>
      </c>
      <c r="AH5" s="466"/>
      <c r="AI5" s="437" t="s">
        <v>1498</v>
      </c>
      <c r="AJ5" s="437" t="s">
        <v>1499</v>
      </c>
      <c r="AK5" s="355"/>
      <c r="AL5" s="437" t="s">
        <v>1500</v>
      </c>
      <c r="AM5" s="437" t="s">
        <v>1501</v>
      </c>
      <c r="AN5" s="355"/>
    </row>
    <row r="6" spans="1:40" ht="94.5" customHeight="1" x14ac:dyDescent="0.25">
      <c r="A6" s="454"/>
      <c r="B6" s="440"/>
      <c r="C6" s="440"/>
      <c r="D6" s="473">
        <v>3</v>
      </c>
      <c r="E6" s="440" t="s">
        <v>1105</v>
      </c>
      <c r="F6" s="440" t="s">
        <v>27</v>
      </c>
      <c r="G6" s="440" t="s">
        <v>28</v>
      </c>
      <c r="H6" s="440" t="s">
        <v>1106</v>
      </c>
      <c r="I6" s="440" t="s">
        <v>1502</v>
      </c>
      <c r="J6" s="458"/>
      <c r="K6" s="458"/>
      <c r="L6" s="458"/>
      <c r="M6" s="458"/>
      <c r="N6" s="458"/>
      <c r="O6" s="458"/>
      <c r="P6" s="458"/>
      <c r="Q6" s="474">
        <v>1</v>
      </c>
      <c r="R6" s="474">
        <v>1</v>
      </c>
      <c r="S6" s="436">
        <v>0</v>
      </c>
      <c r="T6" s="475">
        <v>0</v>
      </c>
      <c r="U6" s="471">
        <v>1</v>
      </c>
      <c r="V6" s="441">
        <v>0</v>
      </c>
      <c r="W6" s="476">
        <v>0</v>
      </c>
      <c r="X6" s="462"/>
      <c r="Y6" s="460"/>
      <c r="Z6" s="462"/>
      <c r="AA6" s="460"/>
      <c r="AB6" s="462"/>
      <c r="AC6" s="460"/>
      <c r="AD6" s="463" t="s">
        <v>1503</v>
      </c>
      <c r="AE6" s="477"/>
      <c r="AF6" s="452" t="s">
        <v>1504</v>
      </c>
      <c r="AG6" s="355"/>
      <c r="AH6" s="466" t="s">
        <v>1505</v>
      </c>
      <c r="AI6" s="355"/>
      <c r="AJ6" s="355"/>
      <c r="AK6" s="355"/>
      <c r="AL6" s="462" t="s">
        <v>1506</v>
      </c>
      <c r="AM6" s="437" t="s">
        <v>1507</v>
      </c>
      <c r="AN6" s="355"/>
    </row>
    <row r="7" spans="1:40" ht="114" customHeight="1" x14ac:dyDescent="0.25">
      <c r="A7" s="454"/>
      <c r="B7" s="440"/>
      <c r="C7" s="440"/>
      <c r="D7" s="433">
        <v>4</v>
      </c>
      <c r="E7" s="440" t="s">
        <v>1109</v>
      </c>
      <c r="F7" s="440" t="s">
        <v>32</v>
      </c>
      <c r="G7" s="440" t="s">
        <v>33</v>
      </c>
      <c r="H7" s="440" t="s">
        <v>34</v>
      </c>
      <c r="I7" s="440" t="s">
        <v>1508</v>
      </c>
      <c r="J7" s="458" t="s">
        <v>1371</v>
      </c>
      <c r="K7" s="458" t="s">
        <v>1371</v>
      </c>
      <c r="L7" s="458" t="s">
        <v>1371</v>
      </c>
      <c r="M7" s="458" t="s">
        <v>1371</v>
      </c>
      <c r="N7" s="458" t="s">
        <v>1371</v>
      </c>
      <c r="O7" s="458" t="s">
        <v>1371</v>
      </c>
      <c r="P7" s="458" t="s">
        <v>1371</v>
      </c>
      <c r="Q7" s="436">
        <v>1</v>
      </c>
      <c r="R7" s="436">
        <v>0</v>
      </c>
      <c r="S7" s="436" t="s">
        <v>1079</v>
      </c>
      <c r="T7" s="475" t="s">
        <v>1079</v>
      </c>
      <c r="U7" s="471">
        <v>0</v>
      </c>
      <c r="V7" s="462">
        <v>0</v>
      </c>
      <c r="W7" s="460" t="s">
        <v>1079</v>
      </c>
      <c r="X7" s="462"/>
      <c r="Y7" s="460"/>
      <c r="Z7" s="462"/>
      <c r="AA7" s="460"/>
      <c r="AB7" s="462"/>
      <c r="AC7" s="460"/>
      <c r="AD7" s="463" t="s">
        <v>1509</v>
      </c>
      <c r="AE7" s="463"/>
      <c r="AF7" s="462" t="s">
        <v>1510</v>
      </c>
      <c r="AG7" s="437" t="s">
        <v>1511</v>
      </c>
      <c r="AH7" s="478" t="s">
        <v>1512</v>
      </c>
      <c r="AI7" s="355"/>
      <c r="AJ7" s="355"/>
      <c r="AK7" s="355"/>
      <c r="AL7" s="437" t="s">
        <v>1513</v>
      </c>
      <c r="AM7" s="355" t="s">
        <v>1497</v>
      </c>
      <c r="AN7" s="355"/>
    </row>
    <row r="8" spans="1:40" ht="150" x14ac:dyDescent="0.25">
      <c r="A8" s="454"/>
      <c r="B8" s="440"/>
      <c r="C8" s="440"/>
      <c r="D8" s="433">
        <v>5</v>
      </c>
      <c r="E8" s="440" t="s">
        <v>36</v>
      </c>
      <c r="F8" s="440" t="s">
        <v>37</v>
      </c>
      <c r="G8" s="440" t="s">
        <v>38</v>
      </c>
      <c r="H8" s="440" t="s">
        <v>1111</v>
      </c>
      <c r="I8" s="440" t="s">
        <v>1112</v>
      </c>
      <c r="J8" s="458" t="s">
        <v>1371</v>
      </c>
      <c r="K8" s="458" t="s">
        <v>1371</v>
      </c>
      <c r="L8" s="458" t="s">
        <v>1371</v>
      </c>
      <c r="M8" s="458" t="s">
        <v>1371</v>
      </c>
      <c r="N8" s="458" t="s">
        <v>1371</v>
      </c>
      <c r="O8" s="458" t="s">
        <v>1371</v>
      </c>
      <c r="P8" s="458" t="s">
        <v>1371</v>
      </c>
      <c r="Q8" s="474">
        <v>1</v>
      </c>
      <c r="R8" s="474">
        <v>2</v>
      </c>
      <c r="S8" s="436">
        <v>0</v>
      </c>
      <c r="T8" s="475">
        <v>0</v>
      </c>
      <c r="U8" s="471">
        <f t="shared" ref="U8:U19" si="0">(R8/Q8)*1</f>
        <v>2</v>
      </c>
      <c r="V8" s="441">
        <v>0</v>
      </c>
      <c r="W8" s="460">
        <v>0</v>
      </c>
      <c r="X8" s="462"/>
      <c r="Y8" s="460"/>
      <c r="Z8" s="462"/>
      <c r="AA8" s="460"/>
      <c r="AB8" s="462"/>
      <c r="AC8" s="460"/>
      <c r="AD8" s="463" t="s">
        <v>1503</v>
      </c>
      <c r="AE8" s="477"/>
      <c r="AF8" s="452" t="s">
        <v>1504</v>
      </c>
      <c r="AG8" s="355"/>
      <c r="AH8" s="466"/>
      <c r="AI8" s="355"/>
      <c r="AJ8" s="355"/>
      <c r="AK8" s="355"/>
      <c r="AL8" s="462" t="s">
        <v>2246</v>
      </c>
      <c r="AM8" s="437" t="s">
        <v>1514</v>
      </c>
      <c r="AN8" s="355"/>
    </row>
    <row r="9" spans="1:40" ht="102" x14ac:dyDescent="0.25">
      <c r="A9" s="454"/>
      <c r="B9" s="440"/>
      <c r="C9" s="440"/>
      <c r="D9" s="433">
        <v>6</v>
      </c>
      <c r="E9" s="440" t="s">
        <v>41</v>
      </c>
      <c r="F9" s="440" t="s">
        <v>1114</v>
      </c>
      <c r="G9" s="440" t="s">
        <v>1515</v>
      </c>
      <c r="H9" s="440" t="s">
        <v>44</v>
      </c>
      <c r="I9" s="440" t="s">
        <v>1516</v>
      </c>
      <c r="J9" s="458" t="s">
        <v>1371</v>
      </c>
      <c r="K9" s="458" t="s">
        <v>1371</v>
      </c>
      <c r="L9" s="458" t="s">
        <v>1371</v>
      </c>
      <c r="M9" s="458" t="s">
        <v>1371</v>
      </c>
      <c r="N9" s="458" t="s">
        <v>1371</v>
      </c>
      <c r="O9" s="458" t="s">
        <v>1371</v>
      </c>
      <c r="P9" s="458" t="s">
        <v>1371</v>
      </c>
      <c r="Q9" s="474">
        <v>2</v>
      </c>
      <c r="R9" s="479">
        <v>2</v>
      </c>
      <c r="S9" s="179">
        <v>0</v>
      </c>
      <c r="T9" s="175">
        <v>0</v>
      </c>
      <c r="U9" s="471">
        <f t="shared" si="0"/>
        <v>1</v>
      </c>
      <c r="V9" s="441">
        <v>0</v>
      </c>
      <c r="W9" s="175">
        <v>0</v>
      </c>
      <c r="X9" s="462"/>
      <c r="Y9" s="460"/>
      <c r="Z9" s="462"/>
      <c r="AA9" s="460"/>
      <c r="AB9" s="462"/>
      <c r="AC9" s="460"/>
      <c r="AD9" s="463" t="s">
        <v>1517</v>
      </c>
      <c r="AE9" s="463"/>
      <c r="AF9" s="462" t="s">
        <v>1504</v>
      </c>
      <c r="AG9" s="355"/>
      <c r="AH9" s="466"/>
      <c r="AI9" s="355"/>
      <c r="AJ9" s="355"/>
      <c r="AK9" s="355"/>
      <c r="AL9" s="437" t="s">
        <v>1518</v>
      </c>
      <c r="AM9" s="437" t="s">
        <v>1507</v>
      </c>
      <c r="AN9" s="355"/>
    </row>
    <row r="10" spans="1:40" ht="253.5" customHeight="1" x14ac:dyDescent="0.25">
      <c r="A10" s="454"/>
      <c r="B10" s="440"/>
      <c r="C10" s="440"/>
      <c r="D10" s="433">
        <v>7</v>
      </c>
      <c r="E10" s="440" t="s">
        <v>46</v>
      </c>
      <c r="F10" s="440" t="s">
        <v>47</v>
      </c>
      <c r="G10" s="440" t="s">
        <v>48</v>
      </c>
      <c r="H10" s="440" t="s">
        <v>19</v>
      </c>
      <c r="I10" s="440" t="s">
        <v>1116</v>
      </c>
      <c r="J10" s="437" t="s">
        <v>1519</v>
      </c>
      <c r="K10" s="480" t="s">
        <v>1520</v>
      </c>
      <c r="L10" s="480">
        <v>2301030</v>
      </c>
      <c r="M10" s="480" t="s">
        <v>1521</v>
      </c>
      <c r="N10" s="480" t="s">
        <v>1522</v>
      </c>
      <c r="O10" s="187"/>
      <c r="P10" s="480">
        <v>17000</v>
      </c>
      <c r="Q10" s="436">
        <v>4</v>
      </c>
      <c r="R10" s="436">
        <v>4</v>
      </c>
      <c r="S10" s="475">
        <v>46160000</v>
      </c>
      <c r="T10" s="475">
        <v>8655000</v>
      </c>
      <c r="U10" s="481">
        <f t="shared" si="0"/>
        <v>1</v>
      </c>
      <c r="V10" s="462">
        <v>1</v>
      </c>
      <c r="W10" s="475">
        <v>8655000</v>
      </c>
      <c r="X10" s="462">
        <v>1</v>
      </c>
      <c r="Y10" s="460">
        <v>25965000</v>
      </c>
      <c r="Z10" s="462">
        <v>1</v>
      </c>
      <c r="AA10" s="460">
        <v>221880434</v>
      </c>
      <c r="AB10" s="462">
        <v>1</v>
      </c>
      <c r="AC10" s="460">
        <v>246752401</v>
      </c>
      <c r="AD10" s="463" t="s">
        <v>1523</v>
      </c>
      <c r="AE10" s="355" t="s">
        <v>1524</v>
      </c>
      <c r="AF10" s="465" t="s">
        <v>1525</v>
      </c>
      <c r="AG10" s="355" t="s">
        <v>1524</v>
      </c>
      <c r="AH10" s="466"/>
      <c r="AI10" s="437" t="s">
        <v>1526</v>
      </c>
      <c r="AJ10" s="355" t="s">
        <v>1527</v>
      </c>
      <c r="AK10" s="355"/>
      <c r="AL10" s="462" t="s">
        <v>1528</v>
      </c>
      <c r="AM10" s="437" t="s">
        <v>1529</v>
      </c>
      <c r="AN10" s="355"/>
    </row>
    <row r="11" spans="1:40" ht="354" customHeight="1" x14ac:dyDescent="0.25">
      <c r="A11" s="454"/>
      <c r="B11" s="440"/>
      <c r="C11" s="440" t="s">
        <v>1117</v>
      </c>
      <c r="D11" s="473">
        <v>8</v>
      </c>
      <c r="E11" s="440" t="s">
        <v>51</v>
      </c>
      <c r="F11" s="440" t="s">
        <v>52</v>
      </c>
      <c r="G11" s="440" t="s">
        <v>53</v>
      </c>
      <c r="H11" s="440" t="s">
        <v>54</v>
      </c>
      <c r="I11" s="440" t="s">
        <v>1530</v>
      </c>
      <c r="J11" s="440"/>
      <c r="K11" s="440" t="s">
        <v>1531</v>
      </c>
      <c r="L11" s="440">
        <v>2</v>
      </c>
      <c r="M11" s="482" t="s">
        <v>1532</v>
      </c>
      <c r="N11" s="440"/>
      <c r="O11" s="482" t="s">
        <v>1533</v>
      </c>
      <c r="P11" s="440"/>
      <c r="Q11" s="474">
        <v>4</v>
      </c>
      <c r="R11" s="479">
        <v>5</v>
      </c>
      <c r="S11" s="483">
        <v>226000000</v>
      </c>
      <c r="T11" s="483">
        <v>8655000</v>
      </c>
      <c r="U11" s="481">
        <f t="shared" si="0"/>
        <v>1.25</v>
      </c>
      <c r="V11" s="441">
        <v>0</v>
      </c>
      <c r="W11" s="483">
        <v>8655000</v>
      </c>
      <c r="X11" s="462"/>
      <c r="Y11" s="460"/>
      <c r="Z11" s="462"/>
      <c r="AA11" s="460"/>
      <c r="AB11" s="462"/>
      <c r="AC11" s="460">
        <v>126750000</v>
      </c>
      <c r="AD11" s="463" t="s">
        <v>1534</v>
      </c>
      <c r="AE11" s="484"/>
      <c r="AF11" s="485" t="s">
        <v>1535</v>
      </c>
      <c r="AG11" s="355"/>
      <c r="AH11" s="466"/>
      <c r="AI11" s="355"/>
      <c r="AJ11" s="355"/>
      <c r="AK11" s="355"/>
      <c r="AL11" s="663" t="s">
        <v>2249</v>
      </c>
      <c r="AM11" s="355" t="s">
        <v>1536</v>
      </c>
      <c r="AN11" s="355"/>
    </row>
    <row r="12" spans="1:40" ht="140.25" customHeight="1" x14ac:dyDescent="0.25">
      <c r="A12" s="454"/>
      <c r="B12" s="440"/>
      <c r="C12" s="440"/>
      <c r="D12" s="473">
        <v>9</v>
      </c>
      <c r="E12" s="440" t="s">
        <v>1119</v>
      </c>
      <c r="F12" s="440" t="s">
        <v>1120</v>
      </c>
      <c r="G12" s="440" t="s">
        <v>1121</v>
      </c>
      <c r="H12" s="440" t="s">
        <v>59</v>
      </c>
      <c r="I12" s="440" t="s">
        <v>1530</v>
      </c>
      <c r="J12" s="486"/>
      <c r="K12" s="440" t="s">
        <v>1531</v>
      </c>
      <c r="L12" s="440">
        <v>2</v>
      </c>
      <c r="M12" s="482" t="s">
        <v>1537</v>
      </c>
      <c r="N12" s="440"/>
      <c r="O12" s="482" t="s">
        <v>1538</v>
      </c>
      <c r="P12" s="440"/>
      <c r="Q12" s="474">
        <v>4</v>
      </c>
      <c r="R12" s="479">
        <v>16</v>
      </c>
      <c r="S12" s="487">
        <v>123000000</v>
      </c>
      <c r="T12" s="167"/>
      <c r="U12" s="481">
        <f t="shared" si="0"/>
        <v>4</v>
      </c>
      <c r="V12" s="441">
        <v>0</v>
      </c>
      <c r="W12" s="167"/>
      <c r="X12" s="462"/>
      <c r="Y12" s="460"/>
      <c r="Z12" s="462"/>
      <c r="AA12" s="460"/>
      <c r="AB12" s="462">
        <v>16</v>
      </c>
      <c r="AC12" s="460">
        <v>123000000</v>
      </c>
      <c r="AD12" s="488" t="s">
        <v>1539</v>
      </c>
      <c r="AE12" s="463" t="s">
        <v>1540</v>
      </c>
      <c r="AF12" s="452" t="s">
        <v>1504</v>
      </c>
      <c r="AG12" s="355"/>
      <c r="AH12" s="466"/>
      <c r="AI12" s="437" t="s">
        <v>1541</v>
      </c>
      <c r="AJ12" s="437" t="s">
        <v>1542</v>
      </c>
      <c r="AK12" s="355"/>
      <c r="AL12" s="437" t="s">
        <v>2251</v>
      </c>
      <c r="AM12" s="355" t="s">
        <v>1536</v>
      </c>
      <c r="AN12" s="355"/>
    </row>
    <row r="13" spans="1:40" ht="276" customHeight="1" x14ac:dyDescent="0.25">
      <c r="A13" s="454"/>
      <c r="B13" s="440"/>
      <c r="C13" s="440"/>
      <c r="D13" s="473">
        <v>10</v>
      </c>
      <c r="E13" s="440" t="s">
        <v>1543</v>
      </c>
      <c r="F13" s="440" t="s">
        <v>61</v>
      </c>
      <c r="G13" s="440" t="s">
        <v>62</v>
      </c>
      <c r="H13" s="440" t="s">
        <v>63</v>
      </c>
      <c r="I13" s="440" t="s">
        <v>1530</v>
      </c>
      <c r="J13" s="486"/>
      <c r="K13" s="440" t="s">
        <v>1531</v>
      </c>
      <c r="L13" s="440">
        <v>2</v>
      </c>
      <c r="M13" s="440" t="s">
        <v>1544</v>
      </c>
      <c r="N13" s="440">
        <v>170201700</v>
      </c>
      <c r="O13" s="440" t="s">
        <v>1545</v>
      </c>
      <c r="P13" s="440">
        <v>2500</v>
      </c>
      <c r="Q13" s="436">
        <v>2</v>
      </c>
      <c r="R13" s="436">
        <v>4</v>
      </c>
      <c r="S13" s="489">
        <v>130000000</v>
      </c>
      <c r="T13" s="475">
        <v>0</v>
      </c>
      <c r="U13" s="481">
        <f t="shared" si="0"/>
        <v>2</v>
      </c>
      <c r="V13" s="462">
        <v>0</v>
      </c>
      <c r="W13" s="460">
        <v>0</v>
      </c>
      <c r="X13" s="462" t="s">
        <v>1546</v>
      </c>
      <c r="Y13" s="460"/>
      <c r="Z13" s="462">
        <v>1</v>
      </c>
      <c r="AA13" s="460"/>
      <c r="AB13" s="462">
        <v>1</v>
      </c>
      <c r="AC13" s="460">
        <v>88229666</v>
      </c>
      <c r="AD13" s="488" t="s">
        <v>1539</v>
      </c>
      <c r="AE13" s="463" t="s">
        <v>1547</v>
      </c>
      <c r="AF13" s="462" t="s">
        <v>1548</v>
      </c>
      <c r="AG13" s="355" t="s">
        <v>1549</v>
      </c>
      <c r="AH13" s="478" t="s">
        <v>1550</v>
      </c>
      <c r="AI13" s="437" t="s">
        <v>1551</v>
      </c>
      <c r="AJ13" s="437" t="s">
        <v>1552</v>
      </c>
      <c r="AK13" s="355"/>
      <c r="AL13" s="437" t="s">
        <v>1553</v>
      </c>
      <c r="AM13" s="355" t="s">
        <v>1536</v>
      </c>
      <c r="AN13" s="355"/>
    </row>
    <row r="14" spans="1:40" ht="152.25" customHeight="1" x14ac:dyDescent="0.25">
      <c r="A14" s="454"/>
      <c r="B14" s="440"/>
      <c r="C14" s="440" t="s">
        <v>1117</v>
      </c>
      <c r="D14" s="473">
        <v>11</v>
      </c>
      <c r="E14" s="440" t="s">
        <v>1554</v>
      </c>
      <c r="F14" s="440" t="s">
        <v>1555</v>
      </c>
      <c r="G14" s="440" t="s">
        <v>66</v>
      </c>
      <c r="H14" s="440" t="s">
        <v>67</v>
      </c>
      <c r="I14" s="440" t="s">
        <v>1556</v>
      </c>
      <c r="J14" s="440"/>
      <c r="K14" s="440" t="s">
        <v>1531</v>
      </c>
      <c r="L14" s="440">
        <v>2</v>
      </c>
      <c r="M14" s="440" t="s">
        <v>1544</v>
      </c>
      <c r="N14" s="440">
        <v>170201700</v>
      </c>
      <c r="O14" s="440" t="s">
        <v>1545</v>
      </c>
      <c r="P14" s="440">
        <v>2500</v>
      </c>
      <c r="Q14" s="474">
        <v>465</v>
      </c>
      <c r="R14" s="479">
        <v>655</v>
      </c>
      <c r="S14" s="179">
        <v>0</v>
      </c>
      <c r="T14" s="175">
        <v>0</v>
      </c>
      <c r="U14" s="481">
        <f t="shared" si="0"/>
        <v>1.4086021505376345</v>
      </c>
      <c r="V14" s="441">
        <v>0</v>
      </c>
      <c r="W14" s="175">
        <v>0</v>
      </c>
      <c r="X14" s="462"/>
      <c r="Y14" s="460"/>
      <c r="Z14" s="462">
        <v>0</v>
      </c>
      <c r="AA14" s="460"/>
      <c r="AB14" s="462"/>
      <c r="AC14" s="460">
        <v>22000000</v>
      </c>
      <c r="AD14" s="488" t="s">
        <v>1539</v>
      </c>
      <c r="AE14" s="463" t="s">
        <v>1547</v>
      </c>
      <c r="AF14" s="452" t="s">
        <v>1504</v>
      </c>
      <c r="AG14" s="355"/>
      <c r="AH14" s="466"/>
      <c r="AI14" s="437" t="s">
        <v>1557</v>
      </c>
      <c r="AJ14" s="355" t="s">
        <v>1536</v>
      </c>
      <c r="AK14" s="355"/>
      <c r="AL14" s="462" t="s">
        <v>1558</v>
      </c>
      <c r="AM14" s="355" t="s">
        <v>1536</v>
      </c>
      <c r="AN14" s="355"/>
    </row>
    <row r="15" spans="1:40" ht="179.25" customHeight="1" x14ac:dyDescent="0.25">
      <c r="A15" s="454"/>
      <c r="B15" s="440"/>
      <c r="C15" s="440"/>
      <c r="D15" s="473">
        <v>12</v>
      </c>
      <c r="E15" s="440" t="s">
        <v>1128</v>
      </c>
      <c r="F15" s="440" t="s">
        <v>1129</v>
      </c>
      <c r="G15" s="440" t="s">
        <v>71</v>
      </c>
      <c r="H15" s="440" t="s">
        <v>72</v>
      </c>
      <c r="I15" s="440" t="s">
        <v>1559</v>
      </c>
      <c r="J15" s="490"/>
      <c r="K15" s="440" t="s">
        <v>1531</v>
      </c>
      <c r="L15" s="440">
        <v>2</v>
      </c>
      <c r="M15" s="440" t="s">
        <v>1544</v>
      </c>
      <c r="N15" s="440">
        <v>170201700</v>
      </c>
      <c r="O15" s="440" t="s">
        <v>1545</v>
      </c>
      <c r="P15" s="440">
        <v>2500</v>
      </c>
      <c r="Q15" s="436">
        <v>80</v>
      </c>
      <c r="R15" s="436">
        <v>154</v>
      </c>
      <c r="S15" s="491">
        <v>130000000</v>
      </c>
      <c r="T15" s="400">
        <v>0</v>
      </c>
      <c r="U15" s="481">
        <f t="shared" si="0"/>
        <v>1.925</v>
      </c>
      <c r="V15" s="462"/>
      <c r="W15" s="492">
        <v>0</v>
      </c>
      <c r="X15" s="462"/>
      <c r="Y15" s="460"/>
      <c r="Z15" s="462"/>
      <c r="AA15" s="460">
        <v>300000000</v>
      </c>
      <c r="AB15" s="462"/>
      <c r="AC15" s="460">
        <v>300000000</v>
      </c>
      <c r="AD15" s="488" t="s">
        <v>1539</v>
      </c>
      <c r="AE15" s="463" t="s">
        <v>1547</v>
      </c>
      <c r="AF15" s="452" t="s">
        <v>1504</v>
      </c>
      <c r="AG15" s="355"/>
      <c r="AH15" s="466"/>
      <c r="AI15" s="437" t="s">
        <v>1560</v>
      </c>
      <c r="AJ15" s="355" t="s">
        <v>1561</v>
      </c>
      <c r="AK15" s="355"/>
      <c r="AL15" s="467" t="s">
        <v>1562</v>
      </c>
      <c r="AM15" s="355" t="s">
        <v>1536</v>
      </c>
      <c r="AN15" s="355"/>
    </row>
    <row r="16" spans="1:40" ht="123" customHeight="1" x14ac:dyDescent="0.25">
      <c r="A16" s="454"/>
      <c r="B16" s="440"/>
      <c r="C16" s="440"/>
      <c r="D16" s="473">
        <v>13</v>
      </c>
      <c r="E16" s="440" t="s">
        <v>1131</v>
      </c>
      <c r="F16" s="440" t="s">
        <v>288</v>
      </c>
      <c r="G16" s="440" t="s">
        <v>1132</v>
      </c>
      <c r="H16" s="440" t="s">
        <v>74</v>
      </c>
      <c r="I16" s="440" t="s">
        <v>1563</v>
      </c>
      <c r="J16" s="490"/>
      <c r="K16" s="440" t="s">
        <v>1531</v>
      </c>
      <c r="L16" s="440">
        <v>2</v>
      </c>
      <c r="M16" s="440" t="s">
        <v>1544</v>
      </c>
      <c r="N16" s="440">
        <v>170201700</v>
      </c>
      <c r="O16" s="440" t="s">
        <v>1545</v>
      </c>
      <c r="P16" s="440">
        <v>2500</v>
      </c>
      <c r="Q16" s="493">
        <v>465</v>
      </c>
      <c r="R16" s="479">
        <v>25</v>
      </c>
      <c r="S16" s="491">
        <v>130000000</v>
      </c>
      <c r="T16" s="167">
        <v>0</v>
      </c>
      <c r="U16" s="481">
        <f t="shared" si="0"/>
        <v>5.3763440860215055E-2</v>
      </c>
      <c r="V16" s="494">
        <v>0</v>
      </c>
      <c r="W16" s="167">
        <v>0</v>
      </c>
      <c r="X16" s="462"/>
      <c r="Y16" s="460"/>
      <c r="Z16" s="462">
        <v>0</v>
      </c>
      <c r="AA16" s="460">
        <v>7420000</v>
      </c>
      <c r="AB16" s="462"/>
      <c r="AC16" s="460">
        <v>7420000</v>
      </c>
      <c r="AD16" s="488" t="s">
        <v>1539</v>
      </c>
      <c r="AE16" s="463" t="s">
        <v>1547</v>
      </c>
      <c r="AF16" s="452" t="s">
        <v>1564</v>
      </c>
      <c r="AG16" s="355"/>
      <c r="AH16" s="466"/>
      <c r="AI16" s="437" t="s">
        <v>1565</v>
      </c>
      <c r="AJ16" s="355" t="s">
        <v>1536</v>
      </c>
      <c r="AK16" s="355"/>
      <c r="AL16" s="437" t="s">
        <v>1566</v>
      </c>
      <c r="AM16" s="355" t="s">
        <v>1567</v>
      </c>
      <c r="AN16" s="495"/>
    </row>
    <row r="17" spans="1:40" ht="143.25" customHeight="1" x14ac:dyDescent="0.25">
      <c r="A17" s="454"/>
      <c r="B17" s="440"/>
      <c r="C17" s="440"/>
      <c r="D17" s="473">
        <v>14</v>
      </c>
      <c r="E17" s="440" t="s">
        <v>75</v>
      </c>
      <c r="F17" s="440" t="s">
        <v>76</v>
      </c>
      <c r="G17" s="440" t="s">
        <v>1136</v>
      </c>
      <c r="H17" s="440" t="s">
        <v>78</v>
      </c>
      <c r="I17" s="440" t="s">
        <v>1568</v>
      </c>
      <c r="J17" s="486"/>
      <c r="K17" s="440" t="s">
        <v>1531</v>
      </c>
      <c r="L17" s="440">
        <v>2</v>
      </c>
      <c r="M17" s="440" t="s">
        <v>1544</v>
      </c>
      <c r="N17" s="440">
        <v>170201700</v>
      </c>
      <c r="O17" s="440" t="s">
        <v>1545</v>
      </c>
      <c r="P17" s="440">
        <v>2500</v>
      </c>
      <c r="Q17" s="474">
        <v>0</v>
      </c>
      <c r="R17" s="479">
        <v>0</v>
      </c>
      <c r="S17" s="491">
        <v>130000000</v>
      </c>
      <c r="T17" s="175">
        <v>0</v>
      </c>
      <c r="U17" s="481">
        <v>0</v>
      </c>
      <c r="V17" s="441">
        <v>0</v>
      </c>
      <c r="W17" s="175">
        <v>0</v>
      </c>
      <c r="X17" s="462"/>
      <c r="Y17" s="460"/>
      <c r="Z17" s="462"/>
      <c r="AA17" s="460">
        <v>300000000</v>
      </c>
      <c r="AB17" s="462"/>
      <c r="AC17" s="460">
        <v>300000000</v>
      </c>
      <c r="AD17" s="488" t="s">
        <v>1539</v>
      </c>
      <c r="AE17" s="463" t="s">
        <v>1547</v>
      </c>
      <c r="AF17" s="452" t="s">
        <v>1504</v>
      </c>
      <c r="AG17" s="355"/>
      <c r="AH17" s="478" t="s">
        <v>1569</v>
      </c>
      <c r="AI17" s="437" t="s">
        <v>1560</v>
      </c>
      <c r="AJ17" s="355" t="s">
        <v>1536</v>
      </c>
      <c r="AK17" s="355"/>
      <c r="AL17" s="467" t="s">
        <v>1570</v>
      </c>
      <c r="AM17" s="355" t="s">
        <v>1536</v>
      </c>
      <c r="AN17" s="495"/>
    </row>
    <row r="18" spans="1:40" ht="171.75" customHeight="1" x14ac:dyDescent="0.25">
      <c r="A18" s="454"/>
      <c r="B18" s="440"/>
      <c r="C18" s="440" t="s">
        <v>79</v>
      </c>
      <c r="D18" s="473">
        <v>15</v>
      </c>
      <c r="E18" s="440" t="s">
        <v>80</v>
      </c>
      <c r="F18" s="440" t="s">
        <v>81</v>
      </c>
      <c r="G18" s="440" t="s">
        <v>1137</v>
      </c>
      <c r="H18" s="440" t="s">
        <v>83</v>
      </c>
      <c r="I18" s="440" t="s">
        <v>1571</v>
      </c>
      <c r="J18" s="468" t="s">
        <v>1572</v>
      </c>
      <c r="K18" s="496" t="s">
        <v>1573</v>
      </c>
      <c r="L18" s="355">
        <v>28.2</v>
      </c>
      <c r="M18" s="496" t="s">
        <v>1574</v>
      </c>
      <c r="N18" s="468" t="s">
        <v>1575</v>
      </c>
      <c r="O18" s="458"/>
      <c r="P18" s="355">
        <v>3</v>
      </c>
      <c r="Q18" s="474">
        <v>3</v>
      </c>
      <c r="R18" s="497">
        <v>1</v>
      </c>
      <c r="S18" s="436">
        <v>0</v>
      </c>
      <c r="T18" s="498">
        <v>1923000</v>
      </c>
      <c r="U18" s="481">
        <v>1</v>
      </c>
      <c r="V18" s="499">
        <v>1</v>
      </c>
      <c r="W18" s="498">
        <v>1923000</v>
      </c>
      <c r="X18" s="462"/>
      <c r="Y18" s="460"/>
      <c r="Z18" s="462">
        <v>3</v>
      </c>
      <c r="AA18" s="460"/>
      <c r="AB18" s="462"/>
      <c r="AC18" s="460"/>
      <c r="AD18" s="488" t="s">
        <v>1576</v>
      </c>
      <c r="AE18" s="500" t="s">
        <v>1577</v>
      </c>
      <c r="AF18" s="452" t="s">
        <v>1504</v>
      </c>
      <c r="AG18" s="355"/>
      <c r="AH18" s="466"/>
      <c r="AI18" s="355"/>
      <c r="AJ18" s="355"/>
      <c r="AK18" s="355"/>
      <c r="AL18" s="467" t="s">
        <v>1578</v>
      </c>
      <c r="AM18" s="437" t="s">
        <v>1579</v>
      </c>
      <c r="AN18" s="355"/>
    </row>
    <row r="19" spans="1:40" ht="336.75" customHeight="1" x14ac:dyDescent="0.25">
      <c r="A19" s="454"/>
      <c r="B19" s="440"/>
      <c r="C19" s="440"/>
      <c r="D19" s="473">
        <v>16</v>
      </c>
      <c r="E19" s="440" t="s">
        <v>85</v>
      </c>
      <c r="F19" s="440" t="s">
        <v>86</v>
      </c>
      <c r="G19" s="440" t="s">
        <v>291</v>
      </c>
      <c r="H19" s="440" t="s">
        <v>87</v>
      </c>
      <c r="I19" s="440" t="s">
        <v>1580</v>
      </c>
      <c r="J19" s="501"/>
      <c r="K19" s="502"/>
      <c r="L19" s="502"/>
      <c r="M19" s="502"/>
      <c r="N19" s="502"/>
      <c r="O19" s="502"/>
      <c r="P19" s="502"/>
      <c r="Q19" s="474">
        <v>1</v>
      </c>
      <c r="R19" s="497">
        <v>1</v>
      </c>
      <c r="S19" s="436"/>
      <c r="T19" s="503"/>
      <c r="U19" s="481">
        <f t="shared" si="0"/>
        <v>1</v>
      </c>
      <c r="V19" s="499"/>
      <c r="W19" s="504"/>
      <c r="X19" s="462" t="s">
        <v>1581</v>
      </c>
      <c r="Y19" s="460"/>
      <c r="Z19" s="462"/>
      <c r="AA19" s="460"/>
      <c r="AB19" s="462"/>
      <c r="AC19" s="460"/>
      <c r="AD19" s="463" t="s">
        <v>1582</v>
      </c>
      <c r="AE19" s="500" t="s">
        <v>1583</v>
      </c>
      <c r="AF19" s="462" t="s">
        <v>1584</v>
      </c>
      <c r="AG19" s="355" t="s">
        <v>1585</v>
      </c>
      <c r="AH19" s="478" t="s">
        <v>1586</v>
      </c>
      <c r="AI19" s="505" t="s">
        <v>1587</v>
      </c>
      <c r="AJ19" s="505" t="s">
        <v>1588</v>
      </c>
      <c r="AK19" s="355"/>
      <c r="AL19" s="437" t="s">
        <v>1589</v>
      </c>
      <c r="AM19" s="437" t="s">
        <v>1590</v>
      </c>
      <c r="AN19" s="355"/>
    </row>
    <row r="20" spans="1:40" ht="199.5" customHeight="1" x14ac:dyDescent="0.25">
      <c r="A20" s="454"/>
      <c r="B20" s="440"/>
      <c r="C20" s="440"/>
      <c r="D20" s="473">
        <v>17</v>
      </c>
      <c r="E20" s="440" t="s">
        <v>89</v>
      </c>
      <c r="F20" s="440" t="s">
        <v>90</v>
      </c>
      <c r="G20" s="440" t="s">
        <v>91</v>
      </c>
      <c r="H20" s="440" t="s">
        <v>87</v>
      </c>
      <c r="I20" s="440" t="s">
        <v>1591</v>
      </c>
      <c r="J20" s="506"/>
      <c r="K20" s="507"/>
      <c r="L20" s="507"/>
      <c r="M20" s="507"/>
      <c r="N20" s="507"/>
      <c r="O20" s="507"/>
      <c r="P20" s="507"/>
      <c r="Q20" s="474">
        <v>1</v>
      </c>
      <c r="R20" s="497">
        <v>1</v>
      </c>
      <c r="S20" s="436"/>
      <c r="T20" s="503"/>
      <c r="U20" s="508">
        <v>1</v>
      </c>
      <c r="V20" s="499"/>
      <c r="W20" s="504"/>
      <c r="X20" s="462"/>
      <c r="Y20" s="460"/>
      <c r="Z20" s="462"/>
      <c r="AA20" s="460"/>
      <c r="AB20" s="462"/>
      <c r="AC20" s="460"/>
      <c r="AD20" s="463" t="s">
        <v>1592</v>
      </c>
      <c r="AE20" s="509"/>
      <c r="AF20" s="452" t="s">
        <v>1504</v>
      </c>
      <c r="AG20" s="355"/>
      <c r="AH20" s="466"/>
      <c r="AI20" s="437" t="s">
        <v>1593</v>
      </c>
      <c r="AJ20" s="355" t="s">
        <v>1594</v>
      </c>
      <c r="AK20" s="355"/>
      <c r="AL20" s="437" t="s">
        <v>1595</v>
      </c>
      <c r="AM20" s="437" t="s">
        <v>1596</v>
      </c>
      <c r="AN20" s="355"/>
    </row>
    <row r="21" spans="1:40" ht="114.75" customHeight="1" x14ac:dyDescent="0.25">
      <c r="A21" s="454"/>
      <c r="B21" s="440"/>
      <c r="C21" s="440"/>
      <c r="D21" s="473">
        <v>18</v>
      </c>
      <c r="E21" s="440" t="s">
        <v>1143</v>
      </c>
      <c r="F21" s="440" t="s">
        <v>94</v>
      </c>
      <c r="G21" s="440" t="s">
        <v>1144</v>
      </c>
      <c r="H21" s="440" t="s">
        <v>96</v>
      </c>
      <c r="I21" s="440" t="s">
        <v>1597</v>
      </c>
      <c r="J21" s="506"/>
      <c r="K21" s="507"/>
      <c r="L21" s="507"/>
      <c r="M21" s="507"/>
      <c r="N21" s="507"/>
      <c r="O21" s="507"/>
      <c r="P21" s="507"/>
      <c r="Q21" s="474">
        <v>0</v>
      </c>
      <c r="R21" s="479">
        <v>0</v>
      </c>
      <c r="S21" s="179">
        <v>0</v>
      </c>
      <c r="T21" s="175">
        <v>0</v>
      </c>
      <c r="U21" s="481">
        <v>0</v>
      </c>
      <c r="V21" s="441">
        <v>0</v>
      </c>
      <c r="W21" s="175">
        <v>0</v>
      </c>
      <c r="X21" s="462"/>
      <c r="Y21" s="460"/>
      <c r="Z21" s="462"/>
      <c r="AA21" s="460"/>
      <c r="AB21" s="462"/>
      <c r="AC21" s="460"/>
      <c r="AD21" s="463" t="s">
        <v>1598</v>
      </c>
      <c r="AE21" s="477"/>
      <c r="AF21" s="452" t="s">
        <v>1504</v>
      </c>
      <c r="AG21" s="355"/>
      <c r="AH21" s="478" t="s">
        <v>1569</v>
      </c>
      <c r="AI21" s="437" t="s">
        <v>1599</v>
      </c>
      <c r="AJ21" s="355" t="s">
        <v>1484</v>
      </c>
      <c r="AK21" s="355"/>
      <c r="AL21" s="437" t="s">
        <v>1600</v>
      </c>
      <c r="AM21" s="437" t="s">
        <v>1501</v>
      </c>
      <c r="AN21" s="355" t="s">
        <v>1601</v>
      </c>
    </row>
    <row r="22" spans="1:40" ht="97.5" customHeight="1" x14ac:dyDescent="0.25">
      <c r="A22" s="454"/>
      <c r="B22" s="440"/>
      <c r="C22" s="440"/>
      <c r="D22" s="473">
        <v>19</v>
      </c>
      <c r="E22" s="440" t="s">
        <v>98</v>
      </c>
      <c r="F22" s="440" t="s">
        <v>99</v>
      </c>
      <c r="G22" s="440" t="s">
        <v>100</v>
      </c>
      <c r="H22" s="440" t="s">
        <v>101</v>
      </c>
      <c r="I22" s="440" t="s">
        <v>1602</v>
      </c>
      <c r="J22" s="187" t="s">
        <v>233</v>
      </c>
      <c r="K22" s="187" t="s">
        <v>234</v>
      </c>
      <c r="L22" s="187">
        <v>192</v>
      </c>
      <c r="M22" s="187" t="s">
        <v>235</v>
      </c>
      <c r="N22" s="187"/>
      <c r="O22" s="187"/>
      <c r="P22" s="187"/>
      <c r="Q22" s="474">
        <v>0</v>
      </c>
      <c r="R22" s="442">
        <v>0</v>
      </c>
      <c r="S22" s="167">
        <v>0</v>
      </c>
      <c r="T22" s="167">
        <v>0</v>
      </c>
      <c r="U22" s="481">
        <v>0</v>
      </c>
      <c r="V22" s="441">
        <v>0</v>
      </c>
      <c r="W22" s="167">
        <v>0</v>
      </c>
      <c r="X22" s="462"/>
      <c r="Y22" s="460"/>
      <c r="Z22" s="462"/>
      <c r="AA22" s="460"/>
      <c r="AB22" s="462"/>
      <c r="AC22" s="460"/>
      <c r="AD22" s="463" t="s">
        <v>1603</v>
      </c>
      <c r="AE22" s="510"/>
      <c r="AF22" s="452"/>
      <c r="AG22" s="355" t="s">
        <v>1497</v>
      </c>
      <c r="AH22" s="478" t="s">
        <v>1604</v>
      </c>
      <c r="AI22" s="355"/>
      <c r="AJ22" s="355"/>
      <c r="AK22" s="355"/>
      <c r="AL22" s="437" t="s">
        <v>1605</v>
      </c>
      <c r="AM22" s="355" t="s">
        <v>1497</v>
      </c>
      <c r="AN22" s="355"/>
    </row>
    <row r="23" spans="1:40" ht="279.75" customHeight="1" x14ac:dyDescent="0.25">
      <c r="A23" s="454"/>
      <c r="B23" s="440"/>
      <c r="C23" s="440"/>
      <c r="D23" s="433">
        <v>20</v>
      </c>
      <c r="E23" s="440" t="s">
        <v>1148</v>
      </c>
      <c r="F23" s="440" t="s">
        <v>104</v>
      </c>
      <c r="G23" s="440" t="s">
        <v>105</v>
      </c>
      <c r="H23" s="440" t="s">
        <v>106</v>
      </c>
      <c r="I23" s="440" t="s">
        <v>1149</v>
      </c>
      <c r="J23" s="437" t="s">
        <v>1572</v>
      </c>
      <c r="K23" s="437" t="s">
        <v>1573</v>
      </c>
      <c r="L23" s="355">
        <v>28.2</v>
      </c>
      <c r="M23" s="437" t="s">
        <v>1574</v>
      </c>
      <c r="N23" s="437" t="s">
        <v>1575</v>
      </c>
      <c r="O23" s="511"/>
      <c r="P23" s="512">
        <v>3</v>
      </c>
      <c r="Q23" s="436">
        <v>3</v>
      </c>
      <c r="R23" s="436">
        <v>3</v>
      </c>
      <c r="S23" s="513">
        <v>7692000</v>
      </c>
      <c r="T23" s="498">
        <v>3846000</v>
      </c>
      <c r="U23" s="481">
        <v>1</v>
      </c>
      <c r="V23" s="462">
        <v>0</v>
      </c>
      <c r="W23" s="460" t="s">
        <v>1079</v>
      </c>
      <c r="X23" s="462">
        <v>1</v>
      </c>
      <c r="Y23" s="460">
        <v>3846000</v>
      </c>
      <c r="Z23" s="462"/>
      <c r="AA23" s="460"/>
      <c r="AB23" s="462"/>
      <c r="AC23" s="460">
        <v>7692000</v>
      </c>
      <c r="AD23" s="488" t="s">
        <v>1576</v>
      </c>
      <c r="AE23" s="463" t="s">
        <v>1606</v>
      </c>
      <c r="AF23" s="438" t="s">
        <v>1607</v>
      </c>
      <c r="AG23" s="355" t="s">
        <v>1608</v>
      </c>
      <c r="AH23" s="478" t="s">
        <v>1609</v>
      </c>
      <c r="AI23" s="505" t="s">
        <v>1610</v>
      </c>
      <c r="AJ23" s="505" t="s">
        <v>1611</v>
      </c>
      <c r="AK23" s="355"/>
      <c r="AL23" s="437" t="s">
        <v>1612</v>
      </c>
      <c r="AM23" s="355" t="s">
        <v>1613</v>
      </c>
      <c r="AN23" s="355"/>
    </row>
    <row r="24" spans="1:40" ht="210" customHeight="1" x14ac:dyDescent="0.25">
      <c r="A24" s="454"/>
      <c r="B24" s="440" t="s">
        <v>108</v>
      </c>
      <c r="C24" s="440" t="s">
        <v>109</v>
      </c>
      <c r="D24" s="473">
        <v>21</v>
      </c>
      <c r="E24" s="440" t="s">
        <v>1150</v>
      </c>
      <c r="F24" s="440" t="s">
        <v>1151</v>
      </c>
      <c r="G24" s="440" t="s">
        <v>1152</v>
      </c>
      <c r="H24" s="440" t="s">
        <v>113</v>
      </c>
      <c r="I24" s="440" t="s">
        <v>1614</v>
      </c>
      <c r="J24" s="514" t="s">
        <v>1615</v>
      </c>
      <c r="K24" s="514" t="s">
        <v>1616</v>
      </c>
      <c r="L24" s="514">
        <v>2201030</v>
      </c>
      <c r="M24" s="514" t="s">
        <v>1617</v>
      </c>
      <c r="N24" s="514">
        <v>220103300</v>
      </c>
      <c r="O24" s="514" t="s">
        <v>1618</v>
      </c>
      <c r="P24" s="514">
        <v>36000</v>
      </c>
      <c r="Q24" s="474">
        <v>1</v>
      </c>
      <c r="R24" s="474"/>
      <c r="S24" s="167"/>
      <c r="T24" s="167"/>
      <c r="U24" s="481">
        <f>R24/Q24*1</f>
        <v>0</v>
      </c>
      <c r="V24" s="441"/>
      <c r="W24" s="399"/>
      <c r="X24" s="462"/>
      <c r="Y24" s="460"/>
      <c r="Z24" s="462"/>
      <c r="AA24" s="460"/>
      <c r="AB24" s="462"/>
      <c r="AC24" s="460"/>
      <c r="AD24" s="515" t="s">
        <v>1619</v>
      </c>
      <c r="AE24" s="463" t="s">
        <v>1620</v>
      </c>
      <c r="AF24" s="438" t="s">
        <v>1504</v>
      </c>
      <c r="AG24" s="500"/>
      <c r="AH24" s="466"/>
      <c r="AI24" s="437" t="s">
        <v>1621</v>
      </c>
      <c r="AJ24" s="355" t="s">
        <v>1622</v>
      </c>
      <c r="AK24" s="355"/>
      <c r="AL24" s="355" t="s">
        <v>1623</v>
      </c>
      <c r="AM24" s="355"/>
      <c r="AN24" s="355"/>
    </row>
    <row r="25" spans="1:40" ht="165" customHeight="1" x14ac:dyDescent="0.25">
      <c r="A25" s="454"/>
      <c r="B25" s="440"/>
      <c r="C25" s="440"/>
      <c r="D25" s="473">
        <v>22</v>
      </c>
      <c r="E25" s="440" t="s">
        <v>1624</v>
      </c>
      <c r="F25" s="440" t="s">
        <v>1156</v>
      </c>
      <c r="G25" s="440" t="s">
        <v>1157</v>
      </c>
      <c r="H25" s="440" t="s">
        <v>118</v>
      </c>
      <c r="I25" s="440" t="s">
        <v>1625</v>
      </c>
      <c r="J25" s="462" t="s">
        <v>1615</v>
      </c>
      <c r="K25" s="462" t="s">
        <v>1616</v>
      </c>
      <c r="L25" s="462">
        <v>2201009</v>
      </c>
      <c r="M25" s="462" t="s">
        <v>1626</v>
      </c>
      <c r="N25" s="462" t="s">
        <v>1627</v>
      </c>
      <c r="O25" s="462"/>
      <c r="P25" s="462">
        <v>1814</v>
      </c>
      <c r="Q25" s="474">
        <v>2</v>
      </c>
      <c r="R25" s="474">
        <v>2</v>
      </c>
      <c r="S25" s="175">
        <v>0</v>
      </c>
      <c r="T25" s="167"/>
      <c r="U25" s="481">
        <f>R25/Q25*1</f>
        <v>1</v>
      </c>
      <c r="V25" s="494">
        <v>2</v>
      </c>
      <c r="W25" s="462">
        <v>0</v>
      </c>
      <c r="X25" s="462">
        <v>0</v>
      </c>
      <c r="Y25" s="460">
        <v>0</v>
      </c>
      <c r="Z25" s="462"/>
      <c r="AA25" s="460"/>
      <c r="AB25" s="462"/>
      <c r="AC25" s="460"/>
      <c r="AD25" s="463" t="s">
        <v>1628</v>
      </c>
      <c r="AE25" s="463" t="s">
        <v>1629</v>
      </c>
      <c r="AF25" s="440" t="s">
        <v>1630</v>
      </c>
      <c r="AG25" s="355" t="s">
        <v>1631</v>
      </c>
      <c r="AH25" s="466" t="s">
        <v>1632</v>
      </c>
      <c r="AI25" s="355"/>
      <c r="AJ25" s="355"/>
      <c r="AK25" s="355"/>
      <c r="AL25" s="355" t="s">
        <v>1623</v>
      </c>
      <c r="AM25" s="355"/>
      <c r="AN25" s="355"/>
    </row>
    <row r="26" spans="1:40" ht="163.5" customHeight="1" x14ac:dyDescent="0.25">
      <c r="A26" s="454"/>
      <c r="B26" s="440"/>
      <c r="C26" s="440"/>
      <c r="D26" s="473">
        <v>23</v>
      </c>
      <c r="E26" s="440" t="s">
        <v>1159</v>
      </c>
      <c r="F26" s="440" t="s">
        <v>1160</v>
      </c>
      <c r="G26" s="440" t="s">
        <v>122</v>
      </c>
      <c r="H26" s="440" t="s">
        <v>118</v>
      </c>
      <c r="I26" s="440" t="s">
        <v>1633</v>
      </c>
      <c r="J26" s="440" t="s">
        <v>96</v>
      </c>
      <c r="K26" s="440" t="s">
        <v>96</v>
      </c>
      <c r="L26" s="440" t="s">
        <v>96</v>
      </c>
      <c r="M26" s="440" t="s">
        <v>96</v>
      </c>
      <c r="N26" s="440" t="s">
        <v>96</v>
      </c>
      <c r="O26" s="440" t="s">
        <v>96</v>
      </c>
      <c r="P26" s="440" t="s">
        <v>96</v>
      </c>
      <c r="Q26" s="474">
        <v>1</v>
      </c>
      <c r="R26" s="474">
        <v>1</v>
      </c>
      <c r="S26" s="436">
        <v>0</v>
      </c>
      <c r="T26" s="475">
        <v>0</v>
      </c>
      <c r="U26" s="481">
        <v>0</v>
      </c>
      <c r="V26" s="441">
        <v>0</v>
      </c>
      <c r="W26" s="460" t="s">
        <v>1079</v>
      </c>
      <c r="X26" s="462"/>
      <c r="Y26" s="460"/>
      <c r="Z26" s="462"/>
      <c r="AA26" s="460"/>
      <c r="AB26" s="462"/>
      <c r="AC26" s="460"/>
      <c r="AD26" s="488" t="s">
        <v>1634</v>
      </c>
      <c r="AE26" s="477"/>
      <c r="AF26" s="462" t="s">
        <v>1635</v>
      </c>
      <c r="AG26" s="355" t="s">
        <v>1636</v>
      </c>
      <c r="AH26" s="466" t="s">
        <v>1485</v>
      </c>
      <c r="AI26" s="437" t="s">
        <v>1637</v>
      </c>
      <c r="AJ26" s="437" t="s">
        <v>1638</v>
      </c>
      <c r="AK26" s="355" t="s">
        <v>1639</v>
      </c>
      <c r="AL26" s="355" t="s">
        <v>1623</v>
      </c>
      <c r="AM26" s="355"/>
      <c r="AN26" s="355"/>
    </row>
    <row r="27" spans="1:40" ht="175.5" customHeight="1" x14ac:dyDescent="0.25">
      <c r="A27" s="454"/>
      <c r="B27" s="440"/>
      <c r="C27" s="440" t="s">
        <v>124</v>
      </c>
      <c r="D27" s="473">
        <v>24</v>
      </c>
      <c r="E27" s="440" t="s">
        <v>125</v>
      </c>
      <c r="F27" s="440" t="s">
        <v>126</v>
      </c>
      <c r="G27" s="440" t="s">
        <v>127</v>
      </c>
      <c r="H27" s="440" t="s">
        <v>128</v>
      </c>
      <c r="I27" s="440" t="s">
        <v>1640</v>
      </c>
      <c r="J27" s="516"/>
      <c r="K27" s="516"/>
      <c r="L27" s="516"/>
      <c r="M27" s="516"/>
      <c r="N27" s="516"/>
      <c r="O27" s="516"/>
      <c r="P27" s="516"/>
      <c r="Q27" s="474">
        <v>3</v>
      </c>
      <c r="R27" s="474">
        <v>3</v>
      </c>
      <c r="S27" s="167">
        <v>0</v>
      </c>
      <c r="T27" s="167">
        <v>0</v>
      </c>
      <c r="U27" s="517">
        <v>1</v>
      </c>
      <c r="V27" s="441">
        <v>0</v>
      </c>
      <c r="W27" s="399">
        <v>0</v>
      </c>
      <c r="X27" s="462">
        <v>1</v>
      </c>
      <c r="Y27" s="460">
        <v>0</v>
      </c>
      <c r="Z27" s="462"/>
      <c r="AA27" s="460"/>
      <c r="AB27" s="462"/>
      <c r="AC27" s="460"/>
      <c r="AD27" s="500" t="s">
        <v>1641</v>
      </c>
      <c r="AE27" s="477"/>
      <c r="AF27" s="462" t="s">
        <v>1642</v>
      </c>
      <c r="AG27" s="355" t="s">
        <v>1636</v>
      </c>
      <c r="AH27" s="466"/>
      <c r="AI27" s="437" t="s">
        <v>1643</v>
      </c>
      <c r="AJ27" s="355" t="s">
        <v>1622</v>
      </c>
      <c r="AK27" s="355"/>
      <c r="AL27" s="355" t="s">
        <v>1623</v>
      </c>
      <c r="AM27" s="355"/>
      <c r="AN27" s="355"/>
    </row>
    <row r="28" spans="1:40" ht="176.25" customHeight="1" x14ac:dyDescent="0.25">
      <c r="A28" s="454"/>
      <c r="B28" s="440"/>
      <c r="C28" s="440"/>
      <c r="D28" s="473">
        <v>25</v>
      </c>
      <c r="E28" s="440" t="s">
        <v>1644</v>
      </c>
      <c r="F28" s="440" t="s">
        <v>1645</v>
      </c>
      <c r="G28" s="440" t="s">
        <v>132</v>
      </c>
      <c r="H28" s="440" t="s">
        <v>133</v>
      </c>
      <c r="I28" s="440" t="s">
        <v>1646</v>
      </c>
      <c r="J28" s="516"/>
      <c r="K28" s="516"/>
      <c r="L28" s="516"/>
      <c r="M28" s="516"/>
      <c r="N28" s="516"/>
      <c r="O28" s="516"/>
      <c r="P28" s="516"/>
      <c r="Q28" s="474">
        <v>0</v>
      </c>
      <c r="R28" s="474"/>
      <c r="S28" s="400">
        <v>0</v>
      </c>
      <c r="T28" s="167">
        <v>0</v>
      </c>
      <c r="U28" s="481">
        <v>0</v>
      </c>
      <c r="V28" s="441">
        <v>0</v>
      </c>
      <c r="W28" s="399">
        <v>0</v>
      </c>
      <c r="X28" s="462"/>
      <c r="Y28" s="460"/>
      <c r="Z28" s="462"/>
      <c r="AA28" s="460"/>
      <c r="AB28" s="462"/>
      <c r="AC28" s="460"/>
      <c r="AD28" s="463" t="s">
        <v>1647</v>
      </c>
      <c r="AE28" s="463" t="s">
        <v>1648</v>
      </c>
      <c r="AF28" s="505" t="s">
        <v>1649</v>
      </c>
      <c r="AG28" s="505" t="s">
        <v>1636</v>
      </c>
      <c r="AH28" s="478" t="s">
        <v>1650</v>
      </c>
      <c r="AI28" s="437" t="s">
        <v>1651</v>
      </c>
      <c r="AJ28" s="355" t="s">
        <v>1622</v>
      </c>
      <c r="AK28" s="518"/>
      <c r="AL28" s="437" t="s">
        <v>1652</v>
      </c>
      <c r="AM28" s="355" t="s">
        <v>1653</v>
      </c>
      <c r="AN28" s="355"/>
    </row>
    <row r="29" spans="1:40" ht="159" customHeight="1" x14ac:dyDescent="0.25">
      <c r="A29" s="454"/>
      <c r="B29" s="440"/>
      <c r="C29" s="440" t="s">
        <v>135</v>
      </c>
      <c r="D29" s="473">
        <v>26</v>
      </c>
      <c r="E29" s="440" t="s">
        <v>1169</v>
      </c>
      <c r="F29" s="440" t="s">
        <v>137</v>
      </c>
      <c r="G29" s="440" t="s">
        <v>138</v>
      </c>
      <c r="H29" s="440" t="s">
        <v>139</v>
      </c>
      <c r="I29" s="440" t="s">
        <v>1170</v>
      </c>
      <c r="J29" s="437" t="s">
        <v>1654</v>
      </c>
      <c r="K29" s="437" t="s">
        <v>1655</v>
      </c>
      <c r="L29" s="437">
        <v>2201074</v>
      </c>
      <c r="M29" s="437" t="s">
        <v>1656</v>
      </c>
      <c r="N29" s="437">
        <v>220107400</v>
      </c>
      <c r="O29" s="437" t="s">
        <v>1657</v>
      </c>
      <c r="P29" s="437">
        <v>1814</v>
      </c>
      <c r="Q29" s="436">
        <v>1</v>
      </c>
      <c r="R29" s="436">
        <v>0</v>
      </c>
      <c r="S29" s="436">
        <v>0</v>
      </c>
      <c r="T29" s="475">
        <v>0</v>
      </c>
      <c r="U29" s="481">
        <v>0</v>
      </c>
      <c r="V29" s="462">
        <v>0</v>
      </c>
      <c r="W29" s="460">
        <v>0</v>
      </c>
      <c r="X29" s="462"/>
      <c r="Y29" s="460"/>
      <c r="Z29" s="462"/>
      <c r="AA29" s="460"/>
      <c r="AB29" s="462"/>
      <c r="AC29" s="460"/>
      <c r="AD29" s="463" t="s">
        <v>1658</v>
      </c>
      <c r="AE29" s="463" t="s">
        <v>1659</v>
      </c>
      <c r="AF29" s="462" t="s">
        <v>1660</v>
      </c>
      <c r="AG29" s="437" t="s">
        <v>1661</v>
      </c>
      <c r="AH29" s="466"/>
      <c r="AI29" s="437" t="s">
        <v>1662</v>
      </c>
      <c r="AJ29" s="437" t="s">
        <v>1638</v>
      </c>
      <c r="AK29" s="518"/>
      <c r="AL29" s="355" t="s">
        <v>1623</v>
      </c>
      <c r="AM29" s="355"/>
      <c r="AN29" s="355"/>
    </row>
    <row r="30" spans="1:40" ht="202.9" customHeight="1" x14ac:dyDescent="0.25">
      <c r="A30" s="454"/>
      <c r="B30" s="440"/>
      <c r="C30" s="440"/>
      <c r="D30" s="473">
        <v>27</v>
      </c>
      <c r="E30" s="440" t="s">
        <v>1172</v>
      </c>
      <c r="F30" s="440" t="s">
        <v>142</v>
      </c>
      <c r="G30" s="440" t="s">
        <v>143</v>
      </c>
      <c r="H30" s="440" t="s">
        <v>144</v>
      </c>
      <c r="I30" s="440" t="s">
        <v>1663</v>
      </c>
      <c r="J30" s="463" t="s">
        <v>1654</v>
      </c>
      <c r="K30" s="463" t="s">
        <v>1664</v>
      </c>
      <c r="L30" s="463">
        <v>2201</v>
      </c>
      <c r="M30" s="463" t="s">
        <v>1665</v>
      </c>
      <c r="N30" s="463">
        <v>2201054</v>
      </c>
      <c r="O30" s="463" t="s">
        <v>1666</v>
      </c>
      <c r="P30" s="463">
        <v>11</v>
      </c>
      <c r="Q30" s="474">
        <v>3</v>
      </c>
      <c r="R30" s="497">
        <v>3</v>
      </c>
      <c r="S30" s="519">
        <v>0</v>
      </c>
      <c r="T30" s="475">
        <v>0</v>
      </c>
      <c r="U30" s="481">
        <v>1</v>
      </c>
      <c r="V30" s="441">
        <v>3</v>
      </c>
      <c r="W30" s="460">
        <v>0</v>
      </c>
      <c r="X30" s="462">
        <v>1</v>
      </c>
      <c r="Y30" s="460">
        <v>0</v>
      </c>
      <c r="Z30" s="462"/>
      <c r="AA30" s="460"/>
      <c r="AB30" s="462"/>
      <c r="AC30" s="460"/>
      <c r="AD30" s="463" t="s">
        <v>1667</v>
      </c>
      <c r="AE30" s="463" t="s">
        <v>1668</v>
      </c>
      <c r="AF30" s="462" t="s">
        <v>1669</v>
      </c>
      <c r="AG30" s="355" t="s">
        <v>1670</v>
      </c>
      <c r="AH30" s="466" t="s">
        <v>1671</v>
      </c>
      <c r="AI30" s="437" t="s">
        <v>1672</v>
      </c>
      <c r="AJ30" s="355" t="s">
        <v>1622</v>
      </c>
      <c r="AK30" s="518"/>
      <c r="AL30" s="355" t="s">
        <v>1623</v>
      </c>
      <c r="AM30" s="355"/>
      <c r="AN30" s="355"/>
    </row>
    <row r="31" spans="1:40" ht="175.5" customHeight="1" x14ac:dyDescent="0.25">
      <c r="A31" s="454"/>
      <c r="B31" s="440" t="s">
        <v>146</v>
      </c>
      <c r="C31" s="440" t="s">
        <v>147</v>
      </c>
      <c r="D31" s="473">
        <v>28</v>
      </c>
      <c r="E31" s="440" t="s">
        <v>1673</v>
      </c>
      <c r="F31" s="440" t="s">
        <v>149</v>
      </c>
      <c r="G31" s="440" t="s">
        <v>150</v>
      </c>
      <c r="H31" s="440" t="s">
        <v>151</v>
      </c>
      <c r="I31" s="440" t="s">
        <v>179</v>
      </c>
      <c r="J31" s="516"/>
      <c r="K31" s="516"/>
      <c r="L31" s="516"/>
      <c r="M31" s="516"/>
      <c r="N31" s="516"/>
      <c r="O31" s="516"/>
      <c r="P31" s="516"/>
      <c r="Q31" s="474">
        <v>3</v>
      </c>
      <c r="R31" s="442">
        <v>2</v>
      </c>
      <c r="S31" s="519">
        <v>56000000</v>
      </c>
      <c r="T31" s="475">
        <v>0</v>
      </c>
      <c r="U31" s="520">
        <v>0.66659999999999997</v>
      </c>
      <c r="V31" s="521">
        <v>1</v>
      </c>
      <c r="W31" s="460">
        <v>18140000</v>
      </c>
      <c r="X31" s="462">
        <v>1</v>
      </c>
      <c r="Y31" s="460">
        <v>27030000</v>
      </c>
      <c r="Z31" s="462"/>
      <c r="AA31" s="460"/>
      <c r="AB31" s="462"/>
      <c r="AC31" s="460"/>
      <c r="AD31" s="488" t="s">
        <v>1674</v>
      </c>
      <c r="AE31" s="463" t="s">
        <v>152</v>
      </c>
      <c r="AF31" s="462" t="s">
        <v>1675</v>
      </c>
      <c r="AG31" s="355" t="s">
        <v>152</v>
      </c>
      <c r="AH31" s="466" t="s">
        <v>1676</v>
      </c>
      <c r="AI31" s="355"/>
      <c r="AJ31" s="355"/>
      <c r="AK31" s="355"/>
      <c r="AL31" s="355" t="s">
        <v>1623</v>
      </c>
      <c r="AM31" s="355"/>
      <c r="AN31" s="355"/>
    </row>
    <row r="32" spans="1:40" ht="169.5" customHeight="1" x14ac:dyDescent="0.25">
      <c r="A32" s="454"/>
      <c r="B32" s="440"/>
      <c r="C32" s="440"/>
      <c r="D32" s="473">
        <v>29</v>
      </c>
      <c r="E32" s="440" t="s">
        <v>1677</v>
      </c>
      <c r="F32" s="522" t="s">
        <v>154</v>
      </c>
      <c r="G32" s="522" t="s">
        <v>155</v>
      </c>
      <c r="H32" s="522" t="s">
        <v>151</v>
      </c>
      <c r="I32" s="522" t="s">
        <v>179</v>
      </c>
      <c r="J32" s="516"/>
      <c r="K32" s="516"/>
      <c r="L32" s="516"/>
      <c r="M32" s="516"/>
      <c r="N32" s="516"/>
      <c r="O32" s="516"/>
      <c r="P32" s="516"/>
      <c r="Q32" s="474">
        <v>1</v>
      </c>
      <c r="R32" s="442">
        <v>0</v>
      </c>
      <c r="S32" s="519"/>
      <c r="T32" s="400">
        <v>0</v>
      </c>
      <c r="U32" s="481">
        <f>R32/Q32*1</f>
        <v>0</v>
      </c>
      <c r="V32" s="158"/>
      <c r="W32" s="523">
        <v>0</v>
      </c>
      <c r="X32" s="462"/>
      <c r="Y32" s="460"/>
      <c r="Z32" s="462"/>
      <c r="AA32" s="460"/>
      <c r="AB32" s="462"/>
      <c r="AC32" s="460"/>
      <c r="AD32" s="488" t="s">
        <v>1678</v>
      </c>
      <c r="AE32" s="463"/>
      <c r="AF32" s="452" t="s">
        <v>1504</v>
      </c>
      <c r="AG32" s="355"/>
      <c r="AH32" s="466"/>
      <c r="AI32" s="437" t="s">
        <v>1679</v>
      </c>
      <c r="AJ32" s="355" t="s">
        <v>1680</v>
      </c>
      <c r="AK32" s="505"/>
      <c r="AL32" s="355" t="s">
        <v>1623</v>
      </c>
      <c r="AM32" s="355"/>
      <c r="AN32" s="355"/>
    </row>
    <row r="33" spans="1:40" ht="409.6" customHeight="1" x14ac:dyDescent="0.25">
      <c r="A33" s="454"/>
      <c r="B33" s="440"/>
      <c r="C33" s="440" t="s">
        <v>156</v>
      </c>
      <c r="D33" s="473">
        <v>30</v>
      </c>
      <c r="E33" s="440" t="s">
        <v>157</v>
      </c>
      <c r="F33" s="522" t="s">
        <v>158</v>
      </c>
      <c r="G33" s="522" t="s">
        <v>159</v>
      </c>
      <c r="H33" s="522" t="s">
        <v>151</v>
      </c>
      <c r="I33" s="522" t="s">
        <v>179</v>
      </c>
      <c r="J33" s="524"/>
      <c r="K33" s="524"/>
      <c r="L33" s="524"/>
      <c r="M33" s="524"/>
      <c r="N33" s="524"/>
      <c r="O33" s="524"/>
      <c r="P33" s="524"/>
      <c r="Q33" s="474">
        <v>1</v>
      </c>
      <c r="R33" s="525">
        <v>0</v>
      </c>
      <c r="S33" s="170">
        <v>0</v>
      </c>
      <c r="T33" s="526"/>
      <c r="U33" s="527">
        <v>1</v>
      </c>
      <c r="V33" s="158">
        <v>0</v>
      </c>
      <c r="W33" s="528"/>
      <c r="X33" s="462">
        <v>5</v>
      </c>
      <c r="Y33" s="460">
        <v>44800000</v>
      </c>
      <c r="Z33" s="462"/>
      <c r="AA33" s="460">
        <v>8655000</v>
      </c>
      <c r="AB33" s="462"/>
      <c r="AC33" s="460"/>
      <c r="AD33" s="488" t="s">
        <v>1678</v>
      </c>
      <c r="AE33" s="463"/>
      <c r="AF33" s="462" t="s">
        <v>1681</v>
      </c>
      <c r="AG33" s="355" t="s">
        <v>1682</v>
      </c>
      <c r="AH33" s="478" t="s">
        <v>1676</v>
      </c>
      <c r="AI33" s="437" t="s">
        <v>1683</v>
      </c>
      <c r="AJ33" s="355" t="s">
        <v>1680</v>
      </c>
      <c r="AK33" s="355"/>
      <c r="AL33" s="355" t="s">
        <v>1623</v>
      </c>
      <c r="AM33" s="355"/>
      <c r="AN33" s="355"/>
    </row>
    <row r="34" spans="1:40" ht="286.5" customHeight="1" x14ac:dyDescent="0.25">
      <c r="A34" s="454"/>
      <c r="B34" s="440"/>
      <c r="C34" s="440"/>
      <c r="D34" s="473">
        <v>31</v>
      </c>
      <c r="E34" s="440" t="s">
        <v>160</v>
      </c>
      <c r="F34" s="440" t="s">
        <v>1178</v>
      </c>
      <c r="G34" s="440" t="s">
        <v>162</v>
      </c>
      <c r="H34" s="440" t="s">
        <v>118</v>
      </c>
      <c r="I34" s="440" t="s">
        <v>1684</v>
      </c>
      <c r="J34" s="440" t="s">
        <v>1685</v>
      </c>
      <c r="K34" s="440" t="s">
        <v>1686</v>
      </c>
      <c r="L34" s="529">
        <v>1905021</v>
      </c>
      <c r="M34" s="530" t="s">
        <v>1687</v>
      </c>
      <c r="N34" s="531">
        <v>190502100</v>
      </c>
      <c r="O34" s="532" t="s">
        <v>1688</v>
      </c>
      <c r="P34" s="533">
        <v>48</v>
      </c>
      <c r="Q34" s="436">
        <v>5</v>
      </c>
      <c r="R34" s="436"/>
      <c r="S34" s="534">
        <v>11540000</v>
      </c>
      <c r="T34" s="534">
        <v>11540000</v>
      </c>
      <c r="U34" s="481">
        <v>0</v>
      </c>
      <c r="V34" s="462">
        <v>1</v>
      </c>
      <c r="W34" s="534">
        <v>11540000</v>
      </c>
      <c r="X34" s="462">
        <v>2</v>
      </c>
      <c r="Y34" s="460"/>
      <c r="Z34" s="462">
        <v>2</v>
      </c>
      <c r="AA34" s="460"/>
      <c r="AB34" s="462"/>
      <c r="AC34" s="460"/>
      <c r="AD34" s="463" t="s">
        <v>1678</v>
      </c>
      <c r="AE34" s="477"/>
      <c r="AF34" s="452" t="s">
        <v>1504</v>
      </c>
      <c r="AG34" s="355"/>
      <c r="AH34" s="466"/>
      <c r="AI34" s="355"/>
      <c r="AJ34" s="355"/>
      <c r="AK34" s="355"/>
      <c r="AL34" s="355" t="s">
        <v>1623</v>
      </c>
      <c r="AM34" s="355"/>
      <c r="AN34" s="355"/>
    </row>
    <row r="35" spans="1:40" ht="162" customHeight="1" x14ac:dyDescent="0.25">
      <c r="A35" s="454"/>
      <c r="B35" s="440"/>
      <c r="C35" s="440" t="s">
        <v>164</v>
      </c>
      <c r="D35" s="473">
        <v>32</v>
      </c>
      <c r="E35" s="440" t="s">
        <v>165</v>
      </c>
      <c r="F35" s="440" t="s">
        <v>166</v>
      </c>
      <c r="G35" s="440" t="s">
        <v>167</v>
      </c>
      <c r="H35" s="440" t="s">
        <v>168</v>
      </c>
      <c r="I35" s="440" t="s">
        <v>1689</v>
      </c>
      <c r="J35" s="440" t="s">
        <v>1685</v>
      </c>
      <c r="K35" s="440" t="s">
        <v>1686</v>
      </c>
      <c r="L35" s="529">
        <v>1905021</v>
      </c>
      <c r="M35" s="530" t="s">
        <v>1687</v>
      </c>
      <c r="N35" s="531">
        <v>190502100</v>
      </c>
      <c r="O35" s="532" t="s">
        <v>1688</v>
      </c>
      <c r="P35" s="533">
        <v>48</v>
      </c>
      <c r="Q35" s="474">
        <v>12</v>
      </c>
      <c r="R35" s="442">
        <v>17</v>
      </c>
      <c r="S35" s="535" t="s">
        <v>1690</v>
      </c>
      <c r="T35" s="535" t="s">
        <v>1691</v>
      </c>
      <c r="U35" s="481">
        <f>R35/Q35*1</f>
        <v>1.4166666666666667</v>
      </c>
      <c r="V35" s="441">
        <v>5</v>
      </c>
      <c r="W35" s="535">
        <v>11540000</v>
      </c>
      <c r="X35" s="462">
        <v>12</v>
      </c>
      <c r="Y35" s="460"/>
      <c r="Z35" s="462"/>
      <c r="AA35" s="460">
        <v>31735000</v>
      </c>
      <c r="AB35" s="462" t="s">
        <v>1692</v>
      </c>
      <c r="AC35" s="460" t="s">
        <v>1693</v>
      </c>
      <c r="AD35" s="463" t="s">
        <v>1694</v>
      </c>
      <c r="AE35" s="463" t="s">
        <v>1695</v>
      </c>
      <c r="AF35" s="462" t="s">
        <v>1696</v>
      </c>
      <c r="AG35" s="355" t="s">
        <v>1653</v>
      </c>
      <c r="AH35" s="466" t="s">
        <v>1697</v>
      </c>
      <c r="AI35" s="437" t="s">
        <v>1698</v>
      </c>
      <c r="AJ35" s="355" t="s">
        <v>1680</v>
      </c>
      <c r="AK35" s="518"/>
      <c r="AL35" s="437" t="s">
        <v>1699</v>
      </c>
      <c r="AM35" s="437" t="s">
        <v>1700</v>
      </c>
      <c r="AN35" s="355"/>
    </row>
    <row r="36" spans="1:40" ht="127.5" customHeight="1" x14ac:dyDescent="0.25">
      <c r="A36" s="454"/>
      <c r="B36" s="440"/>
      <c r="C36" s="440"/>
      <c r="D36" s="473">
        <v>33</v>
      </c>
      <c r="E36" s="440" t="s">
        <v>170</v>
      </c>
      <c r="F36" s="440" t="s">
        <v>171</v>
      </c>
      <c r="G36" s="440" t="s">
        <v>172</v>
      </c>
      <c r="H36" s="440" t="s">
        <v>173</v>
      </c>
      <c r="I36" s="440" t="s">
        <v>1701</v>
      </c>
      <c r="J36" s="514" t="s">
        <v>1615</v>
      </c>
      <c r="K36" s="514" t="s">
        <v>1686</v>
      </c>
      <c r="L36" s="514">
        <v>1905014</v>
      </c>
      <c r="M36" s="514" t="s">
        <v>1702</v>
      </c>
      <c r="N36" s="514" t="s">
        <v>1703</v>
      </c>
      <c r="O36" s="536" t="s">
        <v>1704</v>
      </c>
      <c r="P36" s="514">
        <v>12</v>
      </c>
      <c r="Q36" s="474">
        <v>1</v>
      </c>
      <c r="R36" s="442">
        <v>1</v>
      </c>
      <c r="S36" s="167" t="s">
        <v>1371</v>
      </c>
      <c r="T36" s="167" t="s">
        <v>1371</v>
      </c>
      <c r="U36" s="481">
        <v>1</v>
      </c>
      <c r="V36" s="441">
        <v>1</v>
      </c>
      <c r="W36" s="167" t="s">
        <v>1371</v>
      </c>
      <c r="X36" s="462" t="s">
        <v>1705</v>
      </c>
      <c r="Y36" s="460"/>
      <c r="Z36" s="462"/>
      <c r="AA36" s="460"/>
      <c r="AB36" s="462"/>
      <c r="AC36" s="460"/>
      <c r="AD36" s="500" t="s">
        <v>1706</v>
      </c>
      <c r="AE36" s="463" t="s">
        <v>1707</v>
      </c>
      <c r="AF36" s="462" t="s">
        <v>1708</v>
      </c>
      <c r="AG36" s="355" t="s">
        <v>674</v>
      </c>
      <c r="AH36" s="466"/>
      <c r="AI36" s="437" t="s">
        <v>1709</v>
      </c>
      <c r="AJ36" s="505" t="s">
        <v>1710</v>
      </c>
      <c r="AK36" s="518"/>
      <c r="AL36" s="355" t="s">
        <v>1623</v>
      </c>
      <c r="AM36" s="355"/>
      <c r="AN36" s="355"/>
    </row>
    <row r="37" spans="1:40" ht="138.75" customHeight="1" x14ac:dyDescent="0.25">
      <c r="A37" s="454"/>
      <c r="B37" s="440"/>
      <c r="C37" s="440"/>
      <c r="D37" s="473">
        <v>34</v>
      </c>
      <c r="E37" s="440" t="s">
        <v>175</v>
      </c>
      <c r="F37" s="440" t="s">
        <v>176</v>
      </c>
      <c r="G37" s="440" t="s">
        <v>177</v>
      </c>
      <c r="H37" s="440" t="s">
        <v>178</v>
      </c>
      <c r="I37" s="440" t="s">
        <v>179</v>
      </c>
      <c r="J37" s="537" t="s">
        <v>254</v>
      </c>
      <c r="K37" s="538" t="s">
        <v>262</v>
      </c>
      <c r="L37" s="539">
        <v>1905022</v>
      </c>
      <c r="M37" s="540" t="s">
        <v>1711</v>
      </c>
      <c r="N37" s="541">
        <v>190502200</v>
      </c>
      <c r="O37" s="542" t="s">
        <v>1712</v>
      </c>
      <c r="P37" s="543">
        <v>60</v>
      </c>
      <c r="Q37" s="436">
        <v>0</v>
      </c>
      <c r="R37" s="436">
        <v>0</v>
      </c>
      <c r="S37" s="436">
        <v>0</v>
      </c>
      <c r="T37" s="167">
        <v>0</v>
      </c>
      <c r="U37" s="481">
        <v>0</v>
      </c>
      <c r="V37" s="462">
        <v>0</v>
      </c>
      <c r="W37" s="399">
        <v>0</v>
      </c>
      <c r="X37" s="462"/>
      <c r="Y37" s="460"/>
      <c r="Z37" s="462"/>
      <c r="AA37" s="460"/>
      <c r="AB37" s="462"/>
      <c r="AC37" s="460"/>
      <c r="AD37" s="488" t="s">
        <v>1713</v>
      </c>
      <c r="AE37" s="463"/>
      <c r="AF37" s="462" t="s">
        <v>1714</v>
      </c>
      <c r="AG37" s="355" t="s">
        <v>1715</v>
      </c>
      <c r="AH37" s="478" t="s">
        <v>1716</v>
      </c>
      <c r="AI37" s="355"/>
      <c r="AJ37" s="355"/>
      <c r="AK37" s="355"/>
      <c r="AL37" s="355" t="s">
        <v>1623</v>
      </c>
      <c r="AM37" s="355"/>
      <c r="AN37" s="355"/>
    </row>
    <row r="38" spans="1:40" ht="102" x14ac:dyDescent="0.25">
      <c r="A38" s="454"/>
      <c r="B38" s="440"/>
      <c r="C38" s="440"/>
      <c r="D38" s="473">
        <v>35</v>
      </c>
      <c r="E38" s="440" t="s">
        <v>180</v>
      </c>
      <c r="F38" s="440" t="s">
        <v>1182</v>
      </c>
      <c r="G38" s="440" t="s">
        <v>1183</v>
      </c>
      <c r="H38" s="440" t="s">
        <v>183</v>
      </c>
      <c r="I38" s="440" t="s">
        <v>1717</v>
      </c>
      <c r="J38" s="544" t="s">
        <v>1371</v>
      </c>
      <c r="K38" s="544" t="s">
        <v>1371</v>
      </c>
      <c r="L38" s="544" t="s">
        <v>1371</v>
      </c>
      <c r="M38" s="544" t="s">
        <v>1371</v>
      </c>
      <c r="N38" s="544" t="s">
        <v>1371</v>
      </c>
      <c r="O38" s="544" t="s">
        <v>1371</v>
      </c>
      <c r="P38" s="543" t="s">
        <v>1371</v>
      </c>
      <c r="Q38" s="436">
        <v>0</v>
      </c>
      <c r="R38" s="436">
        <v>0</v>
      </c>
      <c r="S38" s="519">
        <v>0</v>
      </c>
      <c r="T38" s="475">
        <v>0</v>
      </c>
      <c r="U38" s="481">
        <v>0</v>
      </c>
      <c r="V38" s="462">
        <v>0</v>
      </c>
      <c r="W38" s="460">
        <v>0</v>
      </c>
      <c r="X38" s="462"/>
      <c r="Y38" s="460"/>
      <c r="Z38" s="462"/>
      <c r="AA38" s="460"/>
      <c r="AB38" s="462"/>
      <c r="AC38" s="460"/>
      <c r="AD38" s="488" t="s">
        <v>1713</v>
      </c>
      <c r="AE38" s="463"/>
      <c r="AF38" s="438" t="s">
        <v>1718</v>
      </c>
      <c r="AG38" s="438" t="s">
        <v>1719</v>
      </c>
      <c r="AH38" s="478" t="s">
        <v>1720</v>
      </c>
      <c r="AI38" s="355"/>
      <c r="AJ38" s="355"/>
      <c r="AK38" s="355"/>
      <c r="AL38" s="355" t="s">
        <v>1623</v>
      </c>
      <c r="AM38" s="355"/>
      <c r="AN38" s="355"/>
    </row>
    <row r="39" spans="1:40" ht="213.75" customHeight="1" x14ac:dyDescent="0.25">
      <c r="A39" s="454"/>
      <c r="B39" s="440"/>
      <c r="C39" s="440"/>
      <c r="D39" s="473">
        <v>36</v>
      </c>
      <c r="E39" s="440" t="s">
        <v>185</v>
      </c>
      <c r="F39" s="440" t="s">
        <v>186</v>
      </c>
      <c r="G39" s="440" t="s">
        <v>1186</v>
      </c>
      <c r="H39" s="440" t="s">
        <v>1187</v>
      </c>
      <c r="I39" s="440" t="s">
        <v>1721</v>
      </c>
      <c r="J39" s="440" t="s">
        <v>1685</v>
      </c>
      <c r="K39" s="482" t="s">
        <v>1686</v>
      </c>
      <c r="L39" s="545">
        <v>1905015</v>
      </c>
      <c r="M39" s="546" t="s">
        <v>1722</v>
      </c>
      <c r="N39" s="545">
        <v>190501503</v>
      </c>
      <c r="O39" s="547" t="s">
        <v>1723</v>
      </c>
      <c r="P39" s="548">
        <v>60</v>
      </c>
      <c r="Q39" s="436">
        <v>15</v>
      </c>
      <c r="R39" s="436">
        <v>12</v>
      </c>
      <c r="S39" s="519">
        <v>0</v>
      </c>
      <c r="T39" s="475">
        <v>2885000</v>
      </c>
      <c r="U39" s="481">
        <v>0.8</v>
      </c>
      <c r="V39" s="462">
        <v>0</v>
      </c>
      <c r="W39" s="460">
        <v>0</v>
      </c>
      <c r="X39" s="462"/>
      <c r="Y39" s="460"/>
      <c r="Z39" s="462"/>
      <c r="AA39" s="460"/>
      <c r="AB39" s="462">
        <v>12</v>
      </c>
      <c r="AC39" s="460">
        <v>14425000</v>
      </c>
      <c r="AD39" s="488" t="s">
        <v>1713</v>
      </c>
      <c r="AE39" s="477"/>
      <c r="AF39" s="438" t="s">
        <v>1724</v>
      </c>
      <c r="AG39" s="505" t="s">
        <v>1725</v>
      </c>
      <c r="AH39" s="478" t="s">
        <v>1726</v>
      </c>
      <c r="AI39" s="355"/>
      <c r="AJ39" s="355"/>
      <c r="AK39" s="355"/>
      <c r="AL39" s="437" t="s">
        <v>1727</v>
      </c>
      <c r="AM39" s="437" t="s">
        <v>1728</v>
      </c>
      <c r="AN39" s="355"/>
    </row>
    <row r="40" spans="1:40" ht="222.75" customHeight="1" x14ac:dyDescent="0.25">
      <c r="A40" s="454"/>
      <c r="B40" s="440"/>
      <c r="C40" s="440" t="s">
        <v>190</v>
      </c>
      <c r="D40" s="473">
        <v>37</v>
      </c>
      <c r="E40" s="440" t="s">
        <v>1189</v>
      </c>
      <c r="F40" s="440" t="s">
        <v>192</v>
      </c>
      <c r="G40" s="440" t="s">
        <v>193</v>
      </c>
      <c r="H40" s="440" t="s">
        <v>194</v>
      </c>
      <c r="I40" s="440" t="s">
        <v>179</v>
      </c>
      <c r="J40" s="440" t="s">
        <v>1685</v>
      </c>
      <c r="K40" s="549" t="s">
        <v>1729</v>
      </c>
      <c r="L40" s="550">
        <v>1903015</v>
      </c>
      <c r="M40" s="551" t="s">
        <v>1730</v>
      </c>
      <c r="N40" s="552">
        <v>190301500</v>
      </c>
      <c r="O40" s="553" t="s">
        <v>1731</v>
      </c>
      <c r="P40" s="543">
        <v>48</v>
      </c>
      <c r="Q40" s="474">
        <v>3</v>
      </c>
      <c r="R40" s="525">
        <v>2</v>
      </c>
      <c r="S40" s="554">
        <v>17000000</v>
      </c>
      <c r="T40" s="554">
        <v>44000000</v>
      </c>
      <c r="U40" s="481">
        <v>1</v>
      </c>
      <c r="V40" s="555">
        <v>2</v>
      </c>
      <c r="W40" s="554">
        <v>44000000</v>
      </c>
      <c r="X40" s="462">
        <v>2</v>
      </c>
      <c r="Y40" s="460"/>
      <c r="Z40" s="462"/>
      <c r="AA40" s="460">
        <v>17310000</v>
      </c>
      <c r="AB40" s="462"/>
      <c r="AC40" s="460"/>
      <c r="AD40" s="463" t="s">
        <v>1732</v>
      </c>
      <c r="AE40" s="463" t="s">
        <v>1733</v>
      </c>
      <c r="AF40" s="462" t="s">
        <v>1734</v>
      </c>
      <c r="AG40" s="355" t="s">
        <v>152</v>
      </c>
      <c r="AH40" s="478" t="s">
        <v>1726</v>
      </c>
      <c r="AI40" s="437" t="s">
        <v>1735</v>
      </c>
      <c r="AJ40" s="355" t="s">
        <v>1736</v>
      </c>
      <c r="AK40" s="518"/>
      <c r="AL40" s="355" t="s">
        <v>1623</v>
      </c>
      <c r="AM40" s="355"/>
      <c r="AN40" s="355"/>
    </row>
    <row r="41" spans="1:40" ht="104.25" customHeight="1" x14ac:dyDescent="0.25">
      <c r="A41" s="454"/>
      <c r="B41" s="440"/>
      <c r="C41" s="440"/>
      <c r="D41" s="473">
        <v>38</v>
      </c>
      <c r="E41" s="440" t="s">
        <v>195</v>
      </c>
      <c r="F41" s="440" t="s">
        <v>192</v>
      </c>
      <c r="G41" s="440" t="s">
        <v>193</v>
      </c>
      <c r="H41" s="440" t="s">
        <v>194</v>
      </c>
      <c r="I41" s="440" t="s">
        <v>179</v>
      </c>
      <c r="J41" s="544" t="s">
        <v>1371</v>
      </c>
      <c r="K41" s="544" t="s">
        <v>1371</v>
      </c>
      <c r="L41" s="544" t="s">
        <v>1371</v>
      </c>
      <c r="M41" s="544" t="s">
        <v>1371</v>
      </c>
      <c r="N41" s="544" t="s">
        <v>1371</v>
      </c>
      <c r="O41" s="544" t="s">
        <v>1371</v>
      </c>
      <c r="P41" s="543" t="s">
        <v>1371</v>
      </c>
      <c r="Q41" s="474">
        <v>0</v>
      </c>
      <c r="R41" s="525">
        <v>0</v>
      </c>
      <c r="S41" s="554"/>
      <c r="T41" s="556"/>
      <c r="U41" s="557">
        <v>0</v>
      </c>
      <c r="V41" s="499"/>
      <c r="W41" s="556"/>
      <c r="X41" s="462"/>
      <c r="Y41" s="460"/>
      <c r="Z41" s="462"/>
      <c r="AA41" s="460"/>
      <c r="AB41" s="462"/>
      <c r="AC41" s="460"/>
      <c r="AD41" s="463" t="s">
        <v>1713</v>
      </c>
      <c r="AE41" s="463"/>
      <c r="AF41" s="452" t="s">
        <v>1504</v>
      </c>
      <c r="AG41" s="355"/>
      <c r="AH41" s="466"/>
      <c r="AI41" s="355"/>
      <c r="AJ41" s="355"/>
      <c r="AK41" s="355"/>
      <c r="AL41" s="355" t="s">
        <v>1623</v>
      </c>
      <c r="AM41" s="355"/>
      <c r="AN41" s="355"/>
    </row>
    <row r="42" spans="1:40" ht="102.75" customHeight="1" x14ac:dyDescent="0.25">
      <c r="A42" s="454"/>
      <c r="B42" s="440"/>
      <c r="C42" s="440"/>
      <c r="D42" s="473">
        <v>39</v>
      </c>
      <c r="E42" s="440" t="s">
        <v>1191</v>
      </c>
      <c r="F42" s="440" t="s">
        <v>197</v>
      </c>
      <c r="G42" s="440" t="s">
        <v>198</v>
      </c>
      <c r="H42" s="440" t="s">
        <v>199</v>
      </c>
      <c r="I42" s="440" t="s">
        <v>179</v>
      </c>
      <c r="J42" s="558"/>
      <c r="K42" s="559"/>
      <c r="L42" s="559"/>
      <c r="M42" s="559"/>
      <c r="N42" s="559"/>
      <c r="O42" s="559"/>
      <c r="P42" s="559"/>
      <c r="Q42" s="474">
        <v>1</v>
      </c>
      <c r="R42" s="497">
        <v>1</v>
      </c>
      <c r="S42" s="519" t="s">
        <v>1371</v>
      </c>
      <c r="T42" s="519" t="s">
        <v>1371</v>
      </c>
      <c r="U42" s="481">
        <v>1</v>
      </c>
      <c r="V42" s="519" t="s">
        <v>1371</v>
      </c>
      <c r="W42" s="519" t="s">
        <v>1371</v>
      </c>
      <c r="X42" s="462"/>
      <c r="Y42" s="460"/>
      <c r="Z42" s="462"/>
      <c r="AA42" s="460"/>
      <c r="AB42" s="462"/>
      <c r="AC42" s="460"/>
      <c r="AD42" s="463" t="s">
        <v>1737</v>
      </c>
      <c r="AE42" s="463" t="s">
        <v>152</v>
      </c>
      <c r="AF42" s="452" t="s">
        <v>1504</v>
      </c>
      <c r="AG42" s="355"/>
      <c r="AH42" s="466"/>
      <c r="AI42" s="355"/>
      <c r="AJ42" s="355"/>
      <c r="AK42" s="355"/>
      <c r="AL42" s="355" t="s">
        <v>1623</v>
      </c>
      <c r="AM42" s="355"/>
      <c r="AN42" s="355"/>
    </row>
    <row r="43" spans="1:40" ht="112.5" customHeight="1" x14ac:dyDescent="0.25">
      <c r="A43" s="454"/>
      <c r="B43" s="440"/>
      <c r="C43" s="440"/>
      <c r="D43" s="473">
        <v>40</v>
      </c>
      <c r="E43" s="440" t="s">
        <v>200</v>
      </c>
      <c r="F43" s="440" t="s">
        <v>201</v>
      </c>
      <c r="G43" s="440" t="s">
        <v>202</v>
      </c>
      <c r="H43" s="440" t="s">
        <v>203</v>
      </c>
      <c r="I43" s="440" t="s">
        <v>1738</v>
      </c>
      <c r="J43" s="560" t="s">
        <v>1371</v>
      </c>
      <c r="K43" s="560" t="s">
        <v>1371</v>
      </c>
      <c r="L43" s="560" t="s">
        <v>1371</v>
      </c>
      <c r="M43" s="560" t="s">
        <v>1371</v>
      </c>
      <c r="N43" s="560" t="s">
        <v>1371</v>
      </c>
      <c r="O43" s="560" t="s">
        <v>1371</v>
      </c>
      <c r="P43" s="560" t="s">
        <v>1371</v>
      </c>
      <c r="Q43" s="474">
        <v>0</v>
      </c>
      <c r="R43" s="442">
        <v>0</v>
      </c>
      <c r="S43" s="519"/>
      <c r="T43" s="475"/>
      <c r="U43" s="481">
        <v>0</v>
      </c>
      <c r="V43" s="499"/>
      <c r="W43" s="561">
        <v>0</v>
      </c>
      <c r="X43" s="462"/>
      <c r="Y43" s="460"/>
      <c r="Z43" s="462"/>
      <c r="AA43" s="460"/>
      <c r="AB43" s="462"/>
      <c r="AC43" s="460"/>
      <c r="AD43" s="463" t="s">
        <v>1713</v>
      </c>
      <c r="AE43" s="463"/>
      <c r="AF43" s="438" t="s">
        <v>1724</v>
      </c>
      <c r="AG43" s="505" t="s">
        <v>1739</v>
      </c>
      <c r="AH43" s="478" t="s">
        <v>1740</v>
      </c>
      <c r="AI43" s="355"/>
      <c r="AJ43" s="355"/>
      <c r="AK43" s="355"/>
      <c r="AL43" s="355" t="s">
        <v>1623</v>
      </c>
      <c r="AM43" s="355"/>
      <c r="AN43" s="355"/>
    </row>
    <row r="44" spans="1:40" ht="148.5" customHeight="1" x14ac:dyDescent="0.25">
      <c r="A44" s="562" t="s">
        <v>292</v>
      </c>
      <c r="B44" s="440" t="s">
        <v>293</v>
      </c>
      <c r="C44" s="440" t="s">
        <v>1194</v>
      </c>
      <c r="D44" s="473">
        <v>41</v>
      </c>
      <c r="E44" s="440" t="s">
        <v>295</v>
      </c>
      <c r="F44" s="440" t="s">
        <v>1195</v>
      </c>
      <c r="G44" s="440" t="s">
        <v>297</v>
      </c>
      <c r="H44" s="440" t="s">
        <v>298</v>
      </c>
      <c r="I44" s="440" t="s">
        <v>1741</v>
      </c>
      <c r="J44" s="563" t="s">
        <v>1742</v>
      </c>
      <c r="K44" s="563" t="s">
        <v>1743</v>
      </c>
      <c r="L44" s="563">
        <v>4502001</v>
      </c>
      <c r="M44" s="563" t="s">
        <v>1744</v>
      </c>
      <c r="N44" s="563">
        <v>450200100</v>
      </c>
      <c r="O44" s="563" t="s">
        <v>1745</v>
      </c>
      <c r="P44" s="563">
        <v>3</v>
      </c>
      <c r="Q44" s="436">
        <v>1</v>
      </c>
      <c r="R44" s="436">
        <v>1</v>
      </c>
      <c r="S44" s="564">
        <v>1000000</v>
      </c>
      <c r="T44" s="564">
        <v>11500000</v>
      </c>
      <c r="U44" s="481">
        <f>R44/Q44*1</f>
        <v>1</v>
      </c>
      <c r="V44" s="462">
        <v>1</v>
      </c>
      <c r="W44" s="564">
        <v>1000000</v>
      </c>
      <c r="X44" s="462"/>
      <c r="Y44" s="460"/>
      <c r="Z44" s="462"/>
      <c r="AA44" s="460"/>
      <c r="AB44" s="462"/>
      <c r="AC44" s="460"/>
      <c r="AD44" s="463" t="s">
        <v>1746</v>
      </c>
      <c r="AE44" s="477"/>
      <c r="AF44" s="462" t="s">
        <v>1747</v>
      </c>
      <c r="AG44" s="355" t="s">
        <v>1636</v>
      </c>
      <c r="AH44" s="466" t="s">
        <v>1748</v>
      </c>
      <c r="AI44" s="355"/>
      <c r="AJ44" s="355"/>
      <c r="AK44" s="355"/>
      <c r="AL44" s="355" t="s">
        <v>1623</v>
      </c>
      <c r="AM44" s="355"/>
      <c r="AN44" s="355"/>
    </row>
    <row r="45" spans="1:40" ht="102" customHeight="1" x14ac:dyDescent="0.25">
      <c r="A45" s="562"/>
      <c r="B45" s="440"/>
      <c r="C45" s="440"/>
      <c r="D45" s="433">
        <v>42</v>
      </c>
      <c r="E45" s="440" t="s">
        <v>1198</v>
      </c>
      <c r="F45" s="440" t="s">
        <v>301</v>
      </c>
      <c r="G45" s="440" t="s">
        <v>302</v>
      </c>
      <c r="H45" s="440" t="s">
        <v>303</v>
      </c>
      <c r="I45" s="440" t="s">
        <v>1749</v>
      </c>
      <c r="J45" s="565"/>
      <c r="K45" s="522"/>
      <c r="L45" s="522"/>
      <c r="M45" s="522"/>
      <c r="N45" s="522"/>
      <c r="O45" s="522"/>
      <c r="P45" s="522"/>
      <c r="Q45" s="474">
        <v>0</v>
      </c>
      <c r="R45" s="442">
        <v>0</v>
      </c>
      <c r="S45" s="436">
        <v>0</v>
      </c>
      <c r="T45" s="503">
        <v>0</v>
      </c>
      <c r="U45" s="481">
        <v>0</v>
      </c>
      <c r="V45" s="499">
        <v>0</v>
      </c>
      <c r="W45" s="566">
        <v>0</v>
      </c>
      <c r="X45" s="462"/>
      <c r="Y45" s="460"/>
      <c r="Z45" s="462"/>
      <c r="AA45" s="460"/>
      <c r="AB45" s="462"/>
      <c r="AC45" s="460"/>
      <c r="AD45" s="488" t="s">
        <v>1750</v>
      </c>
      <c r="AE45" s="477"/>
      <c r="AF45" s="452" t="s">
        <v>1751</v>
      </c>
      <c r="AG45" s="355" t="s">
        <v>1752</v>
      </c>
      <c r="AH45" s="478" t="s">
        <v>1753</v>
      </c>
      <c r="AI45" s="355"/>
      <c r="AJ45" s="355"/>
      <c r="AK45" s="355"/>
      <c r="AL45" s="355" t="s">
        <v>1623</v>
      </c>
      <c r="AM45" s="355"/>
      <c r="AN45" s="355"/>
    </row>
    <row r="46" spans="1:40" ht="178.5" customHeight="1" x14ac:dyDescent="0.25">
      <c r="A46" s="562"/>
      <c r="B46" s="440"/>
      <c r="C46" s="440"/>
      <c r="D46" s="433">
        <v>43</v>
      </c>
      <c r="E46" s="440" t="s">
        <v>1202</v>
      </c>
      <c r="F46" s="440" t="s">
        <v>306</v>
      </c>
      <c r="G46" s="440" t="s">
        <v>307</v>
      </c>
      <c r="H46" s="440" t="s">
        <v>308</v>
      </c>
      <c r="I46" s="440" t="s">
        <v>1754</v>
      </c>
      <c r="J46" s="403"/>
      <c r="K46" s="440"/>
      <c r="L46" s="440"/>
      <c r="M46" s="440"/>
      <c r="N46" s="440"/>
      <c r="O46" s="440"/>
      <c r="P46" s="440"/>
      <c r="Q46" s="474">
        <v>0</v>
      </c>
      <c r="R46" s="442">
        <v>0</v>
      </c>
      <c r="S46" s="436"/>
      <c r="T46" s="503"/>
      <c r="U46" s="481">
        <v>0</v>
      </c>
      <c r="V46" s="499"/>
      <c r="W46" s="566"/>
      <c r="X46" s="462"/>
      <c r="Y46" s="460"/>
      <c r="Z46" s="462"/>
      <c r="AA46" s="460"/>
      <c r="AB46" s="462"/>
      <c r="AC46" s="460"/>
      <c r="AD46" s="488" t="s">
        <v>1678</v>
      </c>
      <c r="AE46" s="567"/>
      <c r="AF46" s="568" t="s">
        <v>1755</v>
      </c>
      <c r="AG46" s="438" t="s">
        <v>1756</v>
      </c>
      <c r="AH46" s="478" t="s">
        <v>1757</v>
      </c>
      <c r="AI46" s="355"/>
      <c r="AJ46" s="355"/>
      <c r="AK46" s="355"/>
      <c r="AL46" s="355" t="s">
        <v>1623</v>
      </c>
      <c r="AM46" s="355"/>
      <c r="AN46" s="355"/>
    </row>
    <row r="47" spans="1:40" ht="127.5" customHeight="1" x14ac:dyDescent="0.25">
      <c r="A47" s="562"/>
      <c r="B47" s="440"/>
      <c r="C47" s="440"/>
      <c r="D47" s="433">
        <v>44</v>
      </c>
      <c r="E47" s="440" t="s">
        <v>1204</v>
      </c>
      <c r="F47" s="440" t="s">
        <v>1758</v>
      </c>
      <c r="G47" s="440" t="s">
        <v>312</v>
      </c>
      <c r="H47" s="440" t="s">
        <v>313</v>
      </c>
      <c r="I47" s="440" t="s">
        <v>1754</v>
      </c>
      <c r="J47" s="560"/>
      <c r="K47" s="569"/>
      <c r="L47" s="569"/>
      <c r="M47" s="569"/>
      <c r="N47" s="569"/>
      <c r="O47" s="569"/>
      <c r="P47" s="569"/>
      <c r="Q47" s="474">
        <v>0</v>
      </c>
      <c r="R47" s="442">
        <v>0</v>
      </c>
      <c r="S47" s="436"/>
      <c r="T47" s="503"/>
      <c r="U47" s="481">
        <v>0</v>
      </c>
      <c r="V47" s="499"/>
      <c r="W47" s="566"/>
      <c r="X47" s="462"/>
      <c r="Y47" s="460"/>
      <c r="Z47" s="462"/>
      <c r="AA47" s="460"/>
      <c r="AB47" s="462"/>
      <c r="AC47" s="460"/>
      <c r="AD47" s="488" t="s">
        <v>1750</v>
      </c>
      <c r="AE47" s="477"/>
      <c r="AF47" s="452" t="s">
        <v>1504</v>
      </c>
      <c r="AG47" s="355"/>
      <c r="AH47" s="478" t="s">
        <v>1753</v>
      </c>
      <c r="AI47" s="355"/>
      <c r="AJ47" s="355"/>
      <c r="AK47" s="355"/>
      <c r="AL47" s="355" t="s">
        <v>1623</v>
      </c>
      <c r="AM47" s="355"/>
      <c r="AN47" s="355"/>
    </row>
    <row r="48" spans="1:40" ht="167.25" customHeight="1" x14ac:dyDescent="0.25">
      <c r="A48" s="562"/>
      <c r="B48" s="440" t="s">
        <v>380</v>
      </c>
      <c r="C48" s="440" t="s">
        <v>315</v>
      </c>
      <c r="D48" s="433">
        <v>45</v>
      </c>
      <c r="E48" s="440" t="s">
        <v>316</v>
      </c>
      <c r="F48" s="440" t="s">
        <v>317</v>
      </c>
      <c r="G48" s="440" t="s">
        <v>318</v>
      </c>
      <c r="H48" s="440" t="s">
        <v>319</v>
      </c>
      <c r="I48" s="440" t="s">
        <v>1759</v>
      </c>
      <c r="J48" s="570" t="s">
        <v>1760</v>
      </c>
      <c r="K48" s="570" t="s">
        <v>1761</v>
      </c>
      <c r="L48" s="570">
        <v>1202004</v>
      </c>
      <c r="M48" s="571" t="s">
        <v>1762</v>
      </c>
      <c r="N48" s="563">
        <v>120200400</v>
      </c>
      <c r="O48" s="563" t="s">
        <v>1763</v>
      </c>
      <c r="P48" s="572">
        <v>12</v>
      </c>
      <c r="Q48" s="436">
        <v>1</v>
      </c>
      <c r="R48" s="436">
        <v>1</v>
      </c>
      <c r="S48" s="573">
        <v>59761000</v>
      </c>
      <c r="T48" s="573">
        <v>59761000</v>
      </c>
      <c r="U48" s="481">
        <v>1</v>
      </c>
      <c r="V48" s="462">
        <v>1</v>
      </c>
      <c r="W48" s="573">
        <v>2131000</v>
      </c>
      <c r="X48" s="462">
        <v>1</v>
      </c>
      <c r="Y48" s="460">
        <v>57630000</v>
      </c>
      <c r="Z48" s="462"/>
      <c r="AA48" s="460"/>
      <c r="AB48" s="462"/>
      <c r="AC48" s="460"/>
      <c r="AD48" s="488" t="s">
        <v>1764</v>
      </c>
      <c r="AE48" s="463" t="s">
        <v>1765</v>
      </c>
      <c r="AF48" s="462" t="s">
        <v>1766</v>
      </c>
      <c r="AG48" s="355" t="s">
        <v>1767</v>
      </c>
      <c r="AH48" s="466"/>
      <c r="AI48" s="355"/>
      <c r="AJ48" s="355"/>
      <c r="AK48" s="355"/>
      <c r="AL48" s="355" t="s">
        <v>1623</v>
      </c>
      <c r="AM48" s="355"/>
      <c r="AN48" s="355"/>
    </row>
    <row r="49" spans="1:40" ht="157.5" customHeight="1" x14ac:dyDescent="0.25">
      <c r="A49" s="562"/>
      <c r="B49" s="440"/>
      <c r="C49" s="440" t="s">
        <v>321</v>
      </c>
      <c r="D49" s="433">
        <v>46</v>
      </c>
      <c r="E49" s="440" t="s">
        <v>322</v>
      </c>
      <c r="F49" s="440" t="s">
        <v>323</v>
      </c>
      <c r="G49" s="440" t="s">
        <v>324</v>
      </c>
      <c r="H49" s="440" t="s">
        <v>325</v>
      </c>
      <c r="I49" s="440" t="s">
        <v>1768</v>
      </c>
      <c r="J49" s="574" t="s">
        <v>1742</v>
      </c>
      <c r="K49" s="574" t="s">
        <v>1743</v>
      </c>
      <c r="L49" s="563">
        <v>4502001</v>
      </c>
      <c r="M49" s="574" t="s">
        <v>1744</v>
      </c>
      <c r="N49" s="563">
        <v>450200100</v>
      </c>
      <c r="O49" s="574" t="s">
        <v>1745</v>
      </c>
      <c r="P49" s="563">
        <v>3</v>
      </c>
      <c r="Q49" s="474">
        <v>3</v>
      </c>
      <c r="R49" s="442">
        <v>0</v>
      </c>
      <c r="S49" s="241">
        <v>0</v>
      </c>
      <c r="T49" s="503">
        <v>0</v>
      </c>
      <c r="U49" s="481">
        <f t="shared" ref="U49:U56" si="1">R49/Q49*1</f>
        <v>0</v>
      </c>
      <c r="V49" s="499"/>
      <c r="W49" s="566"/>
      <c r="X49" s="462"/>
      <c r="Y49" s="460"/>
      <c r="Z49" s="462"/>
      <c r="AA49" s="460"/>
      <c r="AB49" s="462"/>
      <c r="AC49" s="460"/>
      <c r="AD49" s="488" t="s">
        <v>1769</v>
      </c>
      <c r="AE49" s="477"/>
      <c r="AF49" s="452" t="s">
        <v>1504</v>
      </c>
      <c r="AG49" s="355"/>
      <c r="AH49" s="466"/>
      <c r="AI49" s="355"/>
      <c r="AJ49" s="355"/>
      <c r="AK49" s="355"/>
      <c r="AL49" s="355" t="s">
        <v>1623</v>
      </c>
      <c r="AM49" s="355"/>
      <c r="AN49" s="355"/>
    </row>
    <row r="50" spans="1:40" ht="180.75" customHeight="1" x14ac:dyDescent="0.25">
      <c r="A50" s="562"/>
      <c r="B50" s="440"/>
      <c r="C50" s="440"/>
      <c r="D50" s="575">
        <v>47</v>
      </c>
      <c r="E50" s="440" t="s">
        <v>1770</v>
      </c>
      <c r="F50" s="440" t="s">
        <v>1211</v>
      </c>
      <c r="G50" s="440" t="s">
        <v>1212</v>
      </c>
      <c r="H50" s="440" t="s">
        <v>330</v>
      </c>
      <c r="I50" s="440" t="s">
        <v>1771</v>
      </c>
      <c r="J50" s="576" t="s">
        <v>1772</v>
      </c>
      <c r="K50" s="440" t="s">
        <v>1773</v>
      </c>
      <c r="L50" s="577">
        <v>4599019</v>
      </c>
      <c r="M50" s="440" t="s">
        <v>1774</v>
      </c>
      <c r="N50" s="440">
        <v>459901900</v>
      </c>
      <c r="O50" s="578" t="s">
        <v>1775</v>
      </c>
      <c r="P50" s="440">
        <v>1</v>
      </c>
      <c r="Q50" s="474">
        <v>12</v>
      </c>
      <c r="R50" s="442">
        <v>15</v>
      </c>
      <c r="S50" s="579">
        <v>10085000</v>
      </c>
      <c r="T50" s="579">
        <v>6468972</v>
      </c>
      <c r="U50" s="481">
        <f t="shared" si="1"/>
        <v>1.25</v>
      </c>
      <c r="V50" s="441">
        <v>6</v>
      </c>
      <c r="W50" s="579">
        <v>5042500</v>
      </c>
      <c r="X50" s="462">
        <v>9</v>
      </c>
      <c r="Y50" s="460">
        <v>1426472</v>
      </c>
      <c r="Z50" s="462">
        <v>1</v>
      </c>
      <c r="AA50" s="460"/>
      <c r="AB50" s="462">
        <v>1</v>
      </c>
      <c r="AC50" s="460"/>
      <c r="AD50" s="463" t="s">
        <v>1776</v>
      </c>
      <c r="AE50" s="463" t="s">
        <v>1777</v>
      </c>
      <c r="AF50" s="438" t="s">
        <v>1778</v>
      </c>
      <c r="AG50" s="500" t="s">
        <v>1777</v>
      </c>
      <c r="AH50" s="466"/>
      <c r="AI50" s="505"/>
      <c r="AJ50" s="355"/>
      <c r="AK50" s="355"/>
      <c r="AL50" s="437" t="s">
        <v>1779</v>
      </c>
      <c r="AM50" s="355" t="s">
        <v>1780</v>
      </c>
      <c r="AN50" s="355"/>
    </row>
    <row r="51" spans="1:40" ht="282" customHeight="1" x14ac:dyDescent="0.25">
      <c r="A51" s="562"/>
      <c r="B51" s="440"/>
      <c r="C51" s="440"/>
      <c r="D51" s="433">
        <v>48</v>
      </c>
      <c r="E51" s="440" t="s">
        <v>332</v>
      </c>
      <c r="F51" s="440" t="s">
        <v>333</v>
      </c>
      <c r="G51" s="440" t="s">
        <v>334</v>
      </c>
      <c r="H51" s="440" t="s">
        <v>335</v>
      </c>
      <c r="I51" s="440" t="s">
        <v>1781</v>
      </c>
      <c r="J51" s="580" t="s">
        <v>1531</v>
      </c>
      <c r="K51" s="581" t="s">
        <v>1782</v>
      </c>
      <c r="L51" s="582">
        <v>1702011</v>
      </c>
      <c r="M51" s="581" t="s">
        <v>1783</v>
      </c>
      <c r="N51" s="582" t="s">
        <v>1784</v>
      </c>
      <c r="O51" s="512" t="s">
        <v>1785</v>
      </c>
      <c r="P51" s="544">
        <v>4</v>
      </c>
      <c r="Q51" s="474">
        <v>1</v>
      </c>
      <c r="R51" s="497">
        <v>10</v>
      </c>
      <c r="S51" s="579">
        <v>11779647</v>
      </c>
      <c r="T51" s="579">
        <v>9536271</v>
      </c>
      <c r="U51" s="481">
        <f t="shared" si="1"/>
        <v>10</v>
      </c>
      <c r="V51" s="441">
        <v>1</v>
      </c>
      <c r="W51" s="579">
        <v>1121688</v>
      </c>
      <c r="X51" s="462" t="s">
        <v>1786</v>
      </c>
      <c r="Y51" s="460" t="s">
        <v>1787</v>
      </c>
      <c r="Z51" s="462" t="s">
        <v>1788</v>
      </c>
      <c r="AA51" s="460" t="s">
        <v>1789</v>
      </c>
      <c r="AB51" s="462"/>
      <c r="AC51" s="460"/>
      <c r="AD51" s="463" t="s">
        <v>1790</v>
      </c>
      <c r="AE51" s="463" t="s">
        <v>1777</v>
      </c>
      <c r="AF51" s="462" t="s">
        <v>1791</v>
      </c>
      <c r="AG51" s="437" t="s">
        <v>1792</v>
      </c>
      <c r="AH51" s="466" t="s">
        <v>1793</v>
      </c>
      <c r="AI51" s="437" t="s">
        <v>1794</v>
      </c>
      <c r="AJ51" s="437" t="s">
        <v>1795</v>
      </c>
      <c r="AK51" s="355"/>
      <c r="AL51" s="462" t="s">
        <v>1796</v>
      </c>
      <c r="AM51" s="355" t="s">
        <v>1797</v>
      </c>
      <c r="AN51" s="355"/>
    </row>
    <row r="52" spans="1:40" ht="165.75" customHeight="1" x14ac:dyDescent="0.25">
      <c r="A52" s="562" t="s">
        <v>292</v>
      </c>
      <c r="B52" s="440"/>
      <c r="C52" s="440" t="s">
        <v>337</v>
      </c>
      <c r="D52" s="440">
        <v>49</v>
      </c>
      <c r="E52" s="440" t="s">
        <v>1798</v>
      </c>
      <c r="F52" s="440" t="s">
        <v>339</v>
      </c>
      <c r="G52" s="440" t="s">
        <v>1218</v>
      </c>
      <c r="H52" s="440" t="s">
        <v>341</v>
      </c>
      <c r="I52" s="440" t="s">
        <v>1799</v>
      </c>
      <c r="J52" s="440" t="s">
        <v>1800</v>
      </c>
      <c r="K52" s="440" t="s">
        <v>1743</v>
      </c>
      <c r="L52" s="440">
        <v>4502001</v>
      </c>
      <c r="M52" s="440" t="s">
        <v>1744</v>
      </c>
      <c r="N52" s="440">
        <v>450200108</v>
      </c>
      <c r="O52" s="440" t="s">
        <v>1801</v>
      </c>
      <c r="P52" s="440">
        <v>1</v>
      </c>
      <c r="Q52" s="440">
        <v>6</v>
      </c>
      <c r="R52" s="440">
        <v>3</v>
      </c>
      <c r="S52" s="579">
        <v>0</v>
      </c>
      <c r="T52" s="579">
        <v>0</v>
      </c>
      <c r="U52" s="481">
        <f t="shared" si="1"/>
        <v>0.5</v>
      </c>
      <c r="V52" s="441">
        <v>1</v>
      </c>
      <c r="W52" s="579">
        <v>0</v>
      </c>
      <c r="X52" s="462">
        <v>1</v>
      </c>
      <c r="Y52" s="460"/>
      <c r="Z52" s="462">
        <v>1</v>
      </c>
      <c r="AA52" s="460" t="s">
        <v>1802</v>
      </c>
      <c r="AB52" s="462"/>
      <c r="AC52" s="460"/>
      <c r="AD52" s="463" t="s">
        <v>1803</v>
      </c>
      <c r="AE52" s="463" t="s">
        <v>1777</v>
      </c>
      <c r="AF52" s="438" t="s">
        <v>1804</v>
      </c>
      <c r="AG52" s="505" t="s">
        <v>1777</v>
      </c>
      <c r="AH52" s="466"/>
      <c r="AI52" s="437" t="s">
        <v>1805</v>
      </c>
      <c r="AJ52" s="355" t="s">
        <v>1806</v>
      </c>
      <c r="AK52" s="355"/>
      <c r="AL52" s="462" t="s">
        <v>1807</v>
      </c>
      <c r="AM52" s="355" t="s">
        <v>1797</v>
      </c>
      <c r="AN52" s="355"/>
    </row>
    <row r="53" spans="1:40" ht="169.5" customHeight="1" x14ac:dyDescent="0.25">
      <c r="A53" s="562"/>
      <c r="B53" s="440"/>
      <c r="C53" s="440"/>
      <c r="D53" s="473">
        <v>50</v>
      </c>
      <c r="E53" s="440" t="s">
        <v>1808</v>
      </c>
      <c r="F53" s="440" t="s">
        <v>344</v>
      </c>
      <c r="G53" s="440" t="s">
        <v>345</v>
      </c>
      <c r="H53" s="440" t="s">
        <v>346</v>
      </c>
      <c r="I53" s="440" t="s">
        <v>1809</v>
      </c>
      <c r="J53" s="563" t="s">
        <v>1810</v>
      </c>
      <c r="K53" s="563" t="s">
        <v>1811</v>
      </c>
      <c r="L53" s="563">
        <v>4501024</v>
      </c>
      <c r="M53" s="563" t="s">
        <v>1812</v>
      </c>
      <c r="N53" s="563" t="s">
        <v>1813</v>
      </c>
      <c r="O53" s="563" t="s">
        <v>1814</v>
      </c>
      <c r="P53" s="563">
        <v>10</v>
      </c>
      <c r="Q53" s="474">
        <v>4</v>
      </c>
      <c r="R53" s="479">
        <v>2</v>
      </c>
      <c r="S53" s="583">
        <v>2000000</v>
      </c>
      <c r="T53" s="583">
        <v>2000000</v>
      </c>
      <c r="U53" s="481">
        <f t="shared" si="1"/>
        <v>0.5</v>
      </c>
      <c r="V53" s="441">
        <v>0</v>
      </c>
      <c r="W53" s="583">
        <v>0</v>
      </c>
      <c r="X53" s="462" t="s">
        <v>1815</v>
      </c>
      <c r="Y53" s="460">
        <v>2000000</v>
      </c>
      <c r="Z53" s="462"/>
      <c r="AA53" s="460"/>
      <c r="AB53" s="462"/>
      <c r="AC53" s="460"/>
      <c r="AD53" s="488" t="s">
        <v>1713</v>
      </c>
      <c r="AE53" s="477"/>
      <c r="AF53" s="462" t="s">
        <v>1816</v>
      </c>
      <c r="AG53" s="437" t="s">
        <v>1817</v>
      </c>
      <c r="AH53" s="466"/>
      <c r="AI53" s="437" t="s">
        <v>1818</v>
      </c>
      <c r="AJ53" s="355" t="s">
        <v>1819</v>
      </c>
      <c r="AK53" s="355"/>
      <c r="AL53" s="437" t="s">
        <v>1820</v>
      </c>
      <c r="AM53" s="355" t="s">
        <v>1821</v>
      </c>
      <c r="AN53" s="355"/>
    </row>
    <row r="54" spans="1:40" ht="205.5" customHeight="1" x14ac:dyDescent="0.25">
      <c r="A54" s="562"/>
      <c r="B54" s="440" t="s">
        <v>1822</v>
      </c>
      <c r="C54" s="440" t="s">
        <v>348</v>
      </c>
      <c r="D54" s="473">
        <v>51</v>
      </c>
      <c r="E54" s="440" t="s">
        <v>349</v>
      </c>
      <c r="F54" s="440" t="s">
        <v>1823</v>
      </c>
      <c r="G54" s="440" t="s">
        <v>351</v>
      </c>
      <c r="H54" s="440" t="s">
        <v>1224</v>
      </c>
      <c r="I54" s="440" t="s">
        <v>1824</v>
      </c>
      <c r="J54" s="437" t="s">
        <v>1654</v>
      </c>
      <c r="K54" s="437" t="s">
        <v>1655</v>
      </c>
      <c r="L54" s="437">
        <v>2201074</v>
      </c>
      <c r="M54" s="437" t="s">
        <v>1825</v>
      </c>
      <c r="N54" s="437">
        <v>2201067</v>
      </c>
      <c r="O54" s="437" t="s">
        <v>1826</v>
      </c>
      <c r="P54" s="437">
        <v>54</v>
      </c>
      <c r="Q54" s="584">
        <v>2</v>
      </c>
      <c r="R54" s="442">
        <v>2</v>
      </c>
      <c r="S54" s="436" t="s">
        <v>1827</v>
      </c>
      <c r="T54" s="503" t="s">
        <v>1828</v>
      </c>
      <c r="U54" s="481">
        <f t="shared" si="1"/>
        <v>1</v>
      </c>
      <c r="V54" s="499">
        <v>0</v>
      </c>
      <c r="W54" s="566">
        <v>0</v>
      </c>
      <c r="X54" s="462" t="s">
        <v>1829</v>
      </c>
      <c r="Y54" s="460"/>
      <c r="Z54" s="462">
        <v>0</v>
      </c>
      <c r="AA54" s="460"/>
      <c r="AB54" s="462" t="s">
        <v>1830</v>
      </c>
      <c r="AC54" s="460" t="s">
        <v>1828</v>
      </c>
      <c r="AD54" s="500" t="s">
        <v>1831</v>
      </c>
      <c r="AE54" s="463" t="s">
        <v>1832</v>
      </c>
      <c r="AF54" s="462" t="s">
        <v>1833</v>
      </c>
      <c r="AG54" s="437" t="s">
        <v>1834</v>
      </c>
      <c r="AH54" s="478" t="s">
        <v>1835</v>
      </c>
      <c r="AI54" s="505"/>
      <c r="AJ54" s="355"/>
      <c r="AK54" s="355"/>
      <c r="AL54" s="437" t="s">
        <v>1836</v>
      </c>
      <c r="AM54" s="355" t="s">
        <v>1653</v>
      </c>
      <c r="AN54" s="355"/>
    </row>
    <row r="55" spans="1:40" ht="152.25" customHeight="1" x14ac:dyDescent="0.25">
      <c r="A55" s="562" t="s">
        <v>292</v>
      </c>
      <c r="B55" s="440"/>
      <c r="C55" s="440"/>
      <c r="D55" s="433">
        <v>52</v>
      </c>
      <c r="E55" s="440" t="s">
        <v>1225</v>
      </c>
      <c r="F55" s="440" t="s">
        <v>1226</v>
      </c>
      <c r="G55" s="440" t="s">
        <v>356</v>
      </c>
      <c r="H55" s="440" t="s">
        <v>357</v>
      </c>
      <c r="I55" s="440" t="s">
        <v>1837</v>
      </c>
      <c r="J55" s="585" t="s">
        <v>1772</v>
      </c>
      <c r="K55" s="586" t="s">
        <v>1838</v>
      </c>
      <c r="L55" s="587" t="str">
        <f>'[1]GENERAL 2015-2025'!$E$60</f>
        <v>Desarrollo de acciones de fomento para la Conciliación de la vida familiar y laboral en el marco del Programa Nacional de Equidad Laboral con Enfoque Diferencial de Género.</v>
      </c>
      <c r="M55" s="588" t="str">
        <f>'[1]GENERAL 2015-2025'!$F$60</f>
        <v xml:space="preserve">Acciones de fomento para la Conciliaciòn de la Vida Familiar y Laboral.
</v>
      </c>
      <c r="N55" s="587" t="str">
        <f>'[1]GENERAL 2015-2025'!$G$60</f>
        <v>100% de acciones ejecutadas en el marco del Programa Nacional de Equidad Laboral con Enfoque Diferencial de Género</v>
      </c>
      <c r="O55" s="587" t="str">
        <f>'[1]GENERAL 2015-2025'!$H$60</f>
        <v>% de ejecución= (# de acciones ejecutadas/# total de acciones en el marco del programa nacional)*100</v>
      </c>
      <c r="P55" s="587">
        <v>12</v>
      </c>
      <c r="Q55" s="474">
        <v>1</v>
      </c>
      <c r="R55" s="442">
        <v>0</v>
      </c>
      <c r="S55" s="436"/>
      <c r="T55" s="503"/>
      <c r="U55" s="481">
        <f t="shared" si="1"/>
        <v>0</v>
      </c>
      <c r="V55" s="499"/>
      <c r="W55" s="566"/>
      <c r="X55" s="462"/>
      <c r="Y55" s="460"/>
      <c r="Z55" s="462" t="s">
        <v>1839</v>
      </c>
      <c r="AA55" s="460"/>
      <c r="AB55" s="462"/>
      <c r="AC55" s="460"/>
      <c r="AD55" s="463" t="s">
        <v>1840</v>
      </c>
      <c r="AE55" s="477"/>
      <c r="AF55" s="452" t="s">
        <v>1504</v>
      </c>
      <c r="AG55" s="355"/>
      <c r="AH55" s="466"/>
      <c r="AI55" s="505"/>
      <c r="AJ55" s="355"/>
      <c r="AK55" s="355"/>
      <c r="AL55" s="355" t="s">
        <v>1841</v>
      </c>
      <c r="AM55" s="355" t="s">
        <v>1797</v>
      </c>
      <c r="AN55" s="355"/>
    </row>
    <row r="56" spans="1:40" ht="191.25" customHeight="1" x14ac:dyDescent="0.25">
      <c r="A56" s="562"/>
      <c r="B56" s="440"/>
      <c r="C56" s="440"/>
      <c r="D56" s="433">
        <v>53</v>
      </c>
      <c r="E56" s="440" t="s">
        <v>1842</v>
      </c>
      <c r="F56" s="440" t="s">
        <v>1843</v>
      </c>
      <c r="G56" s="440" t="s">
        <v>1229</v>
      </c>
      <c r="H56" s="440" t="s">
        <v>361</v>
      </c>
      <c r="I56" s="440" t="s">
        <v>1844</v>
      </c>
      <c r="J56" s="589" t="s">
        <v>1845</v>
      </c>
      <c r="K56" s="589" t="s">
        <v>1845</v>
      </c>
      <c r="L56" s="589" t="s">
        <v>1845</v>
      </c>
      <c r="M56" s="589" t="s">
        <v>1845</v>
      </c>
      <c r="N56" s="589" t="s">
        <v>1845</v>
      </c>
      <c r="O56" s="589" t="s">
        <v>1845</v>
      </c>
      <c r="P56" s="589" t="s">
        <v>1845</v>
      </c>
      <c r="Q56" s="474">
        <v>1</v>
      </c>
      <c r="R56" s="442"/>
      <c r="S56" s="436"/>
      <c r="T56" s="503"/>
      <c r="U56" s="481">
        <f t="shared" si="1"/>
        <v>0</v>
      </c>
      <c r="V56" s="499"/>
      <c r="W56" s="566"/>
      <c r="X56" s="462"/>
      <c r="Y56" s="460"/>
      <c r="Z56" s="462"/>
      <c r="AA56" s="460"/>
      <c r="AB56" s="462"/>
      <c r="AC56" s="460"/>
      <c r="AD56" s="488" t="s">
        <v>1713</v>
      </c>
      <c r="AE56" s="477"/>
      <c r="AF56" s="452" t="s">
        <v>1504</v>
      </c>
      <c r="AG56" s="355"/>
      <c r="AH56" s="466"/>
      <c r="AI56" s="355"/>
      <c r="AJ56" s="355"/>
      <c r="AK56" s="355"/>
      <c r="AL56" s="437" t="s">
        <v>1846</v>
      </c>
      <c r="AM56" s="355" t="s">
        <v>1653</v>
      </c>
      <c r="AN56" s="355"/>
    </row>
    <row r="57" spans="1:40" ht="102" customHeight="1" x14ac:dyDescent="0.25">
      <c r="A57" s="562"/>
      <c r="B57" s="440"/>
      <c r="C57" s="440"/>
      <c r="D57" s="473">
        <v>54</v>
      </c>
      <c r="E57" s="440" t="s">
        <v>363</v>
      </c>
      <c r="F57" s="440" t="s">
        <v>1231</v>
      </c>
      <c r="G57" s="440" t="s">
        <v>365</v>
      </c>
      <c r="H57" s="440" t="s">
        <v>366</v>
      </c>
      <c r="I57" s="440" t="s">
        <v>1847</v>
      </c>
      <c r="J57" s="590"/>
      <c r="K57" s="458"/>
      <c r="L57" s="591"/>
      <c r="M57" s="458"/>
      <c r="N57" s="458"/>
      <c r="O57" s="458"/>
      <c r="P57" s="458"/>
      <c r="Q57" s="474">
        <v>0</v>
      </c>
      <c r="R57" s="442">
        <v>0</v>
      </c>
      <c r="S57" s="436"/>
      <c r="T57" s="503"/>
      <c r="U57" s="481">
        <v>0</v>
      </c>
      <c r="V57" s="499"/>
      <c r="W57" s="566"/>
      <c r="X57" s="462"/>
      <c r="Y57" s="460"/>
      <c r="Z57" s="462"/>
      <c r="AA57" s="460"/>
      <c r="AB57" s="462"/>
      <c r="AC57" s="460"/>
      <c r="AD57" s="463" t="s">
        <v>1848</v>
      </c>
      <c r="AE57" s="477"/>
      <c r="AF57" s="452" t="s">
        <v>1504</v>
      </c>
      <c r="AG57" s="355"/>
      <c r="AH57" s="478" t="s">
        <v>1753</v>
      </c>
      <c r="AI57" s="355"/>
      <c r="AJ57" s="355"/>
      <c r="AK57" s="355"/>
      <c r="AL57" s="437" t="s">
        <v>1849</v>
      </c>
      <c r="AM57" s="355" t="s">
        <v>1850</v>
      </c>
      <c r="AN57" s="355"/>
    </row>
    <row r="58" spans="1:40" ht="224.45" customHeight="1" x14ac:dyDescent="0.25">
      <c r="A58" s="562"/>
      <c r="B58" s="440" t="s">
        <v>368</v>
      </c>
      <c r="C58" s="440" t="s">
        <v>369</v>
      </c>
      <c r="D58" s="433">
        <v>55</v>
      </c>
      <c r="E58" s="440" t="s">
        <v>1233</v>
      </c>
      <c r="F58" s="440" t="s">
        <v>371</v>
      </c>
      <c r="G58" s="440" t="s">
        <v>372</v>
      </c>
      <c r="H58" s="440" t="s">
        <v>373</v>
      </c>
      <c r="I58" s="440" t="s">
        <v>1851</v>
      </c>
      <c r="J58" s="440" t="s">
        <v>1800</v>
      </c>
      <c r="K58" s="440" t="s">
        <v>1743</v>
      </c>
      <c r="L58" s="440">
        <v>4502038</v>
      </c>
      <c r="M58" s="440" t="str">
        <f>'[1]GENERAL 2015-2025'!$F$60</f>
        <v xml:space="preserve">Acciones de fomento para la Conciliaciòn de la Vida Familiar y Laboral.
</v>
      </c>
      <c r="N58" s="440">
        <v>450203800</v>
      </c>
      <c r="O58" s="440" t="str">
        <f>'[1]GENERAL 2015-2025'!$H$97</f>
        <v>Valor absoluto (Verificación de protocolos aplicados)</v>
      </c>
      <c r="P58" s="440">
        <v>1</v>
      </c>
      <c r="Q58" s="474">
        <v>1</v>
      </c>
      <c r="R58" s="442">
        <v>0</v>
      </c>
      <c r="S58" s="436"/>
      <c r="T58" s="503"/>
      <c r="U58" s="481">
        <v>1</v>
      </c>
      <c r="V58" s="499"/>
      <c r="W58" s="566"/>
      <c r="X58" s="462">
        <v>1</v>
      </c>
      <c r="Y58" s="460" t="s">
        <v>1852</v>
      </c>
      <c r="Z58" s="462"/>
      <c r="AA58" s="460"/>
      <c r="AB58" s="462"/>
      <c r="AC58" s="460"/>
      <c r="AD58" s="463" t="s">
        <v>1853</v>
      </c>
      <c r="AE58" s="463" t="s">
        <v>1854</v>
      </c>
      <c r="AF58" s="462" t="s">
        <v>1855</v>
      </c>
      <c r="AG58" s="355" t="s">
        <v>1856</v>
      </c>
      <c r="AH58" s="466"/>
      <c r="AI58" s="437" t="s">
        <v>1857</v>
      </c>
      <c r="AJ58" s="437" t="s">
        <v>1858</v>
      </c>
      <c r="AK58" s="355"/>
      <c r="AL58" s="437" t="s">
        <v>1859</v>
      </c>
      <c r="AM58" s="437" t="s">
        <v>1860</v>
      </c>
      <c r="AN58" s="355"/>
    </row>
    <row r="59" spans="1:40" ht="127.5" customHeight="1" x14ac:dyDescent="0.25">
      <c r="A59" s="562" t="s">
        <v>292</v>
      </c>
      <c r="B59" s="440"/>
      <c r="C59" s="440"/>
      <c r="D59" s="433">
        <v>56</v>
      </c>
      <c r="E59" s="440" t="s">
        <v>1861</v>
      </c>
      <c r="F59" s="440" t="s">
        <v>1862</v>
      </c>
      <c r="G59" s="440" t="s">
        <v>1237</v>
      </c>
      <c r="H59" s="440" t="s">
        <v>378</v>
      </c>
      <c r="I59" s="440" t="s">
        <v>1863</v>
      </c>
      <c r="J59" s="440" t="s">
        <v>1800</v>
      </c>
      <c r="K59" s="440" t="s">
        <v>1743</v>
      </c>
      <c r="L59" s="440">
        <v>4502038</v>
      </c>
      <c r="M59" s="440" t="str">
        <f>'[1]GENERAL 2015-2025'!$F$60</f>
        <v xml:space="preserve">Acciones de fomento para la Conciliaciòn de la Vida Familiar y Laboral.
</v>
      </c>
      <c r="N59" s="440">
        <v>450203800</v>
      </c>
      <c r="O59" s="440" t="str">
        <f>'[1]GENERAL 2015-2025'!$H$97</f>
        <v>Valor absoluto (Verificación de protocolos aplicados)</v>
      </c>
      <c r="P59" s="440">
        <v>1</v>
      </c>
      <c r="Q59" s="474">
        <v>12</v>
      </c>
      <c r="R59" s="442">
        <v>10</v>
      </c>
      <c r="S59" s="579">
        <v>10085000</v>
      </c>
      <c r="T59" s="579">
        <v>6822777</v>
      </c>
      <c r="U59" s="481">
        <f>R59/Q59*1</f>
        <v>0.83333333333333337</v>
      </c>
      <c r="V59" s="499">
        <v>1</v>
      </c>
      <c r="W59" s="592">
        <v>5250000</v>
      </c>
      <c r="X59" s="462">
        <v>9</v>
      </c>
      <c r="Y59" s="460">
        <v>1780277</v>
      </c>
      <c r="Z59" s="462"/>
      <c r="AA59" s="460"/>
      <c r="AB59" s="462"/>
      <c r="AC59" s="460"/>
      <c r="AD59" s="463" t="s">
        <v>1864</v>
      </c>
      <c r="AE59" s="463" t="s">
        <v>1865</v>
      </c>
      <c r="AF59" s="438" t="s">
        <v>1866</v>
      </c>
      <c r="AG59" s="505" t="s">
        <v>1777</v>
      </c>
      <c r="AH59" s="466"/>
      <c r="AI59" s="505" t="s">
        <v>1867</v>
      </c>
      <c r="AJ59" s="518" t="s">
        <v>1780</v>
      </c>
      <c r="AK59" s="355"/>
      <c r="AL59" s="437" t="s">
        <v>1868</v>
      </c>
      <c r="AM59" s="355" t="s">
        <v>1797</v>
      </c>
      <c r="AN59" s="355"/>
    </row>
    <row r="60" spans="1:40" ht="147.75" customHeight="1" x14ac:dyDescent="0.25">
      <c r="A60" s="593" t="s">
        <v>393</v>
      </c>
      <c r="B60" s="433" t="s">
        <v>394</v>
      </c>
      <c r="C60" s="433" t="s">
        <v>1086</v>
      </c>
      <c r="D60" s="473">
        <v>57</v>
      </c>
      <c r="E60" s="440" t="s">
        <v>1869</v>
      </c>
      <c r="F60" s="440" t="s">
        <v>1870</v>
      </c>
      <c r="G60" s="440" t="s">
        <v>1871</v>
      </c>
      <c r="H60" s="440" t="s">
        <v>399</v>
      </c>
      <c r="I60" s="440" t="s">
        <v>1872</v>
      </c>
      <c r="J60" s="544" t="s">
        <v>1654</v>
      </c>
      <c r="K60" s="544" t="s">
        <v>1873</v>
      </c>
      <c r="L60" s="544">
        <v>3301087</v>
      </c>
      <c r="M60" s="544" t="s">
        <v>1874</v>
      </c>
      <c r="N60" s="544">
        <v>330108701</v>
      </c>
      <c r="O60" s="544" t="s">
        <v>1875</v>
      </c>
      <c r="P60" s="544">
        <v>18785</v>
      </c>
      <c r="Q60" s="474">
        <v>1</v>
      </c>
      <c r="R60" s="525">
        <v>1</v>
      </c>
      <c r="S60" s="167" t="s">
        <v>1371</v>
      </c>
      <c r="T60" s="167" t="s">
        <v>1371</v>
      </c>
      <c r="U60" s="481">
        <f>R60/Q60*1</f>
        <v>1</v>
      </c>
      <c r="V60" s="441">
        <v>1</v>
      </c>
      <c r="W60" s="167" t="s">
        <v>1371</v>
      </c>
      <c r="X60" s="462"/>
      <c r="Y60" s="460"/>
      <c r="Z60" s="462">
        <v>0</v>
      </c>
      <c r="AA60" s="460">
        <v>2885000</v>
      </c>
      <c r="AB60" s="462"/>
      <c r="AC60" s="460">
        <v>5700000</v>
      </c>
      <c r="AD60" s="463" t="s">
        <v>1876</v>
      </c>
      <c r="AE60" s="463"/>
      <c r="AF60" s="452" t="s">
        <v>1504</v>
      </c>
      <c r="AG60" s="355"/>
      <c r="AH60" s="466"/>
      <c r="AI60" s="437" t="s">
        <v>1877</v>
      </c>
      <c r="AJ60" s="355" t="s">
        <v>1878</v>
      </c>
      <c r="AK60" s="355"/>
      <c r="AL60" s="437" t="s">
        <v>1879</v>
      </c>
      <c r="AM60" s="355" t="s">
        <v>1880</v>
      </c>
      <c r="AN60" s="355"/>
    </row>
    <row r="61" spans="1:40" ht="205.5" customHeight="1" x14ac:dyDescent="0.25">
      <c r="A61" s="593"/>
      <c r="B61" s="433"/>
      <c r="C61" s="433"/>
      <c r="D61" s="473">
        <v>58</v>
      </c>
      <c r="E61" s="440" t="s">
        <v>1243</v>
      </c>
      <c r="F61" s="440" t="s">
        <v>402</v>
      </c>
      <c r="G61" s="440" t="s">
        <v>403</v>
      </c>
      <c r="H61" s="440" t="s">
        <v>404</v>
      </c>
      <c r="I61" s="440" t="s">
        <v>1881</v>
      </c>
      <c r="J61" s="594" t="s">
        <v>1615</v>
      </c>
      <c r="K61" s="594" t="s">
        <v>1882</v>
      </c>
      <c r="L61" s="355">
        <v>4301037</v>
      </c>
      <c r="M61" s="594" t="s">
        <v>1883</v>
      </c>
      <c r="N61" s="595" t="s">
        <v>1884</v>
      </c>
      <c r="O61" s="594" t="s">
        <v>1885</v>
      </c>
      <c r="P61" s="437">
        <v>12</v>
      </c>
      <c r="Q61" s="474">
        <v>2</v>
      </c>
      <c r="R61" s="525">
        <v>2</v>
      </c>
      <c r="S61" s="528">
        <v>156112591.750193</v>
      </c>
      <c r="T61" s="528">
        <v>156112591.750193</v>
      </c>
      <c r="U61" s="481">
        <v>1</v>
      </c>
      <c r="V61" s="441">
        <v>2</v>
      </c>
      <c r="W61" s="528">
        <v>156112591.750193</v>
      </c>
      <c r="X61" s="462">
        <v>5</v>
      </c>
      <c r="Y61" s="460" t="s">
        <v>1886</v>
      </c>
      <c r="Z61" s="462">
        <v>0</v>
      </c>
      <c r="AA61" s="460">
        <v>158662000</v>
      </c>
      <c r="AB61" s="462">
        <v>0</v>
      </c>
      <c r="AC61" s="460"/>
      <c r="AD61" s="463" t="s">
        <v>1887</v>
      </c>
      <c r="AE61" s="463" t="s">
        <v>1888</v>
      </c>
      <c r="AF61" s="462" t="s">
        <v>1889</v>
      </c>
      <c r="AG61" s="355" t="s">
        <v>1888</v>
      </c>
      <c r="AH61" s="466"/>
      <c r="AI61" s="437" t="s">
        <v>1890</v>
      </c>
      <c r="AJ61" s="355" t="s">
        <v>1891</v>
      </c>
      <c r="AK61" s="355"/>
      <c r="AL61" s="355" t="s">
        <v>1623</v>
      </c>
      <c r="AM61" s="355"/>
      <c r="AN61" s="355"/>
    </row>
    <row r="62" spans="1:40" ht="248.25" customHeight="1" x14ac:dyDescent="0.25">
      <c r="A62" s="593"/>
      <c r="B62" s="433"/>
      <c r="C62" s="433"/>
      <c r="D62" s="473">
        <v>59</v>
      </c>
      <c r="E62" s="440" t="s">
        <v>1892</v>
      </c>
      <c r="F62" s="440" t="s">
        <v>1893</v>
      </c>
      <c r="G62" s="440" t="s">
        <v>411</v>
      </c>
      <c r="H62" s="440" t="s">
        <v>412</v>
      </c>
      <c r="I62" s="440" t="s">
        <v>1894</v>
      </c>
      <c r="J62" s="544" t="s">
        <v>1654</v>
      </c>
      <c r="K62" s="544" t="s">
        <v>1873</v>
      </c>
      <c r="L62" s="544">
        <v>3301073</v>
      </c>
      <c r="M62" s="544" t="s">
        <v>1895</v>
      </c>
      <c r="N62" s="544">
        <v>330107301</v>
      </c>
      <c r="O62" s="544" t="s">
        <v>1896</v>
      </c>
      <c r="P62" s="544">
        <v>1800</v>
      </c>
      <c r="Q62" s="474">
        <v>12</v>
      </c>
      <c r="R62" s="596">
        <v>12</v>
      </c>
      <c r="S62" s="179" t="s">
        <v>1371</v>
      </c>
      <c r="T62" s="179" t="s">
        <v>1371</v>
      </c>
      <c r="U62" s="481">
        <f>R62/Q62*1</f>
        <v>1</v>
      </c>
      <c r="V62" s="441">
        <v>12</v>
      </c>
      <c r="W62" s="179" t="s">
        <v>1371</v>
      </c>
      <c r="X62" s="462"/>
      <c r="Y62" s="460"/>
      <c r="Z62" s="462"/>
      <c r="AA62" s="460"/>
      <c r="AB62" s="462"/>
      <c r="AC62" s="460">
        <v>84770201</v>
      </c>
      <c r="AD62" s="463" t="s">
        <v>1897</v>
      </c>
      <c r="AE62" s="463" t="s">
        <v>1898</v>
      </c>
      <c r="AF62" s="452" t="s">
        <v>1504</v>
      </c>
      <c r="AG62" s="355"/>
      <c r="AH62" s="466"/>
      <c r="AI62" s="355"/>
      <c r="AJ62" s="355"/>
      <c r="AK62" s="355"/>
      <c r="AL62" s="437" t="s">
        <v>1899</v>
      </c>
      <c r="AM62" s="355" t="s">
        <v>1880</v>
      </c>
      <c r="AN62" s="355"/>
    </row>
    <row r="63" spans="1:40" ht="153" x14ac:dyDescent="0.25">
      <c r="A63" s="593"/>
      <c r="B63" s="433"/>
      <c r="C63" s="433"/>
      <c r="D63" s="473">
        <v>60</v>
      </c>
      <c r="E63" s="440" t="s">
        <v>1900</v>
      </c>
      <c r="F63" s="440" t="s">
        <v>415</v>
      </c>
      <c r="G63" s="440" t="s">
        <v>416</v>
      </c>
      <c r="H63" s="440" t="s">
        <v>417</v>
      </c>
      <c r="I63" s="440" t="s">
        <v>1894</v>
      </c>
      <c r="J63" s="559" t="s">
        <v>1901</v>
      </c>
      <c r="K63" s="559"/>
      <c r="L63" s="559"/>
      <c r="M63" s="559"/>
      <c r="N63" s="559"/>
      <c r="O63" s="559"/>
      <c r="P63" s="559"/>
      <c r="Q63" s="474">
        <v>1</v>
      </c>
      <c r="R63" s="525">
        <v>0</v>
      </c>
      <c r="S63" s="167">
        <v>0</v>
      </c>
      <c r="T63" s="167">
        <v>0</v>
      </c>
      <c r="U63" s="481">
        <f>R63/Q63*1</f>
        <v>0</v>
      </c>
      <c r="V63" s="441">
        <v>0</v>
      </c>
      <c r="W63" s="399">
        <v>0</v>
      </c>
      <c r="X63" s="462"/>
      <c r="Y63" s="460"/>
      <c r="Z63" s="462"/>
      <c r="AA63" s="460"/>
      <c r="AB63" s="462"/>
      <c r="AC63" s="460"/>
      <c r="AD63" s="500" t="s">
        <v>1678</v>
      </c>
      <c r="AE63" s="477"/>
      <c r="AF63" s="452" t="s">
        <v>1504</v>
      </c>
      <c r="AG63" s="355"/>
      <c r="AH63" s="466"/>
      <c r="AI63" s="355"/>
      <c r="AJ63" s="355"/>
      <c r="AK63" s="355"/>
      <c r="AL63" s="355" t="s">
        <v>1623</v>
      </c>
      <c r="AM63" s="355"/>
      <c r="AN63" s="355"/>
    </row>
    <row r="64" spans="1:40" ht="219" customHeight="1" x14ac:dyDescent="0.25">
      <c r="A64" s="593"/>
      <c r="B64" s="433"/>
      <c r="C64" s="433" t="s">
        <v>418</v>
      </c>
      <c r="D64" s="473">
        <v>61</v>
      </c>
      <c r="E64" s="440" t="s">
        <v>1902</v>
      </c>
      <c r="F64" s="440" t="s">
        <v>420</v>
      </c>
      <c r="G64" s="440" t="s">
        <v>421</v>
      </c>
      <c r="H64" s="440" t="s">
        <v>422</v>
      </c>
      <c r="I64" s="440" t="s">
        <v>1903</v>
      </c>
      <c r="J64" s="563" t="s">
        <v>1810</v>
      </c>
      <c r="K64" s="563" t="s">
        <v>1811</v>
      </c>
      <c r="L64" s="563">
        <v>4501024</v>
      </c>
      <c r="M64" s="563" t="s">
        <v>1812</v>
      </c>
      <c r="N64" s="563" t="s">
        <v>1813</v>
      </c>
      <c r="O64" s="563" t="s">
        <v>1814</v>
      </c>
      <c r="P64" s="563">
        <v>10</v>
      </c>
      <c r="Q64" s="436">
        <v>3</v>
      </c>
      <c r="R64" s="436">
        <v>3</v>
      </c>
      <c r="S64" s="597">
        <v>0</v>
      </c>
      <c r="T64" s="563" t="s">
        <v>1904</v>
      </c>
      <c r="U64" s="481">
        <f>R64/Q64*1</f>
        <v>1</v>
      </c>
      <c r="V64" s="462">
        <v>1</v>
      </c>
      <c r="W64" s="563" t="s">
        <v>1904</v>
      </c>
      <c r="X64" s="462" t="s">
        <v>1905</v>
      </c>
      <c r="Y64" s="460"/>
      <c r="Z64" s="462"/>
      <c r="AA64" s="460"/>
      <c r="AB64" s="462">
        <v>1</v>
      </c>
      <c r="AC64" s="460">
        <v>2885000</v>
      </c>
      <c r="AD64" s="488" t="s">
        <v>1906</v>
      </c>
      <c r="AE64" s="463" t="s">
        <v>1907</v>
      </c>
      <c r="AF64" s="438" t="s">
        <v>1908</v>
      </c>
      <c r="AG64" s="505" t="s">
        <v>1909</v>
      </c>
      <c r="AH64" s="466"/>
      <c r="AI64" s="437" t="s">
        <v>1910</v>
      </c>
      <c r="AJ64" s="437" t="s">
        <v>1911</v>
      </c>
      <c r="AK64" s="355"/>
      <c r="AL64" s="437" t="s">
        <v>1912</v>
      </c>
      <c r="AM64" s="437" t="s">
        <v>1913</v>
      </c>
      <c r="AN64" s="355"/>
    </row>
    <row r="65" spans="1:40" ht="127.5" x14ac:dyDescent="0.25">
      <c r="A65" s="593"/>
      <c r="B65" s="433"/>
      <c r="C65" s="433"/>
      <c r="D65" s="433">
        <v>62</v>
      </c>
      <c r="E65" s="440" t="s">
        <v>426</v>
      </c>
      <c r="F65" s="440" t="s">
        <v>427</v>
      </c>
      <c r="G65" s="440" t="s">
        <v>428</v>
      </c>
      <c r="H65" s="440" t="s">
        <v>429</v>
      </c>
      <c r="I65" s="440" t="s">
        <v>1914</v>
      </c>
      <c r="J65" s="559"/>
      <c r="K65" s="559"/>
      <c r="L65" s="559"/>
      <c r="M65" s="559"/>
      <c r="N65" s="559"/>
      <c r="O65" s="559"/>
      <c r="P65" s="559"/>
      <c r="Q65" s="474">
        <v>0</v>
      </c>
      <c r="R65" s="442">
        <v>0</v>
      </c>
      <c r="S65" s="436">
        <v>0</v>
      </c>
      <c r="T65" s="475">
        <v>0</v>
      </c>
      <c r="U65" s="481">
        <v>0</v>
      </c>
      <c r="V65" s="441">
        <v>0</v>
      </c>
      <c r="W65" s="460">
        <v>0</v>
      </c>
      <c r="X65" s="462"/>
      <c r="Y65" s="460"/>
      <c r="Z65" s="462"/>
      <c r="AA65" s="460"/>
      <c r="AB65" s="462"/>
      <c r="AC65" s="460"/>
      <c r="AD65" s="488" t="s">
        <v>1713</v>
      </c>
      <c r="AE65" s="477"/>
      <c r="AF65" s="452" t="s">
        <v>1504</v>
      </c>
      <c r="AG65" s="355"/>
      <c r="AH65" s="478" t="s">
        <v>1753</v>
      </c>
      <c r="AI65" s="437" t="s">
        <v>1915</v>
      </c>
      <c r="AJ65" s="355" t="s">
        <v>1916</v>
      </c>
      <c r="AK65" s="355"/>
      <c r="AL65" s="355" t="s">
        <v>1623</v>
      </c>
      <c r="AM65" s="355"/>
      <c r="AN65" s="355"/>
    </row>
    <row r="66" spans="1:40" ht="164.25" customHeight="1" x14ac:dyDescent="0.25">
      <c r="A66" s="593"/>
      <c r="B66" s="433"/>
      <c r="C66" s="433"/>
      <c r="D66" s="473">
        <v>63</v>
      </c>
      <c r="E66" s="440" t="s">
        <v>431</v>
      </c>
      <c r="F66" s="440" t="s">
        <v>432</v>
      </c>
      <c r="G66" s="440" t="s">
        <v>433</v>
      </c>
      <c r="H66" s="440" t="s">
        <v>434</v>
      </c>
      <c r="I66" s="440" t="s">
        <v>1917</v>
      </c>
      <c r="J66" s="514" t="s">
        <v>1615</v>
      </c>
      <c r="K66" s="514" t="s">
        <v>1918</v>
      </c>
      <c r="L66" s="514" t="s">
        <v>1919</v>
      </c>
      <c r="M66" s="514" t="s">
        <v>1920</v>
      </c>
      <c r="N66" s="514" t="s">
        <v>1921</v>
      </c>
      <c r="O66" s="514"/>
      <c r="P66" s="514">
        <v>48</v>
      </c>
      <c r="Q66" s="436">
        <v>0</v>
      </c>
      <c r="R66" s="436">
        <v>0</v>
      </c>
      <c r="S66" s="436">
        <v>0</v>
      </c>
      <c r="T66" s="475">
        <f>W66+Y66+AA66+AC66</f>
        <v>0</v>
      </c>
      <c r="U66" s="481">
        <v>0</v>
      </c>
      <c r="V66" s="462">
        <v>0</v>
      </c>
      <c r="W66" s="460">
        <v>0</v>
      </c>
      <c r="X66" s="462"/>
      <c r="Y66" s="460"/>
      <c r="Z66" s="462"/>
      <c r="AA66" s="460"/>
      <c r="AB66" s="462"/>
      <c r="AC66" s="460"/>
      <c r="AD66" s="488" t="s">
        <v>1922</v>
      </c>
      <c r="AE66" s="463" t="s">
        <v>1923</v>
      </c>
      <c r="AF66" s="438" t="s">
        <v>1504</v>
      </c>
      <c r="AG66" s="598"/>
      <c r="AH66" s="466"/>
      <c r="AI66" s="437" t="s">
        <v>1924</v>
      </c>
      <c r="AJ66" s="437" t="s">
        <v>1638</v>
      </c>
      <c r="AK66" s="355"/>
      <c r="AL66" s="355" t="s">
        <v>1623</v>
      </c>
      <c r="AM66" s="355"/>
      <c r="AN66" s="355"/>
    </row>
    <row r="67" spans="1:40" ht="148.5" customHeight="1" x14ac:dyDescent="0.25">
      <c r="A67" s="593"/>
      <c r="B67" s="433"/>
      <c r="C67" s="433"/>
      <c r="D67" s="433">
        <v>64</v>
      </c>
      <c r="E67" s="440" t="s">
        <v>436</v>
      </c>
      <c r="F67" s="440" t="s">
        <v>437</v>
      </c>
      <c r="G67" s="440" t="s">
        <v>438</v>
      </c>
      <c r="H67" s="440" t="s">
        <v>439</v>
      </c>
      <c r="I67" s="440" t="s">
        <v>1925</v>
      </c>
      <c r="J67" s="599"/>
      <c r="K67" s="599"/>
      <c r="L67" s="599"/>
      <c r="M67" s="600"/>
      <c r="N67" s="600"/>
      <c r="O67" s="600"/>
      <c r="P67" s="600"/>
      <c r="Q67" s="436">
        <v>60</v>
      </c>
      <c r="R67" s="436">
        <v>0</v>
      </c>
      <c r="S67" s="436">
        <v>0</v>
      </c>
      <c r="T67" s="475">
        <v>0</v>
      </c>
      <c r="U67" s="481">
        <v>0</v>
      </c>
      <c r="V67" s="462">
        <v>0</v>
      </c>
      <c r="W67" s="460">
        <v>0</v>
      </c>
      <c r="X67" s="462">
        <v>4</v>
      </c>
      <c r="Y67" s="460">
        <v>400000</v>
      </c>
      <c r="Z67" s="462"/>
      <c r="AA67" s="460"/>
      <c r="AB67" s="462"/>
      <c r="AC67" s="460"/>
      <c r="AD67" s="488" t="s">
        <v>1713</v>
      </c>
      <c r="AE67" s="463" t="s">
        <v>1926</v>
      </c>
      <c r="AF67" s="462" t="s">
        <v>1927</v>
      </c>
      <c r="AG67" s="355" t="s">
        <v>1928</v>
      </c>
      <c r="AH67" s="478"/>
      <c r="AI67" s="355" t="s">
        <v>1929</v>
      </c>
      <c r="AJ67" s="355" t="s">
        <v>1930</v>
      </c>
      <c r="AK67" s="355"/>
      <c r="AL67" s="437" t="s">
        <v>1931</v>
      </c>
      <c r="AM67" s="355" t="s">
        <v>1932</v>
      </c>
      <c r="AN67" s="355"/>
    </row>
    <row r="68" spans="1:40" ht="127.5" x14ac:dyDescent="0.25">
      <c r="A68" s="593"/>
      <c r="B68" s="433"/>
      <c r="C68" s="433"/>
      <c r="D68" s="433">
        <v>65</v>
      </c>
      <c r="E68" s="440" t="s">
        <v>1933</v>
      </c>
      <c r="F68" s="440" t="s">
        <v>1934</v>
      </c>
      <c r="G68" s="440" t="s">
        <v>1935</v>
      </c>
      <c r="H68" s="440" t="s">
        <v>446</v>
      </c>
      <c r="I68" s="440" t="s">
        <v>1936</v>
      </c>
      <c r="J68" s="600"/>
      <c r="K68" s="600"/>
      <c r="L68" s="599"/>
      <c r="M68" s="599"/>
      <c r="N68" s="599"/>
      <c r="O68" s="599"/>
      <c r="P68" s="599"/>
      <c r="Q68" s="474">
        <v>0</v>
      </c>
      <c r="R68" s="442">
        <v>0</v>
      </c>
      <c r="S68" s="436">
        <v>0</v>
      </c>
      <c r="T68" s="475">
        <v>0</v>
      </c>
      <c r="U68" s="481">
        <v>0</v>
      </c>
      <c r="V68" s="441">
        <v>0</v>
      </c>
      <c r="W68" s="460">
        <v>0</v>
      </c>
      <c r="X68" s="462"/>
      <c r="Y68" s="460"/>
      <c r="Z68" s="462"/>
      <c r="AA68" s="460"/>
      <c r="AB68" s="462"/>
      <c r="AC68" s="460"/>
      <c r="AD68" s="488" t="s">
        <v>1713</v>
      </c>
      <c r="AE68" s="463" t="s">
        <v>1926</v>
      </c>
      <c r="AF68" s="462" t="s">
        <v>1937</v>
      </c>
      <c r="AG68" s="355" t="s">
        <v>1585</v>
      </c>
      <c r="AH68" s="478" t="s">
        <v>1753</v>
      </c>
      <c r="AI68" s="437" t="s">
        <v>1938</v>
      </c>
      <c r="AJ68" s="355" t="s">
        <v>1930</v>
      </c>
      <c r="AK68" s="355"/>
      <c r="AL68" s="437" t="s">
        <v>1939</v>
      </c>
      <c r="AM68" s="355" t="s">
        <v>1932</v>
      </c>
      <c r="AN68" s="355"/>
    </row>
    <row r="69" spans="1:40" ht="114.75" customHeight="1" x14ac:dyDescent="0.25">
      <c r="A69" s="593"/>
      <c r="B69" s="433" t="s">
        <v>448</v>
      </c>
      <c r="C69" s="433" t="s">
        <v>449</v>
      </c>
      <c r="D69" s="433">
        <v>66</v>
      </c>
      <c r="E69" s="440" t="s">
        <v>450</v>
      </c>
      <c r="F69" s="440" t="s">
        <v>451</v>
      </c>
      <c r="G69" s="440" t="s">
        <v>452</v>
      </c>
      <c r="H69" s="440" t="s">
        <v>453</v>
      </c>
      <c r="I69" s="440" t="s">
        <v>1940</v>
      </c>
      <c r="J69" s="600"/>
      <c r="K69" s="600"/>
      <c r="L69" s="599"/>
      <c r="M69" s="599"/>
      <c r="N69" s="599"/>
      <c r="O69" s="599"/>
      <c r="P69" s="599"/>
      <c r="Q69" s="436">
        <v>0</v>
      </c>
      <c r="R69" s="436">
        <v>0</v>
      </c>
      <c r="S69" s="436">
        <v>0</v>
      </c>
      <c r="T69" s="167">
        <v>0</v>
      </c>
      <c r="U69" s="481">
        <v>0</v>
      </c>
      <c r="V69" s="462"/>
      <c r="W69" s="399"/>
      <c r="X69" s="462"/>
      <c r="Y69" s="460"/>
      <c r="Z69" s="462"/>
      <c r="AA69" s="460"/>
      <c r="AB69" s="462"/>
      <c r="AC69" s="460"/>
      <c r="AD69" s="488" t="s">
        <v>1713</v>
      </c>
      <c r="AE69" s="477" t="s">
        <v>1941</v>
      </c>
      <c r="AF69" s="452" t="s">
        <v>1942</v>
      </c>
      <c r="AG69" s="355" t="s">
        <v>1943</v>
      </c>
      <c r="AH69" s="466" t="s">
        <v>1485</v>
      </c>
      <c r="AI69" s="437" t="s">
        <v>1818</v>
      </c>
      <c r="AJ69" s="355" t="s">
        <v>1819</v>
      </c>
      <c r="AK69" s="355"/>
      <c r="AL69" s="355" t="s">
        <v>1623</v>
      </c>
      <c r="AM69" s="355"/>
      <c r="AN69" s="355"/>
    </row>
    <row r="70" spans="1:40" ht="89.25" customHeight="1" x14ac:dyDescent="0.25">
      <c r="A70" s="593"/>
      <c r="B70" s="433"/>
      <c r="C70" s="433"/>
      <c r="D70" s="433">
        <v>67</v>
      </c>
      <c r="E70" s="440" t="s">
        <v>456</v>
      </c>
      <c r="F70" s="440" t="s">
        <v>457</v>
      </c>
      <c r="G70" s="440" t="s">
        <v>458</v>
      </c>
      <c r="H70" s="440" t="s">
        <v>459</v>
      </c>
      <c r="I70" s="440" t="s">
        <v>1944</v>
      </c>
      <c r="J70" s="600"/>
      <c r="K70" s="600"/>
      <c r="L70" s="599"/>
      <c r="M70" s="599"/>
      <c r="N70" s="599"/>
      <c r="O70" s="599"/>
      <c r="P70" s="599"/>
      <c r="Q70" s="474">
        <v>0</v>
      </c>
      <c r="R70" s="442">
        <v>0</v>
      </c>
      <c r="S70" s="436">
        <v>0</v>
      </c>
      <c r="T70" s="503">
        <v>0</v>
      </c>
      <c r="U70" s="481">
        <v>0</v>
      </c>
      <c r="V70" s="499">
        <v>0</v>
      </c>
      <c r="W70" s="566">
        <v>0</v>
      </c>
      <c r="X70" s="462"/>
      <c r="Y70" s="460"/>
      <c r="Z70" s="462"/>
      <c r="AA70" s="460"/>
      <c r="AB70" s="462"/>
      <c r="AC70" s="460"/>
      <c r="AD70" s="601" t="s">
        <v>1945</v>
      </c>
      <c r="AE70" s="477" t="s">
        <v>1941</v>
      </c>
      <c r="AF70" s="452" t="s">
        <v>1504</v>
      </c>
      <c r="AG70" s="355"/>
      <c r="AH70" s="478" t="s">
        <v>1753</v>
      </c>
      <c r="AI70" s="437" t="s">
        <v>1946</v>
      </c>
      <c r="AJ70" s="355" t="s">
        <v>1916</v>
      </c>
      <c r="AK70" s="355"/>
      <c r="AL70" s="355" t="s">
        <v>1623</v>
      </c>
      <c r="AM70" s="355"/>
      <c r="AN70" s="355"/>
    </row>
    <row r="71" spans="1:40" ht="155.25" customHeight="1" x14ac:dyDescent="0.25">
      <c r="A71" s="593"/>
      <c r="B71" s="433"/>
      <c r="C71" s="433"/>
      <c r="D71" s="473">
        <v>68</v>
      </c>
      <c r="E71" s="440" t="s">
        <v>461</v>
      </c>
      <c r="F71" s="440" t="s">
        <v>462</v>
      </c>
      <c r="G71" s="440" t="s">
        <v>463</v>
      </c>
      <c r="H71" s="440" t="s">
        <v>464</v>
      </c>
      <c r="I71" s="440" t="s">
        <v>1947</v>
      </c>
      <c r="J71" s="563" t="s">
        <v>1948</v>
      </c>
      <c r="K71" s="563" t="s">
        <v>1949</v>
      </c>
      <c r="L71" s="563">
        <v>4101023</v>
      </c>
      <c r="M71" s="563" t="s">
        <v>1950</v>
      </c>
      <c r="N71" s="563" t="s">
        <v>1951</v>
      </c>
      <c r="O71" s="563" t="s">
        <v>1952</v>
      </c>
      <c r="P71" s="563">
        <v>2500</v>
      </c>
      <c r="Q71" s="474">
        <v>1</v>
      </c>
      <c r="R71" s="497">
        <v>1</v>
      </c>
      <c r="S71" s="583">
        <v>1500000</v>
      </c>
      <c r="T71" s="583">
        <v>1500000</v>
      </c>
      <c r="U71" s="481">
        <f>R71/Q71*1</f>
        <v>1</v>
      </c>
      <c r="V71" s="441">
        <v>0</v>
      </c>
      <c r="W71" s="583">
        <v>0</v>
      </c>
      <c r="X71" s="462" t="s">
        <v>1953</v>
      </c>
      <c r="Y71" s="583" t="s">
        <v>1954</v>
      </c>
      <c r="Z71" s="462"/>
      <c r="AA71" s="460"/>
      <c r="AB71" s="462"/>
      <c r="AC71" s="460"/>
      <c r="AD71" s="488" t="s">
        <v>1713</v>
      </c>
      <c r="AE71" s="463" t="s">
        <v>1926</v>
      </c>
      <c r="AF71" s="438" t="s">
        <v>1955</v>
      </c>
      <c r="AG71" s="505" t="s">
        <v>1956</v>
      </c>
      <c r="AH71" s="466"/>
      <c r="AI71" s="437" t="s">
        <v>1957</v>
      </c>
      <c r="AJ71" s="355" t="s">
        <v>1819</v>
      </c>
      <c r="AK71" s="355"/>
      <c r="AL71" s="437" t="s">
        <v>1958</v>
      </c>
      <c r="AM71" s="437" t="s">
        <v>1959</v>
      </c>
      <c r="AN71" s="355"/>
    </row>
    <row r="72" spans="1:40" ht="177.75" customHeight="1" x14ac:dyDescent="0.25">
      <c r="A72" s="593"/>
      <c r="B72" s="433"/>
      <c r="C72" s="433" t="s">
        <v>466</v>
      </c>
      <c r="D72" s="473">
        <v>69</v>
      </c>
      <c r="E72" s="440" t="s">
        <v>467</v>
      </c>
      <c r="F72" s="440" t="s">
        <v>468</v>
      </c>
      <c r="G72" s="440" t="s">
        <v>469</v>
      </c>
      <c r="H72" s="440" t="s">
        <v>470</v>
      </c>
      <c r="I72" s="440" t="s">
        <v>1960</v>
      </c>
      <c r="J72" s="563" t="s">
        <v>1811</v>
      </c>
      <c r="K72" s="563">
        <v>4501024</v>
      </c>
      <c r="L72" s="563" t="s">
        <v>1812</v>
      </c>
      <c r="M72" s="563" t="s">
        <v>1813</v>
      </c>
      <c r="N72" s="563" t="s">
        <v>1814</v>
      </c>
      <c r="O72" s="563">
        <v>10</v>
      </c>
      <c r="P72" s="563">
        <v>10</v>
      </c>
      <c r="Q72" s="474">
        <v>12</v>
      </c>
      <c r="R72" s="497">
        <v>12</v>
      </c>
      <c r="S72" s="602">
        <v>4500000</v>
      </c>
      <c r="T72" s="563" t="s">
        <v>1904</v>
      </c>
      <c r="U72" s="481">
        <f>R72/Q72*1</f>
        <v>1</v>
      </c>
      <c r="V72" s="497">
        <v>12</v>
      </c>
      <c r="W72" s="563" t="s">
        <v>1904</v>
      </c>
      <c r="X72" s="462" t="s">
        <v>1961</v>
      </c>
      <c r="Y72" s="460" t="s">
        <v>1962</v>
      </c>
      <c r="Z72" s="462"/>
      <c r="AA72" s="460"/>
      <c r="AB72" s="462"/>
      <c r="AC72" s="460"/>
      <c r="AD72" s="488" t="s">
        <v>1963</v>
      </c>
      <c r="AE72" s="463" t="s">
        <v>1964</v>
      </c>
      <c r="AF72" s="462" t="s">
        <v>1965</v>
      </c>
      <c r="AG72" s="437" t="s">
        <v>1966</v>
      </c>
      <c r="AH72" s="478" t="s">
        <v>1967</v>
      </c>
      <c r="AI72" s="437" t="s">
        <v>1818</v>
      </c>
      <c r="AJ72" s="355" t="s">
        <v>1819</v>
      </c>
      <c r="AK72" s="355"/>
      <c r="AL72" s="437" t="s">
        <v>1968</v>
      </c>
      <c r="AM72" s="437" t="s">
        <v>1969</v>
      </c>
      <c r="AN72" s="355"/>
    </row>
    <row r="73" spans="1:40" ht="185.25" customHeight="1" x14ac:dyDescent="0.25">
      <c r="A73" s="593"/>
      <c r="B73" s="433"/>
      <c r="C73" s="433"/>
      <c r="D73" s="433">
        <v>70</v>
      </c>
      <c r="E73" s="440" t="s">
        <v>472</v>
      </c>
      <c r="F73" s="440" t="s">
        <v>473</v>
      </c>
      <c r="G73" s="440" t="s">
        <v>474</v>
      </c>
      <c r="H73" s="440" t="s">
        <v>475</v>
      </c>
      <c r="I73" s="440" t="s">
        <v>476</v>
      </c>
      <c r="J73" s="603"/>
      <c r="K73" s="604"/>
      <c r="L73" s="604"/>
      <c r="M73" s="599"/>
      <c r="N73" s="599"/>
      <c r="O73" s="599"/>
      <c r="P73" s="599"/>
      <c r="Q73" s="474">
        <v>2</v>
      </c>
      <c r="R73" s="497">
        <v>7</v>
      </c>
      <c r="S73" s="436" t="s">
        <v>1371</v>
      </c>
      <c r="T73" s="503" t="s">
        <v>1970</v>
      </c>
      <c r="U73" s="481">
        <v>1</v>
      </c>
      <c r="V73" s="441">
        <v>1</v>
      </c>
      <c r="W73" s="460" t="s">
        <v>1371</v>
      </c>
      <c r="X73" s="462" t="s">
        <v>1971</v>
      </c>
      <c r="Y73" s="460" t="s">
        <v>1970</v>
      </c>
      <c r="Z73" s="462"/>
      <c r="AA73" s="460" t="s">
        <v>1972</v>
      </c>
      <c r="AB73" s="462"/>
      <c r="AC73" s="460" t="s">
        <v>1973</v>
      </c>
      <c r="AD73" s="601" t="s">
        <v>1974</v>
      </c>
      <c r="AE73" s="463" t="s">
        <v>1975</v>
      </c>
      <c r="AF73" s="462" t="s">
        <v>1976</v>
      </c>
      <c r="AG73" s="437" t="s">
        <v>1977</v>
      </c>
      <c r="AH73" s="466" t="s">
        <v>1978</v>
      </c>
      <c r="AI73" s="437" t="s">
        <v>1979</v>
      </c>
      <c r="AJ73" s="437" t="s">
        <v>1980</v>
      </c>
      <c r="AK73" s="355"/>
      <c r="AL73" s="437" t="s">
        <v>1981</v>
      </c>
      <c r="AM73" s="437" t="s">
        <v>1982</v>
      </c>
      <c r="AN73" s="355"/>
    </row>
    <row r="74" spans="1:40" ht="140.25" x14ac:dyDescent="0.25">
      <c r="A74" s="593"/>
      <c r="B74" s="433"/>
      <c r="C74" s="433"/>
      <c r="D74" s="433">
        <v>71</v>
      </c>
      <c r="E74" s="440" t="s">
        <v>477</v>
      </c>
      <c r="F74" s="440" t="s">
        <v>478</v>
      </c>
      <c r="G74" s="440" t="s">
        <v>479</v>
      </c>
      <c r="H74" s="440" t="s">
        <v>480</v>
      </c>
      <c r="I74" s="440" t="s">
        <v>1983</v>
      </c>
      <c r="J74" s="603"/>
      <c r="K74" s="604"/>
      <c r="L74" s="604"/>
      <c r="M74" s="599"/>
      <c r="N74" s="599"/>
      <c r="O74" s="599"/>
      <c r="P74" s="599"/>
      <c r="Q74" s="436">
        <v>0</v>
      </c>
      <c r="R74" s="436">
        <v>0</v>
      </c>
      <c r="S74" s="436">
        <v>0</v>
      </c>
      <c r="T74" s="167">
        <v>0</v>
      </c>
      <c r="U74" s="481">
        <v>0</v>
      </c>
      <c r="V74" s="462">
        <v>0</v>
      </c>
      <c r="W74" s="399">
        <v>0</v>
      </c>
      <c r="X74" s="462"/>
      <c r="Y74" s="460"/>
      <c r="Z74" s="462"/>
      <c r="AA74" s="460"/>
      <c r="AB74" s="462"/>
      <c r="AC74" s="460"/>
      <c r="AD74" s="601" t="s">
        <v>1984</v>
      </c>
      <c r="AE74" s="463" t="s">
        <v>1985</v>
      </c>
      <c r="AF74" s="452" t="s">
        <v>1942</v>
      </c>
      <c r="AG74" s="355" t="s">
        <v>1943</v>
      </c>
      <c r="AH74" s="466" t="s">
        <v>1986</v>
      </c>
      <c r="AI74" s="437" t="s">
        <v>1987</v>
      </c>
      <c r="AJ74" s="437" t="s">
        <v>1988</v>
      </c>
      <c r="AK74" s="355"/>
      <c r="AL74" s="437" t="s">
        <v>1989</v>
      </c>
      <c r="AM74" s="437" t="s">
        <v>1990</v>
      </c>
      <c r="AN74" s="355" t="s">
        <v>1991</v>
      </c>
    </row>
    <row r="75" spans="1:40" ht="132" customHeight="1" x14ac:dyDescent="0.25">
      <c r="A75" s="593"/>
      <c r="B75" s="433"/>
      <c r="C75" s="433"/>
      <c r="D75" s="433">
        <v>72</v>
      </c>
      <c r="E75" s="440" t="s">
        <v>483</v>
      </c>
      <c r="F75" s="440" t="s">
        <v>484</v>
      </c>
      <c r="G75" s="440" t="s">
        <v>485</v>
      </c>
      <c r="H75" s="440" t="s">
        <v>486</v>
      </c>
      <c r="I75" s="440" t="s">
        <v>1992</v>
      </c>
      <c r="J75" s="563" t="s">
        <v>1519</v>
      </c>
      <c r="K75" s="563" t="s">
        <v>1993</v>
      </c>
      <c r="L75" s="563">
        <v>4501001</v>
      </c>
      <c r="M75" s="563" t="s">
        <v>1994</v>
      </c>
      <c r="N75" s="563">
        <v>450100100</v>
      </c>
      <c r="O75" s="563" t="s">
        <v>1995</v>
      </c>
      <c r="P75" s="563">
        <v>12</v>
      </c>
      <c r="Q75" s="474">
        <v>1</v>
      </c>
      <c r="R75" s="497">
        <v>1</v>
      </c>
      <c r="S75" s="605">
        <v>29855000</v>
      </c>
      <c r="T75" s="605">
        <v>29855000</v>
      </c>
      <c r="U75" s="481">
        <f>R75/Q75*1</f>
        <v>1</v>
      </c>
      <c r="V75" s="441">
        <v>0</v>
      </c>
      <c r="W75" s="605">
        <v>1000000</v>
      </c>
      <c r="X75" s="462" t="s">
        <v>1996</v>
      </c>
      <c r="Y75" s="460" t="s">
        <v>1997</v>
      </c>
      <c r="Z75" s="462"/>
      <c r="AA75" s="460"/>
      <c r="AB75" s="462"/>
      <c r="AC75" s="460"/>
      <c r="AD75" s="488" t="s">
        <v>1998</v>
      </c>
      <c r="AE75" s="463" t="s">
        <v>1985</v>
      </c>
      <c r="AF75" s="462" t="s">
        <v>1999</v>
      </c>
      <c r="AG75" s="355" t="s">
        <v>2000</v>
      </c>
      <c r="AH75" s="466"/>
      <c r="AI75" s="437" t="s">
        <v>1818</v>
      </c>
      <c r="AJ75" s="355" t="s">
        <v>1819</v>
      </c>
      <c r="AK75" s="355"/>
      <c r="AL75" s="437" t="s">
        <v>2001</v>
      </c>
      <c r="AM75" s="437" t="s">
        <v>2002</v>
      </c>
      <c r="AN75" s="355"/>
    </row>
    <row r="76" spans="1:40" ht="215.25" customHeight="1" x14ac:dyDescent="0.25">
      <c r="A76" s="593"/>
      <c r="B76" s="433"/>
      <c r="C76" s="433"/>
      <c r="D76" s="473">
        <v>73</v>
      </c>
      <c r="E76" s="440" t="s">
        <v>1260</v>
      </c>
      <c r="F76" s="440" t="s">
        <v>489</v>
      </c>
      <c r="G76" s="440" t="s">
        <v>490</v>
      </c>
      <c r="H76" s="440" t="s">
        <v>491</v>
      </c>
      <c r="I76" s="440" t="s">
        <v>2003</v>
      </c>
      <c r="J76" s="437" t="s">
        <v>1615</v>
      </c>
      <c r="K76" s="437" t="s">
        <v>1949</v>
      </c>
      <c r="L76" s="437" t="s">
        <v>2004</v>
      </c>
      <c r="M76" s="437" t="s">
        <v>2005</v>
      </c>
      <c r="N76" s="437" t="s">
        <v>2006</v>
      </c>
      <c r="O76" s="536" t="s">
        <v>1704</v>
      </c>
      <c r="P76" s="437">
        <v>48</v>
      </c>
      <c r="Q76" s="606">
        <v>0.09</v>
      </c>
      <c r="R76" s="474">
        <v>0</v>
      </c>
      <c r="S76" s="436" t="s">
        <v>1079</v>
      </c>
      <c r="T76" s="475" t="s">
        <v>1079</v>
      </c>
      <c r="U76" s="481">
        <v>1</v>
      </c>
      <c r="V76" s="441">
        <v>0</v>
      </c>
      <c r="W76" s="460" t="s">
        <v>1079</v>
      </c>
      <c r="X76" s="462"/>
      <c r="Y76" s="460"/>
      <c r="Z76" s="462"/>
      <c r="AA76" s="460"/>
      <c r="AB76" s="462"/>
      <c r="AC76" s="460"/>
      <c r="AD76" s="500" t="s">
        <v>2007</v>
      </c>
      <c r="AE76" s="463" t="s">
        <v>2008</v>
      </c>
      <c r="AF76" s="462" t="s">
        <v>2009</v>
      </c>
      <c r="AG76" s="355"/>
      <c r="AH76" s="607" t="s">
        <v>2010</v>
      </c>
      <c r="AI76" s="437" t="s">
        <v>2011</v>
      </c>
      <c r="AJ76" s="437" t="s">
        <v>2012</v>
      </c>
      <c r="AK76" s="355"/>
      <c r="AL76" s="437" t="s">
        <v>2013</v>
      </c>
      <c r="AM76" s="437" t="s">
        <v>2014</v>
      </c>
      <c r="AN76" s="355"/>
    </row>
    <row r="77" spans="1:40" ht="148.5" customHeight="1" x14ac:dyDescent="0.25">
      <c r="A77" s="608" t="s">
        <v>495</v>
      </c>
      <c r="B77" s="433" t="s">
        <v>496</v>
      </c>
      <c r="C77" s="433" t="s">
        <v>497</v>
      </c>
      <c r="D77" s="433">
        <v>74</v>
      </c>
      <c r="E77" s="440" t="s">
        <v>1262</v>
      </c>
      <c r="F77" s="440" t="s">
        <v>1263</v>
      </c>
      <c r="G77" s="440" t="s">
        <v>500</v>
      </c>
      <c r="H77" s="440" t="s">
        <v>501</v>
      </c>
      <c r="I77" s="440" t="s">
        <v>2015</v>
      </c>
      <c r="J77" s="563" t="s">
        <v>1519</v>
      </c>
      <c r="K77" s="563" t="s">
        <v>1993</v>
      </c>
      <c r="L77" s="563">
        <v>4501001</v>
      </c>
      <c r="M77" s="563" t="s">
        <v>1994</v>
      </c>
      <c r="N77" s="563">
        <v>450100100</v>
      </c>
      <c r="O77" s="563" t="s">
        <v>1995</v>
      </c>
      <c r="P77" s="563">
        <v>12</v>
      </c>
      <c r="Q77" s="436">
        <v>1</v>
      </c>
      <c r="R77" s="436">
        <v>1</v>
      </c>
      <c r="S77" s="609">
        <v>3855000</v>
      </c>
      <c r="T77" s="609">
        <v>3855000</v>
      </c>
      <c r="U77" s="481">
        <f>R77/Q77*1</f>
        <v>1</v>
      </c>
      <c r="V77" s="462">
        <v>1</v>
      </c>
      <c r="W77" s="609">
        <v>1000000</v>
      </c>
      <c r="X77" s="462">
        <v>12</v>
      </c>
      <c r="Y77" s="460">
        <v>2855000</v>
      </c>
      <c r="Z77" s="462"/>
      <c r="AA77" s="460"/>
      <c r="AB77" s="462"/>
      <c r="AC77" s="460"/>
      <c r="AD77" s="488" t="s">
        <v>1998</v>
      </c>
      <c r="AE77" s="463" t="s">
        <v>2016</v>
      </c>
      <c r="AF77" s="462" t="s">
        <v>2017</v>
      </c>
      <c r="AG77" s="437" t="s">
        <v>2018</v>
      </c>
      <c r="AH77" s="466"/>
      <c r="AI77" s="437" t="s">
        <v>2019</v>
      </c>
      <c r="AJ77" s="437" t="s">
        <v>1911</v>
      </c>
      <c r="AK77" s="355"/>
      <c r="AL77" s="462" t="s">
        <v>2020</v>
      </c>
      <c r="AM77" s="437" t="s">
        <v>2021</v>
      </c>
      <c r="AN77" s="355"/>
    </row>
    <row r="78" spans="1:40" ht="135" customHeight="1" x14ac:dyDescent="0.25">
      <c r="A78" s="608"/>
      <c r="B78" s="433"/>
      <c r="C78" s="433"/>
      <c r="D78" s="433">
        <v>75</v>
      </c>
      <c r="E78" s="440" t="s">
        <v>503</v>
      </c>
      <c r="F78" s="440" t="s">
        <v>504</v>
      </c>
      <c r="G78" s="440" t="s">
        <v>505</v>
      </c>
      <c r="H78" s="440" t="s">
        <v>506</v>
      </c>
      <c r="I78" s="440" t="s">
        <v>2022</v>
      </c>
      <c r="J78" s="574" t="s">
        <v>1519</v>
      </c>
      <c r="K78" s="574" t="s">
        <v>1993</v>
      </c>
      <c r="L78" s="563">
        <v>4501001</v>
      </c>
      <c r="M78" s="574" t="s">
        <v>1994</v>
      </c>
      <c r="N78" s="563">
        <v>450100100</v>
      </c>
      <c r="O78" s="574" t="s">
        <v>1995</v>
      </c>
      <c r="P78" s="563">
        <v>12</v>
      </c>
      <c r="Q78" s="474">
        <v>12</v>
      </c>
      <c r="R78" s="497">
        <v>12</v>
      </c>
      <c r="S78" s="460">
        <v>2855000</v>
      </c>
      <c r="T78" s="460">
        <v>2855000</v>
      </c>
      <c r="U78" s="481">
        <v>1</v>
      </c>
      <c r="V78" s="441">
        <v>0</v>
      </c>
      <c r="W78" s="460">
        <v>0</v>
      </c>
      <c r="X78" s="462">
        <v>12</v>
      </c>
      <c r="Y78" s="460">
        <v>2855000</v>
      </c>
      <c r="Z78" s="462"/>
      <c r="AA78" s="460"/>
      <c r="AB78" s="462"/>
      <c r="AC78" s="460"/>
      <c r="AD78" s="488" t="s">
        <v>1998</v>
      </c>
      <c r="AE78" s="463" t="s">
        <v>1985</v>
      </c>
      <c r="AF78" s="462" t="s">
        <v>2023</v>
      </c>
      <c r="AG78" s="437" t="s">
        <v>2024</v>
      </c>
      <c r="AH78" s="466"/>
      <c r="AI78" s="437" t="s">
        <v>2019</v>
      </c>
      <c r="AJ78" s="437" t="s">
        <v>1911</v>
      </c>
      <c r="AK78" s="355"/>
      <c r="AL78" s="437" t="s">
        <v>2025</v>
      </c>
      <c r="AM78" s="437" t="s">
        <v>2026</v>
      </c>
      <c r="AN78" s="355"/>
    </row>
    <row r="79" spans="1:40" ht="120" x14ac:dyDescent="0.25">
      <c r="A79" s="608"/>
      <c r="B79" s="433"/>
      <c r="C79" s="433"/>
      <c r="D79" s="433">
        <v>76</v>
      </c>
      <c r="E79" s="440" t="s">
        <v>508</v>
      </c>
      <c r="F79" s="440" t="s">
        <v>509</v>
      </c>
      <c r="G79" s="440" t="s">
        <v>510</v>
      </c>
      <c r="H79" s="440" t="s">
        <v>511</v>
      </c>
      <c r="I79" s="440" t="s">
        <v>2015</v>
      </c>
      <c r="J79" s="559"/>
      <c r="K79" s="559"/>
      <c r="L79" s="610"/>
      <c r="M79" s="559"/>
      <c r="N79" s="559"/>
      <c r="O79" s="559"/>
      <c r="P79" s="559"/>
      <c r="Q79" s="436">
        <v>0</v>
      </c>
      <c r="R79" s="436">
        <v>0</v>
      </c>
      <c r="S79" s="436">
        <v>0</v>
      </c>
      <c r="T79" s="475">
        <v>0</v>
      </c>
      <c r="U79" s="481">
        <v>0</v>
      </c>
      <c r="V79" s="462">
        <v>0</v>
      </c>
      <c r="W79" s="460">
        <v>0</v>
      </c>
      <c r="X79" s="462"/>
      <c r="Y79" s="460"/>
      <c r="Z79" s="462"/>
      <c r="AA79" s="460"/>
      <c r="AB79" s="462"/>
      <c r="AC79" s="460"/>
      <c r="AD79" s="488" t="s">
        <v>1713</v>
      </c>
      <c r="AE79" s="463" t="s">
        <v>2027</v>
      </c>
      <c r="AF79" s="177" t="s">
        <v>1504</v>
      </c>
      <c r="AG79" s="355"/>
      <c r="AH79" s="478" t="s">
        <v>1753</v>
      </c>
      <c r="AI79" s="437" t="s">
        <v>2019</v>
      </c>
      <c r="AJ79" s="437" t="s">
        <v>1911</v>
      </c>
      <c r="AK79" s="355"/>
      <c r="AL79" s="437" t="s">
        <v>2028</v>
      </c>
      <c r="AM79" s="355" t="s">
        <v>1932</v>
      </c>
      <c r="AN79" s="355"/>
    </row>
    <row r="80" spans="1:40" ht="249.75" customHeight="1" x14ac:dyDescent="0.25">
      <c r="A80" s="608"/>
      <c r="B80" s="433"/>
      <c r="C80" s="433"/>
      <c r="D80" s="473">
        <v>77</v>
      </c>
      <c r="E80" s="440" t="s">
        <v>513</v>
      </c>
      <c r="F80" s="440" t="s">
        <v>514</v>
      </c>
      <c r="G80" s="440" t="s">
        <v>515</v>
      </c>
      <c r="H80" s="440" t="s">
        <v>516</v>
      </c>
      <c r="I80" s="440" t="s">
        <v>2029</v>
      </c>
      <c r="J80" s="559"/>
      <c r="K80" s="559"/>
      <c r="L80" s="610"/>
      <c r="M80" s="559"/>
      <c r="N80" s="559"/>
      <c r="O80" s="559"/>
      <c r="P80" s="559"/>
      <c r="Q80" s="474">
        <v>3</v>
      </c>
      <c r="R80" s="442">
        <v>3</v>
      </c>
      <c r="S80" s="436">
        <v>0</v>
      </c>
      <c r="T80" s="503">
        <v>0</v>
      </c>
      <c r="U80" s="481">
        <v>1</v>
      </c>
      <c r="V80" s="499">
        <v>0</v>
      </c>
      <c r="W80" s="566">
        <v>0</v>
      </c>
      <c r="X80" s="462" t="s">
        <v>1581</v>
      </c>
      <c r="Y80" s="460"/>
      <c r="Z80" s="462"/>
      <c r="AA80" s="460"/>
      <c r="AB80" s="462" t="s">
        <v>2030</v>
      </c>
      <c r="AC80" s="460"/>
      <c r="AD80" s="488" t="s">
        <v>1713</v>
      </c>
      <c r="AE80" s="463" t="s">
        <v>2027</v>
      </c>
      <c r="AF80" s="462" t="s">
        <v>2031</v>
      </c>
      <c r="AG80" s="355" t="s">
        <v>1585</v>
      </c>
      <c r="AH80" s="466"/>
      <c r="AI80" s="437" t="s">
        <v>1818</v>
      </c>
      <c r="AJ80" s="355" t="s">
        <v>1819</v>
      </c>
      <c r="AK80" s="355"/>
      <c r="AL80" s="437" t="s">
        <v>2032</v>
      </c>
      <c r="AM80" s="437" t="s">
        <v>2033</v>
      </c>
      <c r="AN80" s="355"/>
    </row>
    <row r="81" spans="1:40" ht="190.5" customHeight="1" x14ac:dyDescent="0.25">
      <c r="A81" s="608"/>
      <c r="B81" s="433"/>
      <c r="C81" s="433"/>
      <c r="D81" s="433">
        <v>78</v>
      </c>
      <c r="E81" s="440" t="s">
        <v>518</v>
      </c>
      <c r="F81" s="440" t="s">
        <v>519</v>
      </c>
      <c r="G81" s="440" t="s">
        <v>520</v>
      </c>
      <c r="H81" s="440" t="s">
        <v>516</v>
      </c>
      <c r="I81" s="440" t="s">
        <v>2034</v>
      </c>
      <c r="J81" s="482" t="s">
        <v>96</v>
      </c>
      <c r="K81" s="482" t="s">
        <v>96</v>
      </c>
      <c r="L81" s="576" t="s">
        <v>96</v>
      </c>
      <c r="M81" s="482" t="s">
        <v>96</v>
      </c>
      <c r="N81" s="499" t="s">
        <v>96</v>
      </c>
      <c r="O81" s="611" t="s">
        <v>96</v>
      </c>
      <c r="P81" s="612" t="s">
        <v>96</v>
      </c>
      <c r="Q81" s="474">
        <v>1</v>
      </c>
      <c r="R81" s="442">
        <v>1</v>
      </c>
      <c r="S81" s="436"/>
      <c r="T81" s="503"/>
      <c r="U81" s="481">
        <f>R81/Q81*1</f>
        <v>1</v>
      </c>
      <c r="V81" s="499"/>
      <c r="W81" s="566"/>
      <c r="X81" s="462"/>
      <c r="Y81" s="460"/>
      <c r="Z81" s="462"/>
      <c r="AA81" s="460"/>
      <c r="AB81" s="462"/>
      <c r="AC81" s="460"/>
      <c r="AD81" s="488" t="s">
        <v>2035</v>
      </c>
      <c r="AE81" s="463"/>
      <c r="AF81" s="462" t="s">
        <v>2036</v>
      </c>
      <c r="AG81" s="452" t="s">
        <v>152</v>
      </c>
      <c r="AH81" s="466" t="s">
        <v>2037</v>
      </c>
      <c r="AI81" s="437" t="s">
        <v>2038</v>
      </c>
      <c r="AJ81" s="437" t="s">
        <v>2039</v>
      </c>
      <c r="AK81" s="355"/>
      <c r="AL81" s="355" t="s">
        <v>1623</v>
      </c>
      <c r="AM81" s="355"/>
      <c r="AN81" s="355"/>
    </row>
    <row r="82" spans="1:40" ht="165" x14ac:dyDescent="0.25">
      <c r="A82" s="608"/>
      <c r="B82" s="433"/>
      <c r="C82" s="433" t="s">
        <v>1272</v>
      </c>
      <c r="D82" s="433">
        <v>79</v>
      </c>
      <c r="E82" s="440" t="s">
        <v>523</v>
      </c>
      <c r="F82" s="440" t="s">
        <v>1273</v>
      </c>
      <c r="G82" s="440" t="s">
        <v>1274</v>
      </c>
      <c r="H82" s="440" t="s">
        <v>59</v>
      </c>
      <c r="I82" s="440" t="s">
        <v>2040</v>
      </c>
      <c r="J82" s="482" t="s">
        <v>96</v>
      </c>
      <c r="K82" s="482" t="s">
        <v>96</v>
      </c>
      <c r="L82" s="576" t="s">
        <v>96</v>
      </c>
      <c r="M82" s="482" t="s">
        <v>96</v>
      </c>
      <c r="N82" s="499" t="s">
        <v>96</v>
      </c>
      <c r="O82" s="611" t="s">
        <v>96</v>
      </c>
      <c r="P82" s="612" t="s">
        <v>96</v>
      </c>
      <c r="Q82" s="474">
        <v>0</v>
      </c>
      <c r="R82" s="442">
        <v>1</v>
      </c>
      <c r="S82" s="436">
        <v>0</v>
      </c>
      <c r="T82" s="475">
        <v>0</v>
      </c>
      <c r="U82" s="481">
        <v>0</v>
      </c>
      <c r="V82" s="441">
        <v>0</v>
      </c>
      <c r="W82" s="460">
        <v>0</v>
      </c>
      <c r="X82" s="462"/>
      <c r="Y82" s="460"/>
      <c r="Z82" s="462"/>
      <c r="AA82" s="460"/>
      <c r="AB82" s="462">
        <v>1</v>
      </c>
      <c r="AC82" s="460">
        <v>1442500</v>
      </c>
      <c r="AD82" s="488" t="s">
        <v>2035</v>
      </c>
      <c r="AE82" s="477"/>
      <c r="AF82" s="452" t="s">
        <v>1504</v>
      </c>
      <c r="AG82" s="355"/>
      <c r="AH82" s="478" t="s">
        <v>1753</v>
      </c>
      <c r="AI82" s="437" t="s">
        <v>2041</v>
      </c>
      <c r="AJ82" s="355" t="s">
        <v>2042</v>
      </c>
      <c r="AK82" s="355" t="s">
        <v>2043</v>
      </c>
      <c r="AL82" s="437" t="s">
        <v>2044</v>
      </c>
      <c r="AM82" s="355" t="s">
        <v>179</v>
      </c>
      <c r="AN82" s="355"/>
    </row>
    <row r="83" spans="1:40" ht="172.5" customHeight="1" x14ac:dyDescent="0.25">
      <c r="A83" s="608"/>
      <c r="B83" s="433"/>
      <c r="C83" s="433"/>
      <c r="D83" s="473">
        <v>80</v>
      </c>
      <c r="E83" s="440" t="s">
        <v>527</v>
      </c>
      <c r="F83" s="440" t="s">
        <v>1276</v>
      </c>
      <c r="G83" s="440" t="s">
        <v>529</v>
      </c>
      <c r="H83" s="440" t="s">
        <v>530</v>
      </c>
      <c r="I83" s="440" t="s">
        <v>2045</v>
      </c>
      <c r="J83" s="437" t="s">
        <v>1615</v>
      </c>
      <c r="K83" s="437" t="s">
        <v>1811</v>
      </c>
      <c r="L83" s="437">
        <v>4501001</v>
      </c>
      <c r="M83" s="437" t="s">
        <v>2046</v>
      </c>
      <c r="N83" s="437" t="s">
        <v>2047</v>
      </c>
      <c r="O83" s="437"/>
      <c r="P83" s="437">
        <v>12</v>
      </c>
      <c r="Q83" s="436">
        <v>3</v>
      </c>
      <c r="R83" s="436">
        <v>1</v>
      </c>
      <c r="S83" s="436">
        <v>0</v>
      </c>
      <c r="T83" s="475">
        <v>0</v>
      </c>
      <c r="U83" s="481">
        <f>R83/Q83*1</f>
        <v>0.33333333333333331</v>
      </c>
      <c r="V83" s="462">
        <v>0</v>
      </c>
      <c r="W83" s="460">
        <v>0</v>
      </c>
      <c r="X83" s="462"/>
      <c r="Y83" s="460"/>
      <c r="Z83" s="462">
        <v>2</v>
      </c>
      <c r="AA83" s="460"/>
      <c r="AB83" s="462">
        <v>1</v>
      </c>
      <c r="AC83" s="460"/>
      <c r="AD83" s="500" t="s">
        <v>2048</v>
      </c>
      <c r="AE83" s="463" t="s">
        <v>2049</v>
      </c>
      <c r="AF83" s="598" t="s">
        <v>2050</v>
      </c>
      <c r="AG83" s="438" t="s">
        <v>2051</v>
      </c>
      <c r="AH83" s="466"/>
      <c r="AI83" s="437" t="s">
        <v>2052</v>
      </c>
      <c r="AJ83" s="355" t="s">
        <v>1622</v>
      </c>
      <c r="AK83" s="355"/>
      <c r="AL83" s="467" t="s">
        <v>2053</v>
      </c>
      <c r="AM83" s="437" t="s">
        <v>2014</v>
      </c>
      <c r="AN83" s="355"/>
    </row>
    <row r="84" spans="1:40" ht="190.5" customHeight="1" x14ac:dyDescent="0.25">
      <c r="A84" s="608"/>
      <c r="B84" s="433"/>
      <c r="C84" s="433"/>
      <c r="D84" s="433">
        <v>81</v>
      </c>
      <c r="E84" s="440" t="s">
        <v>1278</v>
      </c>
      <c r="F84" s="440" t="s">
        <v>537</v>
      </c>
      <c r="G84" s="440" t="s">
        <v>538</v>
      </c>
      <c r="H84" s="440" t="s">
        <v>539</v>
      </c>
      <c r="I84" s="440" t="s">
        <v>2054</v>
      </c>
      <c r="J84" s="544" t="s">
        <v>2055</v>
      </c>
      <c r="K84" s="613" t="s">
        <v>1686</v>
      </c>
      <c r="L84" s="563">
        <v>190502100</v>
      </c>
      <c r="M84" s="563" t="s">
        <v>1688</v>
      </c>
      <c r="N84" s="563">
        <v>12</v>
      </c>
      <c r="O84" s="614" t="s">
        <v>2056</v>
      </c>
      <c r="P84" s="615">
        <v>0.56999999999999995</v>
      </c>
      <c r="Q84" s="474">
        <v>0</v>
      </c>
      <c r="R84" s="442">
        <v>0</v>
      </c>
      <c r="S84" s="167">
        <v>0</v>
      </c>
      <c r="T84" s="167">
        <v>0</v>
      </c>
      <c r="U84" s="481">
        <v>0</v>
      </c>
      <c r="V84" s="441">
        <v>0</v>
      </c>
      <c r="W84" s="167">
        <v>0</v>
      </c>
      <c r="X84" s="462"/>
      <c r="Y84" s="460"/>
      <c r="Z84" s="462"/>
      <c r="AA84" s="460"/>
      <c r="AB84" s="462"/>
      <c r="AC84" s="460"/>
      <c r="AD84" s="488" t="s">
        <v>2035</v>
      </c>
      <c r="AE84" s="463" t="s">
        <v>2049</v>
      </c>
      <c r="AF84" s="462" t="s">
        <v>2057</v>
      </c>
      <c r="AG84" s="462" t="s">
        <v>2058</v>
      </c>
      <c r="AH84" s="478" t="s">
        <v>2059</v>
      </c>
      <c r="AI84" s="437" t="s">
        <v>2019</v>
      </c>
      <c r="AJ84" s="437" t="s">
        <v>1911</v>
      </c>
      <c r="AK84" s="355"/>
      <c r="AL84" s="437" t="s">
        <v>2060</v>
      </c>
      <c r="AM84" s="355" t="s">
        <v>1932</v>
      </c>
      <c r="AN84" s="355"/>
    </row>
    <row r="85" spans="1:40" ht="180" customHeight="1" x14ac:dyDescent="0.25">
      <c r="A85" s="608"/>
      <c r="B85" s="433"/>
      <c r="C85" s="433"/>
      <c r="D85" s="473">
        <v>82</v>
      </c>
      <c r="E85" s="440" t="s">
        <v>541</v>
      </c>
      <c r="F85" s="440" t="s">
        <v>1280</v>
      </c>
      <c r="G85" s="440" t="s">
        <v>1281</v>
      </c>
      <c r="H85" s="440" t="s">
        <v>59</v>
      </c>
      <c r="I85" s="522" t="s">
        <v>2061</v>
      </c>
      <c r="J85" s="437" t="s">
        <v>1615</v>
      </c>
      <c r="K85" s="437" t="s">
        <v>1811</v>
      </c>
      <c r="L85" s="437">
        <v>4501001</v>
      </c>
      <c r="M85" s="437" t="s">
        <v>2046</v>
      </c>
      <c r="N85" s="437" t="s">
        <v>2047</v>
      </c>
      <c r="O85" s="437"/>
      <c r="P85" s="437">
        <v>12</v>
      </c>
      <c r="Q85" s="474">
        <v>3</v>
      </c>
      <c r="R85" s="442">
        <v>2</v>
      </c>
      <c r="S85" s="436">
        <v>0</v>
      </c>
      <c r="T85" s="503">
        <v>0</v>
      </c>
      <c r="U85" s="481">
        <v>0.66</v>
      </c>
      <c r="V85" s="499">
        <v>0</v>
      </c>
      <c r="W85" s="566">
        <v>0</v>
      </c>
      <c r="X85" s="462">
        <v>1</v>
      </c>
      <c r="Y85" s="460"/>
      <c r="Z85" s="462"/>
      <c r="AA85" s="460"/>
      <c r="AB85" s="462" t="s">
        <v>2062</v>
      </c>
      <c r="AC85" s="460"/>
      <c r="AD85" s="500" t="s">
        <v>2063</v>
      </c>
      <c r="AE85" s="463" t="s">
        <v>2049</v>
      </c>
      <c r="AF85" s="462" t="s">
        <v>2064</v>
      </c>
      <c r="AG85" s="355" t="s">
        <v>1670</v>
      </c>
      <c r="AH85" s="466" t="s">
        <v>2065</v>
      </c>
      <c r="AI85" s="437" t="s">
        <v>2066</v>
      </c>
      <c r="AJ85" s="437" t="s">
        <v>2067</v>
      </c>
      <c r="AK85" s="355"/>
      <c r="AL85" s="437" t="s">
        <v>2068</v>
      </c>
      <c r="AM85" s="437" t="s">
        <v>2014</v>
      </c>
      <c r="AN85" s="355"/>
    </row>
    <row r="86" spans="1:40" ht="208.5" customHeight="1" x14ac:dyDescent="0.25">
      <c r="A86" s="608"/>
      <c r="B86" s="433"/>
      <c r="C86" s="433"/>
      <c r="D86" s="433">
        <v>83</v>
      </c>
      <c r="E86" s="440" t="s">
        <v>1283</v>
      </c>
      <c r="F86" s="440" t="s">
        <v>546</v>
      </c>
      <c r="G86" s="440" t="s">
        <v>547</v>
      </c>
      <c r="H86" s="440" t="s">
        <v>548</v>
      </c>
      <c r="I86" s="569"/>
      <c r="J86" s="569" t="s">
        <v>2069</v>
      </c>
      <c r="K86" s="569" t="s">
        <v>2070</v>
      </c>
      <c r="L86" s="569">
        <v>4102042</v>
      </c>
      <c r="M86" s="569" t="s">
        <v>2071</v>
      </c>
      <c r="N86" s="569">
        <v>410204200</v>
      </c>
      <c r="O86" s="569" t="s">
        <v>2072</v>
      </c>
      <c r="P86" s="569">
        <v>12</v>
      </c>
      <c r="Q86" s="606">
        <v>0.8</v>
      </c>
      <c r="R86" s="442">
        <v>80</v>
      </c>
      <c r="S86" s="436"/>
      <c r="T86" s="503"/>
      <c r="U86" s="481">
        <v>1</v>
      </c>
      <c r="V86" s="499"/>
      <c r="W86" s="566"/>
      <c r="X86" s="462"/>
      <c r="Y86" s="460"/>
      <c r="Z86" s="462">
        <v>80</v>
      </c>
      <c r="AA86" s="460" t="s">
        <v>2073</v>
      </c>
      <c r="AB86" s="462"/>
      <c r="AC86" s="460"/>
      <c r="AD86" s="463" t="s">
        <v>2074</v>
      </c>
      <c r="AE86" s="463" t="s">
        <v>2049</v>
      </c>
      <c r="AF86" s="452" t="s">
        <v>1504</v>
      </c>
      <c r="AG86" s="355"/>
      <c r="AH86" s="466"/>
      <c r="AI86" s="437" t="s">
        <v>2075</v>
      </c>
      <c r="AJ86" s="437" t="s">
        <v>2076</v>
      </c>
      <c r="AK86" s="355"/>
      <c r="AL86" s="437" t="s">
        <v>2077</v>
      </c>
      <c r="AM86" s="437" t="s">
        <v>2078</v>
      </c>
      <c r="AN86" s="355"/>
    </row>
    <row r="87" spans="1:40" ht="132.75" customHeight="1" x14ac:dyDescent="0.25">
      <c r="A87" s="608"/>
      <c r="B87" s="433"/>
      <c r="C87" s="433"/>
      <c r="D87" s="433">
        <v>84</v>
      </c>
      <c r="E87" s="440" t="s">
        <v>549</v>
      </c>
      <c r="F87" s="440" t="s">
        <v>1287</v>
      </c>
      <c r="G87" s="440" t="s">
        <v>1288</v>
      </c>
      <c r="H87" s="440" t="s">
        <v>59</v>
      </c>
      <c r="I87" s="440" t="s">
        <v>2079</v>
      </c>
      <c r="J87" s="559"/>
      <c r="K87" s="559"/>
      <c r="L87" s="610"/>
      <c r="M87" s="559"/>
      <c r="N87" s="559"/>
      <c r="O87" s="559"/>
      <c r="P87" s="559"/>
      <c r="Q87" s="474">
        <v>0</v>
      </c>
      <c r="R87" s="442">
        <v>0</v>
      </c>
      <c r="S87" s="167">
        <v>0</v>
      </c>
      <c r="T87" s="175">
        <v>0</v>
      </c>
      <c r="U87" s="481">
        <v>0</v>
      </c>
      <c r="V87" s="441">
        <v>0</v>
      </c>
      <c r="W87" s="175">
        <v>0</v>
      </c>
      <c r="X87" s="462"/>
      <c r="Y87" s="460"/>
      <c r="Z87" s="462"/>
      <c r="AA87" s="460"/>
      <c r="AB87" s="462"/>
      <c r="AC87" s="460"/>
      <c r="AD87" s="477"/>
      <c r="AE87" s="463" t="s">
        <v>2049</v>
      </c>
      <c r="AF87" s="462" t="s">
        <v>2080</v>
      </c>
      <c r="AG87" s="462" t="s">
        <v>2081</v>
      </c>
      <c r="AH87" s="478" t="s">
        <v>2082</v>
      </c>
      <c r="AI87" s="437" t="s">
        <v>2019</v>
      </c>
      <c r="AJ87" s="437" t="s">
        <v>1911</v>
      </c>
      <c r="AK87" s="355"/>
      <c r="AL87" s="437" t="s">
        <v>2083</v>
      </c>
      <c r="AM87" s="355" t="s">
        <v>1932</v>
      </c>
      <c r="AN87" s="355"/>
    </row>
    <row r="88" spans="1:40" ht="114.75" customHeight="1" x14ac:dyDescent="0.25">
      <c r="A88" s="608"/>
      <c r="B88" s="433"/>
      <c r="C88" s="433"/>
      <c r="D88" s="433">
        <v>85</v>
      </c>
      <c r="E88" s="440" t="s">
        <v>553</v>
      </c>
      <c r="F88" s="440" t="s">
        <v>554</v>
      </c>
      <c r="G88" s="440" t="s">
        <v>555</v>
      </c>
      <c r="H88" s="440" t="s">
        <v>556</v>
      </c>
      <c r="I88" s="440" t="s">
        <v>2084</v>
      </c>
      <c r="J88" s="558"/>
      <c r="K88" s="559"/>
      <c r="L88" s="610"/>
      <c r="M88" s="559"/>
      <c r="N88" s="559"/>
      <c r="O88" s="559"/>
      <c r="P88" s="559"/>
      <c r="Q88" s="474">
        <v>0</v>
      </c>
      <c r="R88" s="442">
        <v>0</v>
      </c>
      <c r="S88" s="436">
        <v>0</v>
      </c>
      <c r="T88" s="503">
        <v>0</v>
      </c>
      <c r="U88" s="481">
        <v>0</v>
      </c>
      <c r="V88" s="499">
        <v>0</v>
      </c>
      <c r="W88" s="566">
        <v>0</v>
      </c>
      <c r="X88" s="462"/>
      <c r="Y88" s="460"/>
      <c r="Z88" s="462"/>
      <c r="AA88" s="460"/>
      <c r="AB88" s="462"/>
      <c r="AC88" s="460"/>
      <c r="AD88" s="488" t="s">
        <v>1713</v>
      </c>
      <c r="AE88" s="477"/>
      <c r="AF88" s="452" t="s">
        <v>1942</v>
      </c>
      <c r="AG88" s="355"/>
      <c r="AH88" s="478" t="s">
        <v>1569</v>
      </c>
      <c r="AI88" s="437" t="s">
        <v>1818</v>
      </c>
      <c r="AJ88" s="355" t="s">
        <v>2085</v>
      </c>
      <c r="AK88" s="355"/>
      <c r="AL88" s="355" t="s">
        <v>1623</v>
      </c>
      <c r="AM88" s="355"/>
      <c r="AN88" s="355"/>
    </row>
    <row r="89" spans="1:40" ht="109.5" customHeight="1" x14ac:dyDescent="0.25">
      <c r="A89" s="608"/>
      <c r="B89" s="433" t="s">
        <v>558</v>
      </c>
      <c r="C89" s="433" t="s">
        <v>559</v>
      </c>
      <c r="D89" s="433">
        <v>86</v>
      </c>
      <c r="E89" s="440" t="s">
        <v>560</v>
      </c>
      <c r="F89" s="440" t="s">
        <v>561</v>
      </c>
      <c r="G89" s="440" t="s">
        <v>562</v>
      </c>
      <c r="H89" s="440" t="s">
        <v>563</v>
      </c>
      <c r="I89" s="440" t="s">
        <v>2086</v>
      </c>
      <c r="J89" s="558"/>
      <c r="K89" s="559"/>
      <c r="L89" s="610"/>
      <c r="M89" s="559"/>
      <c r="N89" s="559"/>
      <c r="O89" s="559"/>
      <c r="P89" s="559"/>
      <c r="Q89" s="474">
        <v>0</v>
      </c>
      <c r="R89" s="442">
        <v>0</v>
      </c>
      <c r="S89" s="436"/>
      <c r="T89" s="503"/>
      <c r="U89" s="481">
        <v>0</v>
      </c>
      <c r="V89" s="499"/>
      <c r="W89" s="566"/>
      <c r="X89" s="462"/>
      <c r="Y89" s="460"/>
      <c r="Z89" s="462"/>
      <c r="AA89" s="460"/>
      <c r="AB89" s="462"/>
      <c r="AC89" s="460"/>
      <c r="AD89" s="488" t="s">
        <v>1713</v>
      </c>
      <c r="AE89" s="463" t="s">
        <v>2049</v>
      </c>
      <c r="AF89" s="452" t="s">
        <v>1942</v>
      </c>
      <c r="AG89" s="355"/>
      <c r="AH89" s="478" t="s">
        <v>1569</v>
      </c>
      <c r="AI89" s="437" t="s">
        <v>2087</v>
      </c>
      <c r="AJ89" s="437" t="s">
        <v>2088</v>
      </c>
      <c r="AK89" s="355"/>
      <c r="AL89" s="437" t="s">
        <v>2089</v>
      </c>
      <c r="AM89" s="437" t="s">
        <v>2090</v>
      </c>
      <c r="AN89" s="355" t="s">
        <v>1601</v>
      </c>
    </row>
    <row r="90" spans="1:40" ht="189.75" customHeight="1" x14ac:dyDescent="0.25">
      <c r="A90" s="608"/>
      <c r="B90" s="433"/>
      <c r="C90" s="433"/>
      <c r="D90" s="433">
        <v>87</v>
      </c>
      <c r="E90" s="440" t="s">
        <v>565</v>
      </c>
      <c r="F90" s="440" t="s">
        <v>566</v>
      </c>
      <c r="G90" s="440" t="s">
        <v>567</v>
      </c>
      <c r="H90" s="440" t="s">
        <v>568</v>
      </c>
      <c r="I90" s="440" t="s">
        <v>1294</v>
      </c>
      <c r="J90" s="616"/>
      <c r="K90" s="617"/>
      <c r="L90" s="618"/>
      <c r="M90" s="617"/>
      <c r="N90" s="617"/>
      <c r="O90" s="617"/>
      <c r="P90" s="617"/>
      <c r="Q90" s="474">
        <v>0</v>
      </c>
      <c r="R90" s="442">
        <v>0</v>
      </c>
      <c r="S90" s="436" t="s">
        <v>2091</v>
      </c>
      <c r="T90" s="503" t="s">
        <v>2092</v>
      </c>
      <c r="U90" s="481">
        <v>1</v>
      </c>
      <c r="V90" s="499"/>
      <c r="W90" s="566"/>
      <c r="X90" s="462" t="s">
        <v>2093</v>
      </c>
      <c r="Y90" s="460"/>
      <c r="Z90" s="462"/>
      <c r="AA90" s="460"/>
      <c r="AB90" s="462"/>
      <c r="AC90" s="460" t="s">
        <v>2094</v>
      </c>
      <c r="AD90" s="488" t="s">
        <v>1713</v>
      </c>
      <c r="AE90" s="463" t="s">
        <v>2027</v>
      </c>
      <c r="AF90" s="462" t="s">
        <v>2095</v>
      </c>
      <c r="AG90" s="437" t="s">
        <v>2096</v>
      </c>
      <c r="AH90" s="478" t="s">
        <v>2097</v>
      </c>
      <c r="AI90" s="437" t="s">
        <v>2098</v>
      </c>
      <c r="AJ90" s="437" t="s">
        <v>1911</v>
      </c>
      <c r="AK90" s="355"/>
      <c r="AL90" s="437" t="s">
        <v>2099</v>
      </c>
      <c r="AM90" s="437" t="s">
        <v>2100</v>
      </c>
      <c r="AN90" s="355"/>
    </row>
    <row r="91" spans="1:40" ht="102" x14ac:dyDescent="0.25">
      <c r="A91" s="608"/>
      <c r="B91" s="433"/>
      <c r="C91" s="433"/>
      <c r="D91" s="433">
        <v>88</v>
      </c>
      <c r="E91" s="440" t="s">
        <v>570</v>
      </c>
      <c r="F91" s="440" t="s">
        <v>1295</v>
      </c>
      <c r="G91" s="440" t="s">
        <v>1296</v>
      </c>
      <c r="H91" s="440" t="s">
        <v>59</v>
      </c>
      <c r="I91" s="440" t="s">
        <v>2101</v>
      </c>
      <c r="J91" s="616"/>
      <c r="K91" s="617"/>
      <c r="L91" s="618"/>
      <c r="M91" s="617"/>
      <c r="N91" s="617"/>
      <c r="O91" s="617"/>
      <c r="P91" s="617"/>
      <c r="Q91" s="436">
        <v>0</v>
      </c>
      <c r="R91" s="436">
        <f>V91+X91+Z91+AB91</f>
        <v>0</v>
      </c>
      <c r="S91" s="436">
        <v>0</v>
      </c>
      <c r="T91" s="475">
        <v>0</v>
      </c>
      <c r="U91" s="481">
        <v>0</v>
      </c>
      <c r="V91" s="462">
        <v>0</v>
      </c>
      <c r="W91" s="460">
        <v>0</v>
      </c>
      <c r="X91" s="462"/>
      <c r="Y91" s="460"/>
      <c r="Z91" s="462"/>
      <c r="AA91" s="460"/>
      <c r="AB91" s="462"/>
      <c r="AC91" s="460"/>
      <c r="AD91" s="619" t="s">
        <v>1984</v>
      </c>
      <c r="AE91" s="477"/>
      <c r="AF91" s="452" t="s">
        <v>1504</v>
      </c>
      <c r="AG91" s="355"/>
      <c r="AH91" s="478" t="s">
        <v>1569</v>
      </c>
      <c r="AI91" s="355"/>
      <c r="AJ91" s="355"/>
      <c r="AK91" s="355"/>
      <c r="AL91" s="355"/>
      <c r="AM91" s="355"/>
      <c r="AN91" s="355"/>
    </row>
    <row r="92" spans="1:40" ht="153" customHeight="1" x14ac:dyDescent="0.25">
      <c r="A92" s="608"/>
      <c r="B92" s="433" t="s">
        <v>558</v>
      </c>
      <c r="C92" s="433" t="s">
        <v>559</v>
      </c>
      <c r="D92" s="433">
        <v>89</v>
      </c>
      <c r="E92" s="440" t="s">
        <v>575</v>
      </c>
      <c r="F92" s="440" t="s">
        <v>1298</v>
      </c>
      <c r="G92" s="440" t="s">
        <v>1299</v>
      </c>
      <c r="H92" s="440" t="s">
        <v>59</v>
      </c>
      <c r="I92" s="440" t="s">
        <v>2102</v>
      </c>
      <c r="J92" s="616"/>
      <c r="K92" s="617"/>
      <c r="L92" s="618"/>
      <c r="M92" s="617"/>
      <c r="N92" s="617"/>
      <c r="O92" s="617"/>
      <c r="P92" s="617"/>
      <c r="Q92" s="474">
        <v>0</v>
      </c>
      <c r="R92" s="442">
        <v>0</v>
      </c>
      <c r="S92" s="436">
        <v>11540000</v>
      </c>
      <c r="T92" s="503">
        <v>0</v>
      </c>
      <c r="U92" s="481">
        <v>0</v>
      </c>
      <c r="V92" s="499">
        <v>0</v>
      </c>
      <c r="W92" s="566">
        <v>0</v>
      </c>
      <c r="X92" s="462"/>
      <c r="Y92" s="460"/>
      <c r="Z92" s="462"/>
      <c r="AA92" s="460"/>
      <c r="AB92" s="462"/>
      <c r="AC92" s="460"/>
      <c r="AD92" s="488" t="s">
        <v>1713</v>
      </c>
      <c r="AE92" s="477"/>
      <c r="AF92" s="452" t="s">
        <v>1504</v>
      </c>
      <c r="AG92" s="355"/>
      <c r="AH92" s="478" t="s">
        <v>1569</v>
      </c>
      <c r="AI92" s="355"/>
      <c r="AJ92" s="355"/>
      <c r="AK92" s="355"/>
      <c r="AL92" s="355" t="s">
        <v>1623</v>
      </c>
      <c r="AM92" s="355"/>
      <c r="AN92" s="355"/>
    </row>
    <row r="93" spans="1:40" ht="140.25" customHeight="1" x14ac:dyDescent="0.25">
      <c r="A93" s="608"/>
      <c r="B93" s="433"/>
      <c r="C93" s="433"/>
      <c r="D93" s="433">
        <v>90</v>
      </c>
      <c r="E93" s="440" t="s">
        <v>579</v>
      </c>
      <c r="F93" s="440" t="s">
        <v>580</v>
      </c>
      <c r="G93" s="440" t="s">
        <v>581</v>
      </c>
      <c r="H93" s="440" t="s">
        <v>563</v>
      </c>
      <c r="I93" s="440" t="s">
        <v>2103</v>
      </c>
      <c r="J93" s="506"/>
      <c r="K93" s="507"/>
      <c r="L93" s="620"/>
      <c r="M93" s="507"/>
      <c r="N93" s="507"/>
      <c r="O93" s="507"/>
      <c r="P93" s="507"/>
      <c r="Q93" s="606">
        <v>1</v>
      </c>
      <c r="R93" s="606">
        <v>1</v>
      </c>
      <c r="S93" s="621">
        <v>11540000</v>
      </c>
      <c r="T93" s="579">
        <v>8655000</v>
      </c>
      <c r="U93" s="481">
        <v>1</v>
      </c>
      <c r="V93" s="499">
        <v>1</v>
      </c>
      <c r="W93" s="579">
        <v>8655000</v>
      </c>
      <c r="X93" s="462">
        <v>1</v>
      </c>
      <c r="Y93" s="460">
        <v>3000000</v>
      </c>
      <c r="Z93" s="462"/>
      <c r="AA93" s="460"/>
      <c r="AB93" s="462"/>
      <c r="AC93" s="460"/>
      <c r="AD93" s="463" t="s">
        <v>2104</v>
      </c>
      <c r="AE93" s="463" t="s">
        <v>2105</v>
      </c>
      <c r="AF93" s="462" t="s">
        <v>2106</v>
      </c>
      <c r="AG93" s="437" t="s">
        <v>2107</v>
      </c>
      <c r="AH93" s="478" t="s">
        <v>2108</v>
      </c>
      <c r="AI93" s="437" t="s">
        <v>2109</v>
      </c>
      <c r="AJ93" s="437" t="s">
        <v>1911</v>
      </c>
      <c r="AK93" s="355"/>
      <c r="AL93" s="437" t="s">
        <v>2110</v>
      </c>
      <c r="AM93" s="437" t="s">
        <v>2111</v>
      </c>
      <c r="AN93" s="355"/>
    </row>
    <row r="94" spans="1:40" ht="211.5" customHeight="1" x14ac:dyDescent="0.25">
      <c r="A94" s="608"/>
      <c r="B94" s="433"/>
      <c r="C94" s="433"/>
      <c r="D94" s="433">
        <v>91</v>
      </c>
      <c r="E94" s="440" t="s">
        <v>583</v>
      </c>
      <c r="F94" s="440" t="s">
        <v>584</v>
      </c>
      <c r="G94" s="440" t="s">
        <v>585</v>
      </c>
      <c r="H94" s="440" t="s">
        <v>586</v>
      </c>
      <c r="I94" s="440" t="s">
        <v>2112</v>
      </c>
      <c r="J94" s="458"/>
      <c r="K94" s="458"/>
      <c r="L94" s="458"/>
      <c r="M94" s="458"/>
      <c r="N94" s="458"/>
      <c r="O94" s="458"/>
      <c r="P94" s="458"/>
      <c r="Q94" s="474">
        <v>0</v>
      </c>
      <c r="R94" s="442">
        <v>1</v>
      </c>
      <c r="S94" s="436">
        <v>0</v>
      </c>
      <c r="T94" s="475">
        <v>0</v>
      </c>
      <c r="U94" s="481">
        <v>0</v>
      </c>
      <c r="V94" s="441">
        <v>0</v>
      </c>
      <c r="W94" s="460">
        <v>0</v>
      </c>
      <c r="X94" s="462"/>
      <c r="Y94" s="460"/>
      <c r="Z94" s="462"/>
      <c r="AA94" s="460">
        <v>8655000</v>
      </c>
      <c r="AB94" s="462">
        <v>9</v>
      </c>
      <c r="AC94" s="460">
        <v>8655000</v>
      </c>
      <c r="AD94" s="488" t="s">
        <v>1769</v>
      </c>
      <c r="AE94" s="477"/>
      <c r="AF94" s="452" t="s">
        <v>1504</v>
      </c>
      <c r="AG94" s="355"/>
      <c r="AH94" s="478" t="s">
        <v>1569</v>
      </c>
      <c r="AI94" s="437" t="s">
        <v>2113</v>
      </c>
      <c r="AJ94" s="355" t="s">
        <v>1680</v>
      </c>
      <c r="AK94" s="355" t="s">
        <v>1639</v>
      </c>
      <c r="AL94" s="437" t="s">
        <v>2114</v>
      </c>
      <c r="AM94" s="355" t="s">
        <v>179</v>
      </c>
      <c r="AN94" s="355" t="s">
        <v>1601</v>
      </c>
    </row>
    <row r="95" spans="1:40" ht="176.25" customHeight="1" x14ac:dyDescent="0.25">
      <c r="A95" s="608"/>
      <c r="B95" s="433"/>
      <c r="C95" s="433"/>
      <c r="D95" s="433">
        <v>92</v>
      </c>
      <c r="E95" s="440" t="s">
        <v>1303</v>
      </c>
      <c r="F95" s="440" t="s">
        <v>593</v>
      </c>
      <c r="G95" s="440" t="s">
        <v>594</v>
      </c>
      <c r="H95" s="440" t="s">
        <v>595</v>
      </c>
      <c r="I95" s="440" t="s">
        <v>2115</v>
      </c>
      <c r="J95" s="559"/>
      <c r="K95" s="559"/>
      <c r="L95" s="610"/>
      <c r="M95" s="559"/>
      <c r="N95" s="559"/>
      <c r="O95" s="559"/>
      <c r="P95" s="559"/>
      <c r="Q95" s="474">
        <v>0</v>
      </c>
      <c r="R95" s="442">
        <v>0</v>
      </c>
      <c r="S95" s="436">
        <v>0</v>
      </c>
      <c r="T95" s="475">
        <v>0</v>
      </c>
      <c r="U95" s="481">
        <v>0</v>
      </c>
      <c r="V95" s="441">
        <v>0</v>
      </c>
      <c r="W95" s="460">
        <v>0</v>
      </c>
      <c r="X95" s="462"/>
      <c r="Y95" s="460"/>
      <c r="Z95" s="462"/>
      <c r="AA95" s="460"/>
      <c r="AB95" s="462"/>
      <c r="AC95" s="460"/>
      <c r="AD95" s="477" t="s">
        <v>1713</v>
      </c>
      <c r="AE95" s="477"/>
      <c r="AF95" s="462" t="s">
        <v>2036</v>
      </c>
      <c r="AG95" s="452" t="s">
        <v>152</v>
      </c>
      <c r="AH95" s="478" t="s">
        <v>2116</v>
      </c>
      <c r="AI95" s="355"/>
      <c r="AJ95" s="355"/>
      <c r="AK95" s="355"/>
      <c r="AL95" s="355" t="s">
        <v>1623</v>
      </c>
      <c r="AM95" s="355"/>
      <c r="AN95" s="355"/>
    </row>
    <row r="96" spans="1:40" ht="194.25" customHeight="1" x14ac:dyDescent="0.25">
      <c r="A96" s="608"/>
      <c r="B96" s="433"/>
      <c r="C96" s="433"/>
      <c r="D96" s="433">
        <v>93</v>
      </c>
      <c r="E96" s="440" t="s">
        <v>598</v>
      </c>
      <c r="F96" s="440" t="s">
        <v>599</v>
      </c>
      <c r="G96" s="440" t="s">
        <v>600</v>
      </c>
      <c r="H96" s="440" t="s">
        <v>601</v>
      </c>
      <c r="I96" s="440" t="s">
        <v>2117</v>
      </c>
      <c r="J96" s="559"/>
      <c r="K96" s="559"/>
      <c r="L96" s="559"/>
      <c r="M96" s="559"/>
      <c r="N96" s="559"/>
      <c r="O96" s="559"/>
      <c r="P96" s="559"/>
      <c r="Q96" s="436">
        <v>0</v>
      </c>
      <c r="R96" s="436">
        <v>0</v>
      </c>
      <c r="S96" s="436">
        <v>0</v>
      </c>
      <c r="T96" s="167">
        <v>0</v>
      </c>
      <c r="U96" s="481">
        <v>0</v>
      </c>
      <c r="V96" s="462">
        <v>0</v>
      </c>
      <c r="W96" s="399">
        <v>0</v>
      </c>
      <c r="X96" s="462"/>
      <c r="Y96" s="460"/>
      <c r="Z96" s="462"/>
      <c r="AA96" s="460"/>
      <c r="AB96" s="462"/>
      <c r="AC96" s="460"/>
      <c r="AD96" s="477" t="s">
        <v>2118</v>
      </c>
      <c r="AE96" s="477"/>
      <c r="AF96" s="462" t="s">
        <v>1504</v>
      </c>
      <c r="AG96" s="355"/>
      <c r="AH96" s="478" t="s">
        <v>1569</v>
      </c>
      <c r="AI96" s="355"/>
      <c r="AJ96" s="355"/>
      <c r="AK96" s="355"/>
      <c r="AL96" s="355" t="s">
        <v>1623</v>
      </c>
      <c r="AM96" s="355"/>
      <c r="AN96" s="355"/>
    </row>
    <row r="97" spans="1:40" ht="371.25" customHeight="1" x14ac:dyDescent="0.25">
      <c r="A97" s="608"/>
      <c r="B97" s="433"/>
      <c r="C97" s="433"/>
      <c r="D97" s="473">
        <v>94</v>
      </c>
      <c r="E97" s="440" t="s">
        <v>1306</v>
      </c>
      <c r="F97" s="440" t="s">
        <v>1307</v>
      </c>
      <c r="G97" s="440" t="s">
        <v>607</v>
      </c>
      <c r="H97" s="440" t="s">
        <v>608</v>
      </c>
      <c r="I97" s="440" t="s">
        <v>2119</v>
      </c>
      <c r="J97" s="622" t="s">
        <v>1948</v>
      </c>
      <c r="K97" s="622" t="s">
        <v>2120</v>
      </c>
      <c r="L97" s="623">
        <v>1905022</v>
      </c>
      <c r="M97" s="622" t="s">
        <v>2121</v>
      </c>
      <c r="N97" s="624">
        <v>190502200</v>
      </c>
      <c r="O97" s="625" t="s">
        <v>2122</v>
      </c>
      <c r="P97" s="626">
        <v>48</v>
      </c>
      <c r="Q97" s="436">
        <v>12</v>
      </c>
      <c r="R97" s="436">
        <v>0</v>
      </c>
      <c r="S97" s="436">
        <v>0</v>
      </c>
      <c r="T97" s="167">
        <v>0</v>
      </c>
      <c r="U97" s="481">
        <v>0.1666</v>
      </c>
      <c r="V97" s="462">
        <v>0</v>
      </c>
      <c r="W97" s="627">
        <v>0</v>
      </c>
      <c r="X97" s="462">
        <v>2</v>
      </c>
      <c r="Y97" s="460"/>
      <c r="Z97" s="462"/>
      <c r="AA97" s="460"/>
      <c r="AB97" s="462"/>
      <c r="AC97" s="460"/>
      <c r="AD97" s="463" t="s">
        <v>2123</v>
      </c>
      <c r="AE97" s="477"/>
      <c r="AF97" s="462" t="s">
        <v>1504</v>
      </c>
      <c r="AG97" s="355"/>
      <c r="AH97" s="466"/>
      <c r="AI97" s="355"/>
      <c r="AJ97" s="355"/>
      <c r="AK97" s="355"/>
      <c r="AL97" s="355" t="s">
        <v>1623</v>
      </c>
      <c r="AM97" s="355"/>
      <c r="AN97" s="355"/>
    </row>
    <row r="98" spans="1:40" ht="237.75" customHeight="1" x14ac:dyDescent="0.25">
      <c r="A98" s="608"/>
      <c r="B98" s="433"/>
      <c r="C98" s="433"/>
      <c r="D98" s="433">
        <v>95</v>
      </c>
      <c r="E98" s="440" t="s">
        <v>610</v>
      </c>
      <c r="F98" s="440" t="s">
        <v>611</v>
      </c>
      <c r="G98" s="440" t="s">
        <v>1309</v>
      </c>
      <c r="H98" s="440" t="s">
        <v>87</v>
      </c>
      <c r="I98" s="440" t="s">
        <v>2124</v>
      </c>
      <c r="J98" s="569" t="s">
        <v>2069</v>
      </c>
      <c r="K98" s="569" t="s">
        <v>2070</v>
      </c>
      <c r="L98" s="569">
        <v>4102042</v>
      </c>
      <c r="M98" s="569" t="s">
        <v>2071</v>
      </c>
      <c r="N98" s="569">
        <v>410204200</v>
      </c>
      <c r="O98" s="569" t="s">
        <v>2072</v>
      </c>
      <c r="P98" s="569">
        <v>12</v>
      </c>
      <c r="Q98" s="474">
        <v>1</v>
      </c>
      <c r="R98" s="497">
        <v>9</v>
      </c>
      <c r="S98" s="579" t="s">
        <v>2125</v>
      </c>
      <c r="T98" s="579">
        <v>1121944</v>
      </c>
      <c r="U98" s="481">
        <v>1</v>
      </c>
      <c r="V98" s="499">
        <v>1</v>
      </c>
      <c r="W98" s="579">
        <v>1121944</v>
      </c>
      <c r="X98" s="462" t="s">
        <v>2126</v>
      </c>
      <c r="Y98" s="460" t="s">
        <v>2127</v>
      </c>
      <c r="Z98" s="628" t="s">
        <v>2128</v>
      </c>
      <c r="AA98" s="628" t="s">
        <v>2129</v>
      </c>
      <c r="AB98" s="462"/>
      <c r="AC98" s="460"/>
      <c r="AD98" s="463" t="s">
        <v>2130</v>
      </c>
      <c r="AE98" s="463" t="s">
        <v>2131</v>
      </c>
      <c r="AF98" s="308" t="s">
        <v>2132</v>
      </c>
      <c r="AG98" s="505" t="s">
        <v>2133</v>
      </c>
      <c r="AH98" s="466"/>
      <c r="AI98" s="437" t="s">
        <v>2134</v>
      </c>
      <c r="AJ98" s="437" t="s">
        <v>2135</v>
      </c>
      <c r="AK98" s="355"/>
      <c r="AL98" s="462" t="s">
        <v>2136</v>
      </c>
      <c r="AM98" s="437" t="s">
        <v>2137</v>
      </c>
      <c r="AN98" s="355"/>
    </row>
    <row r="99" spans="1:40" ht="296.25" customHeight="1" x14ac:dyDescent="0.25">
      <c r="A99" s="608"/>
      <c r="B99" s="433"/>
      <c r="C99" s="433"/>
      <c r="D99" s="433">
        <v>96</v>
      </c>
      <c r="E99" s="440" t="s">
        <v>614</v>
      </c>
      <c r="F99" s="440" t="s">
        <v>1310</v>
      </c>
      <c r="G99" s="440" t="s">
        <v>1311</v>
      </c>
      <c r="H99" s="440" t="s">
        <v>59</v>
      </c>
      <c r="I99" s="440" t="s">
        <v>2138</v>
      </c>
      <c r="J99" s="569" t="s">
        <v>2069</v>
      </c>
      <c r="K99" s="569" t="s">
        <v>2070</v>
      </c>
      <c r="L99" s="569">
        <v>4102042</v>
      </c>
      <c r="M99" s="569" t="s">
        <v>2071</v>
      </c>
      <c r="N99" s="569">
        <v>410204200</v>
      </c>
      <c r="O99" s="569" t="s">
        <v>2072</v>
      </c>
      <c r="P99" s="569">
        <v>12</v>
      </c>
      <c r="Q99" s="474">
        <v>1</v>
      </c>
      <c r="R99" s="442">
        <v>1</v>
      </c>
      <c r="S99" s="436" t="s">
        <v>2139</v>
      </c>
      <c r="T99" s="475" t="s">
        <v>2140</v>
      </c>
      <c r="U99" s="481">
        <v>1</v>
      </c>
      <c r="V99" s="441">
        <v>1</v>
      </c>
      <c r="W99" s="460" t="s">
        <v>1371</v>
      </c>
      <c r="X99" s="462" t="s">
        <v>2141</v>
      </c>
      <c r="Y99" s="460" t="s">
        <v>2142</v>
      </c>
      <c r="Z99" s="628" t="s">
        <v>2128</v>
      </c>
      <c r="AA99" s="628" t="s">
        <v>2129</v>
      </c>
      <c r="AB99" s="462"/>
      <c r="AC99" s="460"/>
      <c r="AD99" s="463" t="s">
        <v>2143</v>
      </c>
      <c r="AE99" s="463" t="s">
        <v>2144</v>
      </c>
      <c r="AF99" s="438" t="s">
        <v>2145</v>
      </c>
      <c r="AG99" s="505" t="s">
        <v>2146</v>
      </c>
      <c r="AH99" s="466"/>
      <c r="AI99" s="437" t="s">
        <v>2147</v>
      </c>
      <c r="AJ99" s="437" t="s">
        <v>2148</v>
      </c>
      <c r="AK99" s="355"/>
      <c r="AL99" s="437" t="s">
        <v>2149</v>
      </c>
      <c r="AM99" s="437" t="s">
        <v>2150</v>
      </c>
      <c r="AN99" s="355"/>
    </row>
    <row r="100" spans="1:40" ht="157.5" customHeight="1" x14ac:dyDescent="0.25">
      <c r="A100" s="608"/>
      <c r="B100" s="433"/>
      <c r="C100" s="433" t="s">
        <v>618</v>
      </c>
      <c r="D100" s="433">
        <v>97</v>
      </c>
      <c r="E100" s="440" t="s">
        <v>619</v>
      </c>
      <c r="F100" s="440" t="s">
        <v>1313</v>
      </c>
      <c r="G100" s="440" t="s">
        <v>1314</v>
      </c>
      <c r="H100" s="440" t="s">
        <v>59</v>
      </c>
      <c r="I100" s="440" t="s">
        <v>2151</v>
      </c>
      <c r="J100" s="569" t="s">
        <v>2069</v>
      </c>
      <c r="K100" s="569" t="s">
        <v>2070</v>
      </c>
      <c r="L100" s="569">
        <v>4102042</v>
      </c>
      <c r="M100" s="569" t="s">
        <v>2071</v>
      </c>
      <c r="N100" s="569">
        <v>410204200</v>
      </c>
      <c r="O100" s="569" t="s">
        <v>2072</v>
      </c>
      <c r="P100" s="569">
        <v>12</v>
      </c>
      <c r="Q100" s="436">
        <v>0</v>
      </c>
      <c r="R100" s="436">
        <v>0</v>
      </c>
      <c r="S100" s="436">
        <v>0</v>
      </c>
      <c r="T100" s="167">
        <v>0</v>
      </c>
      <c r="U100" s="481">
        <v>0</v>
      </c>
      <c r="V100" s="462">
        <v>0</v>
      </c>
      <c r="W100" s="399">
        <v>0</v>
      </c>
      <c r="X100" s="462"/>
      <c r="Y100" s="460"/>
      <c r="Z100" s="462"/>
      <c r="AA100" s="460"/>
      <c r="AB100" s="462"/>
      <c r="AC100" s="460"/>
      <c r="AD100" s="463" t="s">
        <v>2152</v>
      </c>
      <c r="AE100" s="477"/>
      <c r="AF100" s="462" t="s">
        <v>1755</v>
      </c>
      <c r="AG100" s="355" t="s">
        <v>152</v>
      </c>
      <c r="AH100" s="478" t="s">
        <v>2116</v>
      </c>
      <c r="AI100" s="437" t="s">
        <v>2153</v>
      </c>
      <c r="AJ100" s="437" t="s">
        <v>2154</v>
      </c>
      <c r="AK100" s="355"/>
      <c r="AL100" s="355" t="s">
        <v>1623</v>
      </c>
      <c r="AM100" s="355"/>
      <c r="AN100" s="355"/>
    </row>
    <row r="101" spans="1:40" ht="140.25" customHeight="1" x14ac:dyDescent="0.25">
      <c r="A101" s="433" t="s">
        <v>624</v>
      </c>
      <c r="B101" s="433" t="s">
        <v>625</v>
      </c>
      <c r="C101" s="433" t="s">
        <v>1315</v>
      </c>
      <c r="D101" s="433">
        <v>98</v>
      </c>
      <c r="E101" s="440" t="s">
        <v>1316</v>
      </c>
      <c r="F101" s="440" t="s">
        <v>1317</v>
      </c>
      <c r="G101" s="440" t="s">
        <v>629</v>
      </c>
      <c r="H101" s="440" t="s">
        <v>630</v>
      </c>
      <c r="I101" s="440" t="s">
        <v>2155</v>
      </c>
      <c r="J101" s="403" t="s">
        <v>1800</v>
      </c>
      <c r="K101" s="440" t="s">
        <v>1743</v>
      </c>
      <c r="L101" s="440">
        <v>4502038</v>
      </c>
      <c r="M101" s="440" t="s">
        <v>2156</v>
      </c>
      <c r="N101" s="440">
        <v>450203800</v>
      </c>
      <c r="O101" s="440" t="s">
        <v>2157</v>
      </c>
      <c r="P101" s="440">
        <v>1</v>
      </c>
      <c r="Q101" s="474">
        <v>0</v>
      </c>
      <c r="R101" s="442">
        <v>0</v>
      </c>
      <c r="S101" s="436">
        <v>0</v>
      </c>
      <c r="T101" s="503">
        <v>0</v>
      </c>
      <c r="U101" s="481">
        <v>0</v>
      </c>
      <c r="V101" s="499">
        <v>0</v>
      </c>
      <c r="W101" s="566">
        <v>0</v>
      </c>
      <c r="X101" s="462"/>
      <c r="Y101" s="460"/>
      <c r="Z101" s="462"/>
      <c r="AA101" s="460"/>
      <c r="AB101" s="462"/>
      <c r="AC101" s="460"/>
      <c r="AD101" s="463" t="s">
        <v>2152</v>
      </c>
      <c r="AE101" s="477"/>
      <c r="AF101" s="452" t="s">
        <v>1504</v>
      </c>
      <c r="AG101" s="355"/>
      <c r="AH101" s="478" t="s">
        <v>1569</v>
      </c>
      <c r="AI101" s="437" t="s">
        <v>2158</v>
      </c>
      <c r="AJ101" s="437" t="s">
        <v>2159</v>
      </c>
      <c r="AK101" s="355"/>
      <c r="AL101" s="355" t="s">
        <v>1623</v>
      </c>
      <c r="AM101" s="355"/>
      <c r="AN101" s="355"/>
    </row>
    <row r="102" spans="1:40" ht="102" customHeight="1" x14ac:dyDescent="0.25">
      <c r="A102" s="433"/>
      <c r="B102" s="433"/>
      <c r="C102" s="433"/>
      <c r="D102" s="433">
        <v>99</v>
      </c>
      <c r="E102" s="440" t="s">
        <v>1319</v>
      </c>
      <c r="F102" s="440" t="s">
        <v>633</v>
      </c>
      <c r="G102" s="440" t="s">
        <v>634</v>
      </c>
      <c r="H102" s="440" t="s">
        <v>635</v>
      </c>
      <c r="I102" s="440" t="s">
        <v>2155</v>
      </c>
      <c r="J102" s="403" t="s">
        <v>1800</v>
      </c>
      <c r="K102" s="440" t="s">
        <v>1743</v>
      </c>
      <c r="L102" s="440">
        <v>4502038</v>
      </c>
      <c r="M102" s="440" t="s">
        <v>2156</v>
      </c>
      <c r="N102" s="440">
        <v>450203800</v>
      </c>
      <c r="O102" s="440" t="s">
        <v>2157</v>
      </c>
      <c r="P102" s="440">
        <v>1</v>
      </c>
      <c r="Q102" s="474">
        <v>0</v>
      </c>
      <c r="R102" s="442">
        <v>0</v>
      </c>
      <c r="S102" s="436"/>
      <c r="T102" s="503"/>
      <c r="U102" s="481">
        <v>0</v>
      </c>
      <c r="V102" s="499"/>
      <c r="W102" s="566"/>
      <c r="X102" s="462"/>
      <c r="Y102" s="460"/>
      <c r="Z102" s="462"/>
      <c r="AA102" s="460"/>
      <c r="AB102" s="462"/>
      <c r="AC102" s="460"/>
      <c r="AD102" s="463" t="s">
        <v>2152</v>
      </c>
      <c r="AE102" s="477"/>
      <c r="AF102" s="452" t="s">
        <v>1504</v>
      </c>
      <c r="AG102" s="355"/>
      <c r="AH102" s="478" t="s">
        <v>1569</v>
      </c>
      <c r="AI102" s="437" t="s">
        <v>2160</v>
      </c>
      <c r="AJ102" s="437" t="s">
        <v>2159</v>
      </c>
      <c r="AK102" s="355"/>
      <c r="AL102" s="355" t="s">
        <v>1623</v>
      </c>
      <c r="AM102" s="355"/>
      <c r="AN102" s="355"/>
    </row>
    <row r="103" spans="1:40" ht="102" customHeight="1" x14ac:dyDescent="0.25">
      <c r="A103" s="433"/>
      <c r="B103" s="433"/>
      <c r="C103" s="433" t="s">
        <v>636</v>
      </c>
      <c r="D103" s="433">
        <v>100</v>
      </c>
      <c r="E103" s="440" t="s">
        <v>1321</v>
      </c>
      <c r="F103" s="440" t="s">
        <v>638</v>
      </c>
      <c r="G103" s="440" t="s">
        <v>639</v>
      </c>
      <c r="H103" s="440" t="s">
        <v>1322</v>
      </c>
      <c r="I103" s="440" t="s">
        <v>2161</v>
      </c>
      <c r="J103" s="403" t="s">
        <v>1800</v>
      </c>
      <c r="K103" s="440" t="s">
        <v>1743</v>
      </c>
      <c r="L103" s="440">
        <v>4502038</v>
      </c>
      <c r="M103" s="440" t="s">
        <v>2156</v>
      </c>
      <c r="N103" s="440">
        <v>450203800</v>
      </c>
      <c r="O103" s="440" t="s">
        <v>2157</v>
      </c>
      <c r="P103" s="440">
        <v>1</v>
      </c>
      <c r="Q103" s="474">
        <v>0</v>
      </c>
      <c r="R103" s="442">
        <v>0</v>
      </c>
      <c r="S103" s="579"/>
      <c r="T103" s="579"/>
      <c r="U103" s="481">
        <v>0</v>
      </c>
      <c r="V103" s="499"/>
      <c r="W103" s="579"/>
      <c r="X103" s="462"/>
      <c r="Y103" s="460"/>
      <c r="Z103" s="462"/>
      <c r="AA103" s="460"/>
      <c r="AB103" s="462"/>
      <c r="AC103" s="460"/>
      <c r="AD103" s="463" t="s">
        <v>2152</v>
      </c>
      <c r="AE103" s="477"/>
      <c r="AF103" s="452" t="s">
        <v>1504</v>
      </c>
      <c r="AG103" s="355"/>
      <c r="AH103" s="478" t="s">
        <v>1569</v>
      </c>
      <c r="AI103" s="437" t="s">
        <v>2162</v>
      </c>
      <c r="AJ103" s="437" t="s">
        <v>2159</v>
      </c>
      <c r="AK103" s="355"/>
      <c r="AL103" s="355" t="s">
        <v>1623</v>
      </c>
      <c r="AM103" s="355"/>
      <c r="AN103" s="355"/>
    </row>
    <row r="104" spans="1:40" ht="126" customHeight="1" x14ac:dyDescent="0.25">
      <c r="A104" s="433"/>
      <c r="B104" s="433"/>
      <c r="C104" s="433"/>
      <c r="D104" s="433">
        <v>101</v>
      </c>
      <c r="E104" s="440" t="s">
        <v>642</v>
      </c>
      <c r="F104" s="440" t="s">
        <v>1324</v>
      </c>
      <c r="G104" s="440" t="s">
        <v>1325</v>
      </c>
      <c r="H104" s="440" t="s">
        <v>645</v>
      </c>
      <c r="I104" s="440" t="s">
        <v>2161</v>
      </c>
      <c r="J104" s="403" t="s">
        <v>1800</v>
      </c>
      <c r="K104" s="440" t="s">
        <v>1743</v>
      </c>
      <c r="L104" s="440">
        <v>4502038</v>
      </c>
      <c r="M104" s="440" t="s">
        <v>2156</v>
      </c>
      <c r="N104" s="440">
        <v>450203800</v>
      </c>
      <c r="O104" s="440" t="s">
        <v>2157</v>
      </c>
      <c r="P104" s="440">
        <v>1</v>
      </c>
      <c r="Q104" s="474">
        <v>13</v>
      </c>
      <c r="R104" s="497">
        <v>6</v>
      </c>
      <c r="S104" s="579">
        <v>2885000</v>
      </c>
      <c r="T104" s="579">
        <v>1442500</v>
      </c>
      <c r="U104" s="481">
        <f>R104/Q104*1</f>
        <v>0.46153846153846156</v>
      </c>
      <c r="V104" s="499">
        <v>6</v>
      </c>
      <c r="W104" s="579">
        <v>1442500</v>
      </c>
      <c r="X104" s="462"/>
      <c r="Y104" s="460"/>
      <c r="Z104" s="462"/>
      <c r="AA104" s="460"/>
      <c r="AB104" s="462"/>
      <c r="AC104" s="460"/>
      <c r="AD104" s="463" t="s">
        <v>2163</v>
      </c>
      <c r="AE104" s="477"/>
      <c r="AF104" s="452" t="s">
        <v>1504</v>
      </c>
      <c r="AG104" s="355"/>
      <c r="AH104" s="466"/>
      <c r="AI104" s="437" t="s">
        <v>2164</v>
      </c>
      <c r="AJ104" s="355" t="s">
        <v>1780</v>
      </c>
      <c r="AK104" s="355"/>
      <c r="AL104" s="437" t="s">
        <v>2165</v>
      </c>
      <c r="AM104" s="355" t="s">
        <v>1780</v>
      </c>
      <c r="AN104" s="355"/>
    </row>
    <row r="105" spans="1:40" ht="261" customHeight="1" x14ac:dyDescent="0.25">
      <c r="A105" s="433"/>
      <c r="B105" s="433"/>
      <c r="C105" s="433"/>
      <c r="D105" s="433">
        <v>102</v>
      </c>
      <c r="E105" s="440" t="s">
        <v>646</v>
      </c>
      <c r="F105" s="440" t="s">
        <v>647</v>
      </c>
      <c r="G105" s="440" t="s">
        <v>648</v>
      </c>
      <c r="H105" s="440" t="s">
        <v>649</v>
      </c>
      <c r="I105" s="440" t="s">
        <v>1327</v>
      </c>
      <c r="J105" s="403" t="s">
        <v>1800</v>
      </c>
      <c r="K105" s="440" t="s">
        <v>2070</v>
      </c>
      <c r="L105" s="440">
        <v>4102042</v>
      </c>
      <c r="M105" s="440" t="s">
        <v>2071</v>
      </c>
      <c r="N105" s="440">
        <v>410204200</v>
      </c>
      <c r="O105" s="440" t="s">
        <v>2166</v>
      </c>
      <c r="P105" s="440">
        <v>12</v>
      </c>
      <c r="Q105" s="474">
        <v>2</v>
      </c>
      <c r="R105" s="497">
        <v>16</v>
      </c>
      <c r="S105" s="629">
        <v>16667360</v>
      </c>
      <c r="T105" s="630" t="s">
        <v>2167</v>
      </c>
      <c r="U105" s="517">
        <f>R105/Q105*1</f>
        <v>8</v>
      </c>
      <c r="V105" s="441">
        <v>1</v>
      </c>
      <c r="W105" s="460" t="s">
        <v>1371</v>
      </c>
      <c r="X105" s="462" t="s">
        <v>2168</v>
      </c>
      <c r="Y105" s="460" t="s">
        <v>2169</v>
      </c>
      <c r="Z105" s="462" t="s">
        <v>2170</v>
      </c>
      <c r="AA105" s="460" t="s">
        <v>2171</v>
      </c>
      <c r="AB105" s="462" t="s">
        <v>2172</v>
      </c>
      <c r="AC105" s="460" t="s">
        <v>2173</v>
      </c>
      <c r="AD105" s="463" t="s">
        <v>2174</v>
      </c>
      <c r="AE105" s="463" t="s">
        <v>2175</v>
      </c>
      <c r="AF105" s="438" t="s">
        <v>2176</v>
      </c>
      <c r="AG105" s="505" t="s">
        <v>2177</v>
      </c>
      <c r="AH105" s="466"/>
      <c r="AI105" s="437" t="s">
        <v>2178</v>
      </c>
      <c r="AJ105" s="437" t="s">
        <v>2179</v>
      </c>
      <c r="AK105" s="437" t="s">
        <v>2180</v>
      </c>
      <c r="AL105" s="437" t="s">
        <v>2181</v>
      </c>
      <c r="AM105" s="437" t="s">
        <v>2182</v>
      </c>
      <c r="AN105" s="355"/>
    </row>
    <row r="106" spans="1:40" ht="165.75" x14ac:dyDescent="0.25">
      <c r="A106" s="433"/>
      <c r="B106" s="433"/>
      <c r="C106" s="433"/>
      <c r="D106" s="433">
        <v>103</v>
      </c>
      <c r="E106" s="440" t="s">
        <v>1329</v>
      </c>
      <c r="F106" s="440" t="s">
        <v>652</v>
      </c>
      <c r="G106" s="440" t="s">
        <v>1330</v>
      </c>
      <c r="H106" s="440" t="s">
        <v>654</v>
      </c>
      <c r="I106" s="440" t="s">
        <v>2183</v>
      </c>
      <c r="J106" s="403" t="s">
        <v>1800</v>
      </c>
      <c r="K106" s="589" t="s">
        <v>2070</v>
      </c>
      <c r="L106" s="589">
        <v>4102042</v>
      </c>
      <c r="M106" s="589" t="s">
        <v>2071</v>
      </c>
      <c r="N106" s="589">
        <v>410204200</v>
      </c>
      <c r="O106" s="589" t="s">
        <v>2166</v>
      </c>
      <c r="P106" s="589">
        <v>12</v>
      </c>
      <c r="Q106" s="631">
        <v>3</v>
      </c>
      <c r="R106" s="442">
        <v>3</v>
      </c>
      <c r="S106" s="436"/>
      <c r="T106" s="436"/>
      <c r="U106" s="481">
        <f>R106/Q106*1</f>
        <v>1</v>
      </c>
      <c r="V106" s="499">
        <v>2</v>
      </c>
      <c r="W106" s="436"/>
      <c r="X106" s="462">
        <v>2</v>
      </c>
      <c r="Y106" s="460"/>
      <c r="Z106" s="462" t="s">
        <v>2184</v>
      </c>
      <c r="AA106" s="460" t="s">
        <v>2185</v>
      </c>
      <c r="AB106" s="462"/>
      <c r="AC106" s="460"/>
      <c r="AD106" s="463" t="s">
        <v>2186</v>
      </c>
      <c r="AE106" s="463" t="s">
        <v>2187</v>
      </c>
      <c r="AF106" s="462" t="s">
        <v>2188</v>
      </c>
      <c r="AG106" s="355" t="s">
        <v>674</v>
      </c>
      <c r="AH106" s="466"/>
      <c r="AI106" s="437" t="s">
        <v>2189</v>
      </c>
      <c r="AJ106" s="355" t="s">
        <v>2190</v>
      </c>
      <c r="AK106" s="355"/>
      <c r="AL106" s="355" t="s">
        <v>1623</v>
      </c>
      <c r="AM106" s="355"/>
      <c r="AN106" s="355"/>
    </row>
    <row r="107" spans="1:40" ht="162.75" customHeight="1" x14ac:dyDescent="0.25">
      <c r="A107" s="433"/>
      <c r="B107" s="433"/>
      <c r="C107" s="433"/>
      <c r="D107" s="433">
        <v>104</v>
      </c>
      <c r="E107" s="440" t="s">
        <v>656</v>
      </c>
      <c r="F107" s="440" t="s">
        <v>657</v>
      </c>
      <c r="G107" s="440" t="s">
        <v>658</v>
      </c>
      <c r="H107" s="440" t="s">
        <v>659</v>
      </c>
      <c r="I107" s="440" t="s">
        <v>2191</v>
      </c>
      <c r="J107" s="403" t="s">
        <v>1800</v>
      </c>
      <c r="K107" s="632" t="s">
        <v>2070</v>
      </c>
      <c r="L107" s="633">
        <v>4102042</v>
      </c>
      <c r="M107" s="633" t="s">
        <v>2071</v>
      </c>
      <c r="N107" s="633">
        <v>410204200</v>
      </c>
      <c r="O107" s="633" t="s">
        <v>2166</v>
      </c>
      <c r="P107" s="578">
        <v>12</v>
      </c>
      <c r="Q107" s="474">
        <v>0</v>
      </c>
      <c r="R107" s="442">
        <v>2</v>
      </c>
      <c r="S107" s="436"/>
      <c r="T107" s="503"/>
      <c r="U107" s="481">
        <v>0</v>
      </c>
      <c r="V107" s="499"/>
      <c r="W107" s="566"/>
      <c r="X107" s="462"/>
      <c r="Y107" s="460"/>
      <c r="Z107" s="462" t="s">
        <v>2192</v>
      </c>
      <c r="AA107" s="460">
        <v>8655000</v>
      </c>
      <c r="AB107" s="462"/>
      <c r="AC107" s="460"/>
      <c r="AD107" s="463" t="s">
        <v>2152</v>
      </c>
      <c r="AE107" s="463"/>
      <c r="AF107" s="452" t="s">
        <v>1504</v>
      </c>
      <c r="AG107" s="355"/>
      <c r="AH107" s="478" t="s">
        <v>1569</v>
      </c>
      <c r="AI107" s="437" t="s">
        <v>2193</v>
      </c>
      <c r="AJ107" s="355" t="s">
        <v>2194</v>
      </c>
      <c r="AK107" s="355" t="s">
        <v>2043</v>
      </c>
      <c r="AL107" s="355" t="s">
        <v>1623</v>
      </c>
      <c r="AM107" s="355"/>
      <c r="AN107" s="355"/>
    </row>
    <row r="108" spans="1:40" ht="102" customHeight="1" x14ac:dyDescent="0.25">
      <c r="A108" s="433"/>
      <c r="B108" s="433"/>
      <c r="C108" s="433"/>
      <c r="D108" s="433">
        <v>105</v>
      </c>
      <c r="E108" s="440" t="s">
        <v>1334</v>
      </c>
      <c r="F108" s="440" t="s">
        <v>662</v>
      </c>
      <c r="G108" s="440" t="s">
        <v>663</v>
      </c>
      <c r="H108" s="440" t="s">
        <v>664</v>
      </c>
      <c r="I108" s="440" t="s">
        <v>2195</v>
      </c>
      <c r="J108" s="634"/>
      <c r="K108" s="635"/>
      <c r="L108" s="635"/>
      <c r="M108" s="635"/>
      <c r="N108" s="635"/>
      <c r="O108" s="635"/>
      <c r="P108" s="635"/>
      <c r="Q108" s="474">
        <v>12</v>
      </c>
      <c r="R108" s="442">
        <v>0</v>
      </c>
      <c r="S108" s="436"/>
      <c r="T108" s="503"/>
      <c r="U108" s="481">
        <f>R108/Q108*1</f>
        <v>0</v>
      </c>
      <c r="V108" s="499"/>
      <c r="W108" s="566"/>
      <c r="X108" s="462"/>
      <c r="Y108" s="460"/>
      <c r="Z108" s="462"/>
      <c r="AA108" s="460"/>
      <c r="AB108" s="462"/>
      <c r="AC108" s="460"/>
      <c r="AD108" s="463" t="s">
        <v>2152</v>
      </c>
      <c r="AE108" s="463"/>
      <c r="AF108" s="462" t="s">
        <v>2196</v>
      </c>
      <c r="AG108" s="355"/>
      <c r="AH108" s="466"/>
      <c r="AI108" s="355"/>
      <c r="AJ108" s="355"/>
      <c r="AK108" s="355"/>
      <c r="AL108" s="355" t="s">
        <v>1623</v>
      </c>
      <c r="AM108" s="355"/>
      <c r="AN108" s="355"/>
    </row>
    <row r="109" spans="1:40" ht="400.5" customHeight="1" x14ac:dyDescent="0.25">
      <c r="A109" s="433"/>
      <c r="B109" s="433"/>
      <c r="C109" s="433"/>
      <c r="D109" s="433">
        <v>106</v>
      </c>
      <c r="E109" s="440" t="s">
        <v>666</v>
      </c>
      <c r="F109" s="440" t="s">
        <v>1336</v>
      </c>
      <c r="G109" s="440" t="s">
        <v>668</v>
      </c>
      <c r="H109" s="440" t="s">
        <v>669</v>
      </c>
      <c r="I109" s="440" t="s">
        <v>2197</v>
      </c>
      <c r="J109" s="576" t="s">
        <v>1772</v>
      </c>
      <c r="K109" s="636" t="s">
        <v>2070</v>
      </c>
      <c r="L109" s="637">
        <v>4102042</v>
      </c>
      <c r="M109" s="637" t="s">
        <v>2071</v>
      </c>
      <c r="N109" s="637">
        <v>410204200</v>
      </c>
      <c r="O109" s="637" t="str">
        <f>'[1]GENERAL 2015-2025'!$H$97</f>
        <v>Valor absoluto (Verificación de protocolos aplicados)</v>
      </c>
      <c r="P109" s="576">
        <v>12</v>
      </c>
      <c r="Q109" s="474">
        <v>4</v>
      </c>
      <c r="R109" s="442">
        <v>4</v>
      </c>
      <c r="S109" s="630">
        <v>11299583</v>
      </c>
      <c r="T109" s="630" t="s">
        <v>2198</v>
      </c>
      <c r="U109" s="481">
        <f>R109/Q109*1</f>
        <v>1</v>
      </c>
      <c r="V109" s="441">
        <v>9</v>
      </c>
      <c r="W109" s="460" t="s">
        <v>1371</v>
      </c>
      <c r="X109" s="462" t="s">
        <v>2199</v>
      </c>
      <c r="Y109" s="630">
        <v>11299583</v>
      </c>
      <c r="Z109" s="462">
        <v>0</v>
      </c>
      <c r="AA109" s="460"/>
      <c r="AB109" s="462"/>
      <c r="AC109" s="460" t="s">
        <v>2200</v>
      </c>
      <c r="AD109" s="463" t="s">
        <v>2201</v>
      </c>
      <c r="AE109" s="463" t="s">
        <v>2202</v>
      </c>
      <c r="AF109" s="438" t="s">
        <v>2203</v>
      </c>
      <c r="AG109" s="505" t="s">
        <v>2204</v>
      </c>
      <c r="AH109" s="466"/>
      <c r="AI109" s="437" t="s">
        <v>2205</v>
      </c>
      <c r="AJ109" s="437" t="s">
        <v>2206</v>
      </c>
      <c r="AK109" s="437" t="s">
        <v>2207</v>
      </c>
      <c r="AL109" s="462" t="s">
        <v>2208</v>
      </c>
      <c r="AM109" s="437" t="s">
        <v>2209</v>
      </c>
      <c r="AN109" s="355"/>
    </row>
    <row r="110" spans="1:40" ht="89.25" x14ac:dyDescent="0.25">
      <c r="A110" s="433"/>
      <c r="B110" s="433"/>
      <c r="C110" s="433"/>
      <c r="D110" s="433">
        <v>107</v>
      </c>
      <c r="E110" s="440" t="s">
        <v>1338</v>
      </c>
      <c r="F110" s="440" t="s">
        <v>1339</v>
      </c>
      <c r="G110" s="440" t="s">
        <v>1340</v>
      </c>
      <c r="H110" s="440" t="s">
        <v>59</v>
      </c>
      <c r="I110" s="440" t="s">
        <v>2210</v>
      </c>
      <c r="J110" s="638" t="s">
        <v>1800</v>
      </c>
      <c r="K110" s="589" t="s">
        <v>1743</v>
      </c>
      <c r="L110" s="589">
        <v>4502038</v>
      </c>
      <c r="M110" s="589" t="s">
        <v>2211</v>
      </c>
      <c r="N110" s="589">
        <v>450203800</v>
      </c>
      <c r="O110" s="589" t="s">
        <v>2072</v>
      </c>
      <c r="P110" s="589">
        <v>1</v>
      </c>
      <c r="Q110" s="474">
        <v>0</v>
      </c>
      <c r="R110" s="442">
        <v>0</v>
      </c>
      <c r="S110" s="436"/>
      <c r="T110" s="503"/>
      <c r="U110" s="481">
        <v>0</v>
      </c>
      <c r="V110" s="499"/>
      <c r="W110" s="566"/>
      <c r="X110" s="462"/>
      <c r="Y110" s="460"/>
      <c r="Z110" s="462"/>
      <c r="AA110" s="460"/>
      <c r="AB110" s="462"/>
      <c r="AC110" s="460"/>
      <c r="AD110" s="463" t="s">
        <v>2152</v>
      </c>
      <c r="AE110" s="477"/>
      <c r="AF110" s="452" t="s">
        <v>1504</v>
      </c>
      <c r="AG110" s="355"/>
      <c r="AH110" s="466"/>
      <c r="AI110" s="437"/>
      <c r="AJ110" s="355"/>
      <c r="AK110" s="355"/>
      <c r="AL110" s="355" t="s">
        <v>2212</v>
      </c>
      <c r="AM110" s="355"/>
      <c r="AN110" s="355"/>
    </row>
    <row r="111" spans="1:40" ht="169.5" customHeight="1" x14ac:dyDescent="0.25">
      <c r="A111" s="433"/>
      <c r="B111" s="433" t="s">
        <v>675</v>
      </c>
      <c r="C111" s="433" t="s">
        <v>676</v>
      </c>
      <c r="D111" s="433">
        <v>108</v>
      </c>
      <c r="E111" s="440" t="s">
        <v>677</v>
      </c>
      <c r="F111" s="440" t="s">
        <v>678</v>
      </c>
      <c r="G111" s="440" t="s">
        <v>679</v>
      </c>
      <c r="H111" s="440" t="s">
        <v>680</v>
      </c>
      <c r="I111" s="440" t="s">
        <v>2213</v>
      </c>
      <c r="J111" s="639"/>
      <c r="K111" s="599"/>
      <c r="L111" s="599"/>
      <c r="M111" s="599"/>
      <c r="N111" s="599"/>
      <c r="O111" s="599"/>
      <c r="P111" s="599"/>
      <c r="Q111" s="474">
        <v>2</v>
      </c>
      <c r="R111" s="497">
        <v>2</v>
      </c>
      <c r="S111" s="436" t="s">
        <v>1371</v>
      </c>
      <c r="T111" s="475" t="s">
        <v>1371</v>
      </c>
      <c r="U111" s="481">
        <v>1</v>
      </c>
      <c r="V111" s="441">
        <v>1</v>
      </c>
      <c r="W111" s="460" t="s">
        <v>1371</v>
      </c>
      <c r="X111" s="462" t="s">
        <v>2214</v>
      </c>
      <c r="Y111" s="460" t="s">
        <v>96</v>
      </c>
      <c r="Z111" s="462"/>
      <c r="AA111" s="460"/>
      <c r="AB111" s="462"/>
      <c r="AC111" s="460"/>
      <c r="AD111" s="463" t="s">
        <v>2298</v>
      </c>
      <c r="AE111" s="463" t="s">
        <v>2215</v>
      </c>
      <c r="AF111" s="462" t="s">
        <v>2216</v>
      </c>
      <c r="AG111" s="437" t="s">
        <v>2217</v>
      </c>
      <c r="AH111" s="478" t="s">
        <v>2218</v>
      </c>
      <c r="AI111" s="437" t="s">
        <v>2219</v>
      </c>
      <c r="AJ111" s="437" t="s">
        <v>2220</v>
      </c>
      <c r="AK111" s="355"/>
      <c r="AL111" s="437" t="s">
        <v>2221</v>
      </c>
      <c r="AM111" s="437" t="s">
        <v>2222</v>
      </c>
      <c r="AN111" s="355"/>
    </row>
    <row r="112" spans="1:40" ht="229.5" customHeight="1" x14ac:dyDescent="0.25">
      <c r="A112" s="433"/>
      <c r="B112" s="433"/>
      <c r="C112" s="433"/>
      <c r="D112" s="433">
        <v>109</v>
      </c>
      <c r="E112" s="440" t="s">
        <v>681</v>
      </c>
      <c r="F112" s="440" t="s">
        <v>682</v>
      </c>
      <c r="G112" s="440" t="s">
        <v>683</v>
      </c>
      <c r="H112" s="440" t="s">
        <v>1343</v>
      </c>
      <c r="I112" s="440" t="s">
        <v>2223</v>
      </c>
      <c r="J112" s="560" t="s">
        <v>1800</v>
      </c>
      <c r="K112" s="569" t="s">
        <v>1743</v>
      </c>
      <c r="L112" s="640">
        <v>4502001</v>
      </c>
      <c r="M112" s="641" t="s">
        <v>1744</v>
      </c>
      <c r="N112" s="641">
        <v>450200108</v>
      </c>
      <c r="O112" s="641" t="s">
        <v>1801</v>
      </c>
      <c r="P112" s="640">
        <v>1</v>
      </c>
      <c r="Q112" s="474">
        <v>10</v>
      </c>
      <c r="R112" s="442">
        <v>8</v>
      </c>
      <c r="S112" s="642"/>
      <c r="T112" s="642"/>
      <c r="U112" s="481">
        <f>R112/Q112*1</f>
        <v>0.8</v>
      </c>
      <c r="V112" s="441">
        <v>6</v>
      </c>
      <c r="W112" s="642"/>
      <c r="X112" s="462" t="s">
        <v>2224</v>
      </c>
      <c r="Y112" s="460"/>
      <c r="Z112" s="462"/>
      <c r="AA112" s="460" t="s">
        <v>2225</v>
      </c>
      <c r="AB112" s="462"/>
      <c r="AC112" s="460"/>
      <c r="AD112" s="463" t="s">
        <v>2226</v>
      </c>
      <c r="AE112" s="463" t="s">
        <v>2227</v>
      </c>
      <c r="AF112" s="462" t="s">
        <v>1504</v>
      </c>
      <c r="AG112" s="355"/>
      <c r="AH112" s="466"/>
      <c r="AI112" s="437" t="s">
        <v>2228</v>
      </c>
      <c r="AJ112" s="437" t="s">
        <v>2229</v>
      </c>
      <c r="AK112" s="355"/>
      <c r="AL112" s="437" t="s">
        <v>2230</v>
      </c>
      <c r="AM112" s="355" t="s">
        <v>2231</v>
      </c>
      <c r="AN112" s="355"/>
    </row>
    <row r="113" spans="1:30" s="378" customFormat="1" x14ac:dyDescent="0.25">
      <c r="A113" s="2"/>
      <c r="B113" s="2"/>
      <c r="C113" s="2"/>
      <c r="D113" s="2"/>
      <c r="E113" s="2"/>
      <c r="F113" s="2"/>
      <c r="G113" s="2"/>
      <c r="H113" s="2"/>
      <c r="I113" s="2"/>
      <c r="J113" s="643"/>
      <c r="K113" s="643"/>
      <c r="L113" s="643"/>
      <c r="M113" s="643"/>
      <c r="N113" s="643"/>
      <c r="O113" s="643"/>
      <c r="P113" s="643"/>
      <c r="Q113" s="375"/>
      <c r="R113" s="375"/>
      <c r="S113" s="375"/>
      <c r="T113" s="375"/>
      <c r="U113" s="375"/>
      <c r="V113" s="375"/>
      <c r="W113" s="376"/>
      <c r="X113" s="375"/>
      <c r="Y113" s="376"/>
      <c r="Z113" s="375"/>
      <c r="AA113" s="376"/>
      <c r="AB113" s="375"/>
      <c r="AC113" s="376"/>
      <c r="AD113" s="377"/>
    </row>
    <row r="114" spans="1:30" s="378" customFormat="1" x14ac:dyDescent="0.2">
      <c r="A114" s="2"/>
      <c r="B114" s="2"/>
      <c r="C114" s="2"/>
      <c r="D114" s="2"/>
      <c r="E114" s="2"/>
      <c r="F114" s="2"/>
      <c r="G114" s="2"/>
      <c r="H114" s="2"/>
      <c r="I114" s="2"/>
      <c r="J114" s="643"/>
      <c r="K114" s="643"/>
      <c r="L114" s="643"/>
      <c r="M114" s="643"/>
      <c r="N114" s="643"/>
      <c r="O114" s="643"/>
      <c r="P114" s="643"/>
      <c r="Q114" s="375"/>
      <c r="R114" s="375"/>
      <c r="S114" s="375"/>
      <c r="T114" s="375"/>
      <c r="U114" s="375"/>
      <c r="V114" s="375"/>
      <c r="W114" s="376"/>
      <c r="X114" s="375"/>
      <c r="Y114" s="376"/>
      <c r="Z114" s="375"/>
      <c r="AA114" s="376"/>
      <c r="AB114" s="375"/>
      <c r="AC114" s="376"/>
      <c r="AD114" s="644"/>
    </row>
    <row r="115" spans="1:30" s="378" customFormat="1" x14ac:dyDescent="0.25">
      <c r="A115" s="2"/>
      <c r="B115" s="2"/>
      <c r="C115" s="2"/>
      <c r="D115" s="2"/>
      <c r="E115" s="2"/>
      <c r="F115" s="2"/>
      <c r="G115" s="2"/>
      <c r="H115" s="2"/>
      <c r="I115" s="2"/>
      <c r="J115" s="643"/>
      <c r="K115" s="643"/>
      <c r="L115" s="643"/>
      <c r="M115" s="643"/>
      <c r="N115" s="643"/>
      <c r="O115" s="643"/>
      <c r="P115" s="643"/>
      <c r="Q115" s="375"/>
      <c r="R115" s="375"/>
      <c r="S115" s="375"/>
      <c r="T115" s="375"/>
      <c r="U115" s="375"/>
      <c r="V115" s="375"/>
      <c r="W115" s="376"/>
      <c r="X115" s="375"/>
      <c r="Y115" s="376"/>
      <c r="Z115" s="375"/>
      <c r="AA115" s="376"/>
      <c r="AB115" s="375"/>
      <c r="AC115" s="376"/>
      <c r="AD115" s="377"/>
    </row>
    <row r="116" spans="1:30" s="378" customFormat="1" x14ac:dyDescent="0.25">
      <c r="A116" s="2"/>
      <c r="B116" s="2"/>
      <c r="C116" s="2"/>
      <c r="D116" s="2"/>
      <c r="E116" s="2"/>
      <c r="F116" s="2"/>
      <c r="G116" s="2"/>
      <c r="H116" s="2"/>
      <c r="I116" s="2"/>
      <c r="J116" s="643"/>
      <c r="K116" s="643"/>
      <c r="L116" s="643"/>
      <c r="M116" s="643"/>
      <c r="N116" s="643"/>
      <c r="O116" s="643"/>
      <c r="P116" s="643"/>
      <c r="Q116" s="375"/>
      <c r="R116" s="375"/>
      <c r="S116" s="375"/>
      <c r="T116" s="375"/>
      <c r="U116" s="375"/>
      <c r="V116" s="375"/>
      <c r="W116" s="376"/>
      <c r="X116" s="375"/>
      <c r="Y116" s="376"/>
      <c r="Z116" s="375"/>
      <c r="AA116" s="376"/>
      <c r="AB116" s="375"/>
      <c r="AC116" s="376"/>
      <c r="AD116" s="377"/>
    </row>
    <row r="117" spans="1:30" s="378" customFormat="1" x14ac:dyDescent="0.25">
      <c r="A117" s="2"/>
      <c r="B117" s="2"/>
      <c r="C117" s="2"/>
      <c r="D117" s="2"/>
      <c r="E117" s="2"/>
      <c r="F117" s="2"/>
      <c r="G117" s="2"/>
      <c r="H117" s="2"/>
      <c r="I117" s="2"/>
      <c r="J117" s="643"/>
      <c r="K117" s="643"/>
      <c r="L117" s="643"/>
      <c r="M117" s="643"/>
      <c r="N117" s="643"/>
      <c r="O117" s="643"/>
      <c r="P117" s="643"/>
      <c r="Q117" s="375"/>
      <c r="R117" s="375"/>
      <c r="S117" s="375"/>
      <c r="T117" s="375"/>
      <c r="U117" s="375"/>
      <c r="V117" s="375"/>
      <c r="W117" s="376"/>
      <c r="X117" s="375"/>
      <c r="Y117" s="376"/>
      <c r="Z117" s="375"/>
      <c r="AA117" s="376"/>
      <c r="AB117" s="375"/>
      <c r="AC117" s="376"/>
      <c r="AD117" s="377"/>
    </row>
    <row r="118" spans="1:30" s="378" customFormat="1" x14ac:dyDescent="0.25">
      <c r="A118" s="2"/>
      <c r="B118" s="2"/>
      <c r="C118" s="2"/>
      <c r="D118" s="2"/>
      <c r="E118" s="2"/>
      <c r="F118" s="2"/>
      <c r="G118" s="2"/>
      <c r="H118" s="2"/>
      <c r="I118" s="2"/>
      <c r="J118" s="643"/>
      <c r="K118" s="643"/>
      <c r="L118" s="643"/>
      <c r="M118" s="643"/>
      <c r="N118" s="643"/>
      <c r="O118" s="643"/>
      <c r="P118" s="643"/>
      <c r="Q118" s="375"/>
      <c r="R118" s="375"/>
      <c r="S118" s="375"/>
      <c r="T118" s="375"/>
      <c r="U118" s="375"/>
      <c r="V118" s="375"/>
      <c r="W118" s="376"/>
      <c r="X118" s="375"/>
      <c r="Y118" s="376"/>
      <c r="Z118" s="375"/>
      <c r="AA118" s="376"/>
      <c r="AB118" s="375"/>
      <c r="AC118" s="376"/>
      <c r="AD118" s="377"/>
    </row>
    <row r="119" spans="1:30" s="378" customFormat="1" x14ac:dyDescent="0.25">
      <c r="A119" s="2"/>
      <c r="B119" s="2"/>
      <c r="C119" s="2"/>
      <c r="D119" s="2"/>
      <c r="E119" s="2"/>
      <c r="F119" s="2"/>
      <c r="G119" s="2"/>
      <c r="H119" s="2"/>
      <c r="I119" s="2"/>
      <c r="J119" s="643"/>
      <c r="K119" s="643"/>
      <c r="L119" s="643"/>
      <c r="M119" s="643"/>
      <c r="N119" s="643"/>
      <c r="O119" s="643"/>
      <c r="P119" s="643"/>
      <c r="Q119" s="375"/>
      <c r="R119" s="375"/>
      <c r="S119" s="375"/>
      <c r="T119" s="375"/>
      <c r="U119" s="375"/>
      <c r="V119" s="375"/>
      <c r="W119" s="376"/>
      <c r="X119" s="375"/>
      <c r="Y119" s="376"/>
      <c r="Z119" s="375"/>
      <c r="AA119" s="376"/>
      <c r="AB119" s="375"/>
      <c r="AC119" s="376"/>
      <c r="AD119" s="377"/>
    </row>
    <row r="120" spans="1:30" s="378" customFormat="1" x14ac:dyDescent="0.25">
      <c r="A120" s="2"/>
      <c r="B120" s="2"/>
      <c r="C120" s="2"/>
      <c r="D120" s="2"/>
      <c r="E120" s="2"/>
      <c r="F120" s="2"/>
      <c r="G120" s="2"/>
      <c r="H120" s="2"/>
      <c r="I120" s="2"/>
      <c r="J120" s="643"/>
      <c r="K120" s="643"/>
      <c r="L120" s="643"/>
      <c r="M120" s="643"/>
      <c r="N120" s="643"/>
      <c r="O120" s="643"/>
      <c r="P120" s="643"/>
      <c r="Q120" s="375"/>
      <c r="R120" s="375"/>
      <c r="S120" s="375"/>
      <c r="T120" s="375"/>
      <c r="U120" s="375"/>
      <c r="V120" s="375"/>
      <c r="W120" s="376"/>
      <c r="X120" s="375"/>
      <c r="Y120" s="376"/>
      <c r="Z120" s="375"/>
      <c r="AA120" s="376"/>
      <c r="AB120" s="375"/>
      <c r="AC120" s="376"/>
      <c r="AD120" s="377"/>
    </row>
    <row r="121" spans="1:30" s="378" customFormat="1" x14ac:dyDescent="0.25">
      <c r="A121" s="2"/>
      <c r="B121" s="2"/>
      <c r="C121" s="2"/>
      <c r="D121" s="2"/>
      <c r="E121" s="2"/>
      <c r="F121" s="2"/>
      <c r="G121" s="2"/>
      <c r="H121" s="2"/>
      <c r="I121" s="2"/>
      <c r="J121" s="643"/>
      <c r="K121" s="643"/>
      <c r="L121" s="643"/>
      <c r="M121" s="643"/>
      <c r="N121" s="643"/>
      <c r="O121" s="643"/>
      <c r="P121" s="643"/>
      <c r="Q121" s="375"/>
      <c r="R121" s="375"/>
      <c r="S121" s="375"/>
      <c r="T121" s="375"/>
      <c r="U121" s="375"/>
      <c r="V121" s="375"/>
      <c r="W121" s="376"/>
      <c r="X121" s="375"/>
      <c r="Y121" s="376"/>
      <c r="Z121" s="375"/>
      <c r="AA121" s="376"/>
      <c r="AB121" s="375"/>
      <c r="AC121" s="376"/>
      <c r="AD121" s="377"/>
    </row>
    <row r="122" spans="1:30" s="378" customFormat="1" x14ac:dyDescent="0.25">
      <c r="A122" s="2"/>
      <c r="B122" s="2"/>
      <c r="C122" s="2"/>
      <c r="D122" s="2"/>
      <c r="E122" s="2"/>
      <c r="F122" s="2"/>
      <c r="G122" s="2"/>
      <c r="H122" s="2"/>
      <c r="I122" s="2"/>
      <c r="J122" s="643"/>
      <c r="K122" s="643"/>
      <c r="L122" s="643"/>
      <c r="M122" s="643"/>
      <c r="N122" s="643"/>
      <c r="O122" s="643"/>
      <c r="P122" s="643"/>
      <c r="Q122" s="375"/>
      <c r="R122" s="375"/>
      <c r="S122" s="375"/>
      <c r="T122" s="375"/>
      <c r="U122" s="375"/>
      <c r="V122" s="375"/>
      <c r="W122" s="376"/>
      <c r="X122" s="375"/>
      <c r="Y122" s="376"/>
      <c r="Z122" s="375"/>
      <c r="AA122" s="376"/>
      <c r="AB122" s="375"/>
      <c r="AC122" s="376"/>
      <c r="AD122" s="377"/>
    </row>
    <row r="123" spans="1:30" s="378" customFormat="1" x14ac:dyDescent="0.25">
      <c r="A123" s="2"/>
      <c r="B123" s="2"/>
      <c r="C123" s="2"/>
      <c r="D123" s="2"/>
      <c r="E123" s="2"/>
      <c r="F123" s="2"/>
      <c r="G123" s="2"/>
      <c r="H123" s="2"/>
      <c r="I123" s="2"/>
      <c r="J123" s="643"/>
      <c r="K123" s="643"/>
      <c r="L123" s="643"/>
      <c r="M123" s="643"/>
      <c r="N123" s="643"/>
      <c r="O123" s="643"/>
      <c r="P123" s="643"/>
      <c r="Q123" s="375"/>
      <c r="R123" s="375"/>
      <c r="S123" s="375"/>
      <c r="T123" s="375"/>
      <c r="U123" s="375"/>
      <c r="V123" s="375"/>
      <c r="W123" s="376"/>
      <c r="X123" s="375"/>
      <c r="Y123" s="376"/>
      <c r="Z123" s="375"/>
      <c r="AA123" s="376"/>
      <c r="AB123" s="375"/>
      <c r="AC123" s="376"/>
      <c r="AD123" s="377"/>
    </row>
    <row r="124" spans="1:30" s="378" customFormat="1" x14ac:dyDescent="0.25">
      <c r="A124" s="2"/>
      <c r="B124" s="2"/>
      <c r="C124" s="2"/>
      <c r="D124" s="2"/>
      <c r="E124" s="2"/>
      <c r="F124" s="2"/>
      <c r="G124" s="2"/>
      <c r="H124" s="2"/>
      <c r="I124" s="2"/>
      <c r="J124" s="643"/>
      <c r="K124" s="643"/>
      <c r="L124" s="643"/>
      <c r="M124" s="643"/>
      <c r="N124" s="643"/>
      <c r="O124" s="643"/>
      <c r="P124" s="643"/>
      <c r="Q124" s="375"/>
      <c r="R124" s="375"/>
      <c r="S124" s="375"/>
      <c r="T124" s="375"/>
      <c r="U124" s="375"/>
      <c r="V124" s="375"/>
      <c r="W124" s="376"/>
      <c r="X124" s="375"/>
      <c r="Y124" s="376"/>
      <c r="Z124" s="375"/>
      <c r="AA124" s="376"/>
      <c r="AB124" s="375"/>
      <c r="AC124" s="376"/>
      <c r="AD124" s="377"/>
    </row>
    <row r="125" spans="1:30" s="378" customFormat="1" x14ac:dyDescent="0.25">
      <c r="A125" s="2"/>
      <c r="B125" s="2"/>
      <c r="C125" s="2"/>
      <c r="D125" s="2"/>
      <c r="E125" s="2"/>
      <c r="F125" s="2"/>
      <c r="G125" s="2"/>
      <c r="H125" s="2"/>
      <c r="I125" s="2"/>
      <c r="J125" s="643"/>
      <c r="K125" s="643"/>
      <c r="L125" s="643"/>
      <c r="M125" s="643"/>
      <c r="N125" s="643"/>
      <c r="O125" s="643"/>
      <c r="P125" s="643"/>
      <c r="Q125" s="375"/>
      <c r="R125" s="375"/>
      <c r="S125" s="375"/>
      <c r="T125" s="375"/>
      <c r="U125" s="375"/>
      <c r="V125" s="375"/>
      <c r="W125" s="376"/>
      <c r="X125" s="375"/>
      <c r="Y125" s="376"/>
      <c r="Z125" s="375"/>
      <c r="AA125" s="376"/>
      <c r="AB125" s="375"/>
      <c r="AC125" s="376"/>
      <c r="AD125" s="377"/>
    </row>
    <row r="126" spans="1:30" s="378" customFormat="1" x14ac:dyDescent="0.25">
      <c r="A126" s="2"/>
      <c r="B126" s="2"/>
      <c r="C126" s="2"/>
      <c r="D126" s="2"/>
      <c r="E126" s="2"/>
      <c r="F126" s="2"/>
      <c r="G126" s="2"/>
      <c r="H126" s="2"/>
      <c r="I126" s="2"/>
      <c r="J126" s="643"/>
      <c r="K126" s="643"/>
      <c r="L126" s="643"/>
      <c r="M126" s="643"/>
      <c r="N126" s="643"/>
      <c r="O126" s="643"/>
      <c r="P126" s="643"/>
      <c r="Q126" s="375"/>
      <c r="R126" s="375"/>
      <c r="S126" s="375"/>
      <c r="T126" s="375"/>
      <c r="U126" s="375"/>
      <c r="V126" s="375"/>
      <c r="W126" s="376"/>
      <c r="X126" s="375"/>
      <c r="Y126" s="376"/>
      <c r="Z126" s="375"/>
      <c r="AA126" s="376"/>
      <c r="AB126" s="375"/>
      <c r="AC126" s="376"/>
      <c r="AD126" s="377"/>
    </row>
    <row r="127" spans="1:30" s="378" customFormat="1" x14ac:dyDescent="0.25">
      <c r="A127" s="2"/>
      <c r="B127" s="2"/>
      <c r="C127" s="2"/>
      <c r="D127" s="2"/>
      <c r="E127" s="2"/>
      <c r="F127" s="2"/>
      <c r="G127" s="2"/>
      <c r="H127" s="2"/>
      <c r="I127" s="2"/>
      <c r="J127" s="643"/>
      <c r="K127" s="643"/>
      <c r="L127" s="643"/>
      <c r="M127" s="643"/>
      <c r="N127" s="643"/>
      <c r="O127" s="643"/>
      <c r="P127" s="643"/>
      <c r="Q127" s="375"/>
      <c r="R127" s="375"/>
      <c r="S127" s="375"/>
      <c r="T127" s="375"/>
      <c r="U127" s="375"/>
      <c r="V127" s="375"/>
      <c r="W127" s="376"/>
      <c r="X127" s="375"/>
      <c r="Y127" s="376"/>
      <c r="Z127" s="375"/>
      <c r="AA127" s="376"/>
      <c r="AB127" s="375"/>
      <c r="AC127" s="376"/>
      <c r="AD127" s="377"/>
    </row>
    <row r="128" spans="1:30" s="378" customFormat="1" x14ac:dyDescent="0.25">
      <c r="A128" s="2"/>
      <c r="B128" s="2"/>
      <c r="C128" s="2"/>
      <c r="D128" s="2"/>
      <c r="E128" s="2"/>
      <c r="F128" s="2"/>
      <c r="G128" s="2"/>
      <c r="H128" s="2"/>
      <c r="I128" s="2"/>
      <c r="J128" s="643"/>
      <c r="K128" s="643"/>
      <c r="L128" s="643"/>
      <c r="M128" s="643"/>
      <c r="N128" s="643"/>
      <c r="O128" s="643"/>
      <c r="P128" s="643"/>
      <c r="Q128" s="375"/>
      <c r="R128" s="375"/>
      <c r="S128" s="375"/>
      <c r="T128" s="375"/>
      <c r="U128" s="375"/>
      <c r="V128" s="375"/>
      <c r="W128" s="376"/>
      <c r="X128" s="375"/>
      <c r="Y128" s="376"/>
      <c r="Z128" s="375"/>
      <c r="AA128" s="376"/>
      <c r="AB128" s="375"/>
      <c r="AC128" s="376"/>
      <c r="AD128" s="377"/>
    </row>
    <row r="129" spans="1:30" s="378" customFormat="1" x14ac:dyDescent="0.25">
      <c r="A129" s="2"/>
      <c r="B129" s="2"/>
      <c r="C129" s="2"/>
      <c r="D129" s="2"/>
      <c r="E129" s="2"/>
      <c r="F129" s="2"/>
      <c r="G129" s="2"/>
      <c r="H129" s="2"/>
      <c r="I129" s="2"/>
      <c r="J129" s="643"/>
      <c r="K129" s="643"/>
      <c r="L129" s="643"/>
      <c r="M129" s="643"/>
      <c r="N129" s="643"/>
      <c r="O129" s="643"/>
      <c r="P129" s="643"/>
      <c r="Q129" s="375"/>
      <c r="R129" s="375"/>
      <c r="S129" s="375"/>
      <c r="T129" s="375"/>
      <c r="U129" s="375"/>
      <c r="V129" s="375"/>
      <c r="W129" s="376"/>
      <c r="X129" s="375"/>
      <c r="Y129" s="376"/>
      <c r="Z129" s="375"/>
      <c r="AA129" s="376"/>
      <c r="AB129" s="375"/>
      <c r="AC129" s="376"/>
      <c r="AD129" s="377"/>
    </row>
    <row r="130" spans="1:30" s="378" customFormat="1" x14ac:dyDescent="0.25">
      <c r="A130" s="2"/>
      <c r="B130" s="2"/>
      <c r="C130" s="2"/>
      <c r="D130" s="2"/>
      <c r="E130" s="2"/>
      <c r="F130" s="2"/>
      <c r="G130" s="2"/>
      <c r="H130" s="2"/>
      <c r="I130" s="2"/>
      <c r="J130" s="643"/>
      <c r="K130" s="643"/>
      <c r="L130" s="643"/>
      <c r="M130" s="643"/>
      <c r="N130" s="643"/>
      <c r="O130" s="643"/>
      <c r="P130" s="643"/>
      <c r="Q130" s="375"/>
      <c r="R130" s="375"/>
      <c r="S130" s="375"/>
      <c r="T130" s="375"/>
      <c r="U130" s="375"/>
      <c r="V130" s="375"/>
      <c r="W130" s="376"/>
      <c r="X130" s="375"/>
      <c r="Y130" s="376"/>
      <c r="Z130" s="375"/>
      <c r="AA130" s="376"/>
      <c r="AB130" s="375"/>
      <c r="AC130" s="376"/>
      <c r="AD130" s="377"/>
    </row>
    <row r="131" spans="1:30" s="378" customFormat="1" x14ac:dyDescent="0.25">
      <c r="A131" s="2"/>
      <c r="B131" s="2"/>
      <c r="C131" s="2"/>
      <c r="D131" s="2"/>
      <c r="E131" s="2"/>
      <c r="F131" s="2"/>
      <c r="G131" s="2"/>
      <c r="H131" s="2"/>
      <c r="I131" s="2"/>
      <c r="J131" s="643"/>
      <c r="K131" s="643"/>
      <c r="L131" s="643"/>
      <c r="M131" s="643"/>
      <c r="N131" s="643"/>
      <c r="O131" s="643"/>
      <c r="P131" s="643"/>
      <c r="Q131" s="375"/>
      <c r="R131" s="375"/>
      <c r="S131" s="375"/>
      <c r="T131" s="375"/>
      <c r="U131" s="375"/>
      <c r="V131" s="375"/>
      <c r="W131" s="376"/>
      <c r="X131" s="375"/>
      <c r="Y131" s="376"/>
      <c r="Z131" s="375"/>
      <c r="AA131" s="376"/>
      <c r="AB131" s="375"/>
      <c r="AC131" s="376"/>
      <c r="AD131" s="377"/>
    </row>
    <row r="132" spans="1:30" s="378" customFormat="1" x14ac:dyDescent="0.25">
      <c r="A132" s="2"/>
      <c r="B132" s="2"/>
      <c r="C132" s="2"/>
      <c r="D132" s="2"/>
      <c r="E132" s="2"/>
      <c r="F132" s="2"/>
      <c r="G132" s="2"/>
      <c r="H132" s="2"/>
      <c r="I132" s="2"/>
      <c r="J132" s="643"/>
      <c r="K132" s="643"/>
      <c r="L132" s="643"/>
      <c r="M132" s="643"/>
      <c r="N132" s="643"/>
      <c r="O132" s="643"/>
      <c r="P132" s="643"/>
      <c r="Q132" s="375"/>
      <c r="R132" s="375"/>
      <c r="S132" s="375"/>
      <c r="T132" s="375"/>
      <c r="U132" s="375"/>
      <c r="V132" s="375"/>
      <c r="W132" s="376"/>
      <c r="X132" s="375"/>
      <c r="Y132" s="376"/>
      <c r="Z132" s="375"/>
      <c r="AA132" s="376"/>
      <c r="AB132" s="375"/>
      <c r="AC132" s="376"/>
      <c r="AD132" s="377"/>
    </row>
    <row r="133" spans="1:30" s="378" customFormat="1" x14ac:dyDescent="0.25">
      <c r="A133" s="2"/>
      <c r="B133" s="2"/>
      <c r="C133" s="2"/>
      <c r="D133" s="2"/>
      <c r="E133" s="2"/>
      <c r="F133" s="2"/>
      <c r="G133" s="2"/>
      <c r="H133" s="2"/>
      <c r="I133" s="2"/>
      <c r="J133" s="643"/>
      <c r="K133" s="643"/>
      <c r="L133" s="643"/>
      <c r="M133" s="643"/>
      <c r="N133" s="643"/>
      <c r="O133" s="643"/>
      <c r="P133" s="643"/>
      <c r="Q133" s="375"/>
      <c r="R133" s="375"/>
      <c r="S133" s="375"/>
      <c r="T133" s="375"/>
      <c r="U133" s="375"/>
      <c r="V133" s="375"/>
      <c r="W133" s="376"/>
      <c r="X133" s="375"/>
      <c r="Y133" s="376"/>
      <c r="Z133" s="375"/>
      <c r="AA133" s="376"/>
      <c r="AB133" s="375"/>
      <c r="AC133" s="376"/>
      <c r="AD133" s="377"/>
    </row>
    <row r="134" spans="1:30" s="378" customFormat="1" x14ac:dyDescent="0.25">
      <c r="A134" s="2"/>
      <c r="B134" s="2"/>
      <c r="C134" s="2"/>
      <c r="D134" s="2"/>
      <c r="E134" s="2"/>
      <c r="F134" s="2"/>
      <c r="G134" s="2"/>
      <c r="H134" s="2"/>
      <c r="I134" s="2"/>
      <c r="J134" s="643"/>
      <c r="K134" s="643"/>
      <c r="L134" s="643"/>
      <c r="M134" s="643"/>
      <c r="N134" s="643"/>
      <c r="O134" s="643"/>
      <c r="P134" s="643"/>
      <c r="Q134" s="375"/>
      <c r="R134" s="375"/>
      <c r="S134" s="375"/>
      <c r="T134" s="375"/>
      <c r="U134" s="375"/>
      <c r="V134" s="375"/>
      <c r="W134" s="376"/>
      <c r="X134" s="375"/>
      <c r="Y134" s="376"/>
      <c r="Z134" s="375"/>
      <c r="AA134" s="376"/>
      <c r="AB134" s="375"/>
      <c r="AC134" s="376"/>
      <c r="AD134" s="377"/>
    </row>
    <row r="135" spans="1:30" s="378" customFormat="1" x14ac:dyDescent="0.25">
      <c r="A135" s="2"/>
      <c r="B135" s="2"/>
      <c r="C135" s="2"/>
      <c r="D135" s="2"/>
      <c r="E135" s="2"/>
      <c r="F135" s="2"/>
      <c r="G135" s="2"/>
      <c r="H135" s="2"/>
      <c r="I135" s="2"/>
      <c r="J135" s="643"/>
      <c r="K135" s="643"/>
      <c r="L135" s="643"/>
      <c r="M135" s="643"/>
      <c r="N135" s="643"/>
      <c r="O135" s="643"/>
      <c r="P135" s="643"/>
      <c r="Q135" s="375"/>
      <c r="R135" s="375"/>
      <c r="S135" s="375"/>
      <c r="T135" s="375"/>
      <c r="U135" s="375"/>
      <c r="V135" s="375"/>
      <c r="W135" s="376"/>
      <c r="X135" s="375"/>
      <c r="Y135" s="376"/>
      <c r="Z135" s="375"/>
      <c r="AA135" s="376"/>
      <c r="AB135" s="375"/>
      <c r="AC135" s="376"/>
      <c r="AD135" s="377"/>
    </row>
    <row r="136" spans="1:30" s="378" customFormat="1" x14ac:dyDescent="0.25">
      <c r="A136" s="2"/>
      <c r="B136" s="2"/>
      <c r="C136" s="2"/>
      <c r="D136" s="2"/>
      <c r="E136" s="2"/>
      <c r="F136" s="2"/>
      <c r="G136" s="2"/>
      <c r="H136" s="2"/>
      <c r="I136" s="2"/>
      <c r="J136" s="643"/>
      <c r="K136" s="643"/>
      <c r="L136" s="643"/>
      <c r="M136" s="643"/>
      <c r="N136" s="643"/>
      <c r="O136" s="643"/>
      <c r="P136" s="643"/>
      <c r="Q136" s="375"/>
      <c r="R136" s="375"/>
      <c r="S136" s="375"/>
      <c r="T136" s="375"/>
      <c r="U136" s="375"/>
      <c r="V136" s="375"/>
      <c r="W136" s="376"/>
      <c r="X136" s="375"/>
      <c r="Y136" s="376"/>
      <c r="Z136" s="375"/>
      <c r="AA136" s="376"/>
      <c r="AB136" s="375"/>
      <c r="AC136" s="376"/>
      <c r="AD136" s="377"/>
    </row>
    <row r="137" spans="1:30" s="378" customFormat="1" x14ac:dyDescent="0.25">
      <c r="A137" s="2"/>
      <c r="B137" s="2"/>
      <c r="C137" s="2"/>
      <c r="D137" s="2"/>
      <c r="E137" s="2"/>
      <c r="F137" s="2"/>
      <c r="G137" s="2"/>
      <c r="H137" s="2"/>
      <c r="I137" s="2"/>
      <c r="J137" s="643"/>
      <c r="K137" s="643"/>
      <c r="L137" s="643"/>
      <c r="M137" s="643"/>
      <c r="N137" s="643"/>
      <c r="O137" s="643"/>
      <c r="P137" s="643"/>
      <c r="Q137" s="375"/>
      <c r="R137" s="375"/>
      <c r="S137" s="375"/>
      <c r="T137" s="375"/>
      <c r="U137" s="375"/>
      <c r="V137" s="375"/>
      <c r="W137" s="376"/>
      <c r="X137" s="375"/>
      <c r="Y137" s="376"/>
      <c r="Z137" s="375"/>
      <c r="AA137" s="376"/>
      <c r="AB137" s="375"/>
      <c r="AC137" s="376"/>
      <c r="AD137" s="377"/>
    </row>
    <row r="138" spans="1:30" s="378" customFormat="1" x14ac:dyDescent="0.25">
      <c r="A138" s="2"/>
      <c r="B138" s="2"/>
      <c r="C138" s="2"/>
      <c r="D138" s="2"/>
      <c r="E138" s="2"/>
      <c r="F138" s="2"/>
      <c r="G138" s="2"/>
      <c r="H138" s="2"/>
      <c r="I138" s="2"/>
      <c r="J138" s="643"/>
      <c r="K138" s="643"/>
      <c r="L138" s="643"/>
      <c r="M138" s="643"/>
      <c r="N138" s="643"/>
      <c r="O138" s="643"/>
      <c r="P138" s="643"/>
      <c r="Q138" s="375"/>
      <c r="R138" s="375"/>
      <c r="S138" s="375"/>
      <c r="T138" s="375"/>
      <c r="U138" s="375"/>
      <c r="V138" s="375"/>
      <c r="W138" s="376"/>
      <c r="X138" s="375"/>
      <c r="Y138" s="376"/>
      <c r="Z138" s="375"/>
      <c r="AA138" s="376"/>
      <c r="AB138" s="375"/>
      <c r="AC138" s="376"/>
      <c r="AD138" s="377"/>
    </row>
    <row r="139" spans="1:30" s="378" customFormat="1" x14ac:dyDescent="0.25">
      <c r="A139" s="2"/>
      <c r="B139" s="2"/>
      <c r="C139" s="2"/>
      <c r="D139" s="2"/>
      <c r="E139" s="2"/>
      <c r="F139" s="2"/>
      <c r="G139" s="2"/>
      <c r="H139" s="2"/>
      <c r="I139" s="2"/>
      <c r="J139" s="643"/>
      <c r="K139" s="643"/>
      <c r="L139" s="643"/>
      <c r="M139" s="643"/>
      <c r="N139" s="643"/>
      <c r="O139" s="643"/>
      <c r="P139" s="643"/>
      <c r="Q139" s="375"/>
      <c r="R139" s="375"/>
      <c r="S139" s="375"/>
      <c r="T139" s="375"/>
      <c r="U139" s="375"/>
      <c r="V139" s="375"/>
      <c r="W139" s="376"/>
      <c r="X139" s="375"/>
      <c r="Y139" s="376"/>
      <c r="Z139" s="375"/>
      <c r="AA139" s="376"/>
      <c r="AB139" s="375"/>
      <c r="AC139" s="376"/>
      <c r="AD139" s="377"/>
    </row>
    <row r="140" spans="1:30" s="378" customFormat="1" x14ac:dyDescent="0.25">
      <c r="A140" s="2"/>
      <c r="B140" s="2"/>
      <c r="C140" s="2"/>
      <c r="D140" s="2"/>
      <c r="E140" s="2"/>
      <c r="F140" s="2"/>
      <c r="G140" s="2"/>
      <c r="H140" s="2"/>
      <c r="I140" s="2"/>
      <c r="J140" s="643"/>
      <c r="K140" s="643"/>
      <c r="L140" s="643"/>
      <c r="M140" s="643"/>
      <c r="N140" s="643"/>
      <c r="O140" s="643"/>
      <c r="P140" s="643"/>
      <c r="Q140" s="375"/>
      <c r="R140" s="375"/>
      <c r="S140" s="375"/>
      <c r="T140" s="375"/>
      <c r="U140" s="375"/>
      <c r="V140" s="375"/>
      <c r="W140" s="376"/>
      <c r="X140" s="375"/>
      <c r="Y140" s="376"/>
      <c r="Z140" s="375"/>
      <c r="AA140" s="376"/>
      <c r="AB140" s="375"/>
      <c r="AC140" s="376"/>
      <c r="AD140" s="377"/>
    </row>
    <row r="141" spans="1:30" s="378" customFormat="1" x14ac:dyDescent="0.25">
      <c r="A141" s="2"/>
      <c r="B141" s="2"/>
      <c r="C141" s="2"/>
      <c r="D141" s="2"/>
      <c r="E141" s="2"/>
      <c r="F141" s="2"/>
      <c r="G141" s="2"/>
      <c r="H141" s="2"/>
      <c r="I141" s="2"/>
      <c r="J141" s="643"/>
      <c r="K141" s="643"/>
      <c r="L141" s="643"/>
      <c r="M141" s="643"/>
      <c r="N141" s="643"/>
      <c r="O141" s="643"/>
      <c r="P141" s="643"/>
      <c r="Q141" s="375"/>
      <c r="R141" s="375"/>
      <c r="S141" s="375"/>
      <c r="T141" s="375"/>
      <c r="U141" s="375"/>
      <c r="V141" s="375"/>
      <c r="W141" s="376"/>
      <c r="X141" s="375"/>
      <c r="Y141" s="376"/>
      <c r="Z141" s="375"/>
      <c r="AA141" s="376"/>
      <c r="AB141" s="375"/>
      <c r="AC141" s="376"/>
      <c r="AD141" s="377"/>
    </row>
    <row r="142" spans="1:30" s="378" customFormat="1" x14ac:dyDescent="0.25">
      <c r="A142" s="2"/>
      <c r="B142" s="2"/>
      <c r="C142" s="2"/>
      <c r="D142" s="2"/>
      <c r="E142" s="2"/>
      <c r="F142" s="2"/>
      <c r="G142" s="2"/>
      <c r="H142" s="2"/>
      <c r="I142" s="2"/>
      <c r="J142" s="643"/>
      <c r="K142" s="643"/>
      <c r="L142" s="643"/>
      <c r="M142" s="643"/>
      <c r="N142" s="643"/>
      <c r="O142" s="643"/>
      <c r="P142" s="643"/>
      <c r="Q142" s="375"/>
      <c r="R142" s="375"/>
      <c r="S142" s="375"/>
      <c r="T142" s="375"/>
      <c r="U142" s="375"/>
      <c r="V142" s="375"/>
      <c r="W142" s="376"/>
      <c r="X142" s="375"/>
      <c r="Y142" s="376"/>
      <c r="Z142" s="375"/>
      <c r="AA142" s="376"/>
      <c r="AB142" s="375"/>
      <c r="AC142" s="376"/>
      <c r="AD142" s="377"/>
    </row>
    <row r="143" spans="1:30" s="378" customFormat="1" x14ac:dyDescent="0.25">
      <c r="A143" s="2"/>
      <c r="B143" s="2"/>
      <c r="C143" s="2"/>
      <c r="D143" s="2"/>
      <c r="E143" s="2"/>
      <c r="F143" s="2"/>
      <c r="G143" s="2"/>
      <c r="H143" s="2"/>
      <c r="I143" s="2"/>
      <c r="J143" s="643"/>
      <c r="K143" s="643"/>
      <c r="L143" s="643"/>
      <c r="M143" s="643"/>
      <c r="N143" s="643"/>
      <c r="O143" s="643"/>
      <c r="P143" s="643"/>
      <c r="Q143" s="375"/>
      <c r="R143" s="375"/>
      <c r="S143" s="375"/>
      <c r="T143" s="375"/>
      <c r="U143" s="375"/>
      <c r="V143" s="375"/>
      <c r="W143" s="376"/>
      <c r="X143" s="375"/>
      <c r="Y143" s="376"/>
      <c r="Z143" s="375"/>
      <c r="AA143" s="376"/>
      <c r="AB143" s="375"/>
      <c r="AC143" s="376"/>
      <c r="AD143" s="377"/>
    </row>
    <row r="144" spans="1:30" s="378" customFormat="1" x14ac:dyDescent="0.25">
      <c r="A144" s="2"/>
      <c r="B144" s="2"/>
      <c r="C144" s="2"/>
      <c r="D144" s="2"/>
      <c r="E144" s="2"/>
      <c r="F144" s="2"/>
      <c r="G144" s="2"/>
      <c r="H144" s="2"/>
      <c r="I144" s="2"/>
      <c r="J144" s="643"/>
      <c r="K144" s="643"/>
      <c r="L144" s="643"/>
      <c r="M144" s="643"/>
      <c r="N144" s="643"/>
      <c r="O144" s="643"/>
      <c r="P144" s="643"/>
      <c r="Q144" s="375"/>
      <c r="R144" s="375"/>
      <c r="S144" s="375"/>
      <c r="T144" s="375"/>
      <c r="U144" s="375"/>
      <c r="V144" s="375"/>
      <c r="W144" s="376"/>
      <c r="X144" s="375"/>
      <c r="Y144" s="376"/>
      <c r="Z144" s="375"/>
      <c r="AA144" s="376"/>
      <c r="AB144" s="375"/>
      <c r="AC144" s="376"/>
      <c r="AD144" s="377"/>
    </row>
    <row r="145" spans="1:30" s="378" customFormat="1" x14ac:dyDescent="0.25">
      <c r="A145" s="2"/>
      <c r="B145" s="2"/>
      <c r="C145" s="2"/>
      <c r="D145" s="2"/>
      <c r="E145" s="2"/>
      <c r="F145" s="2"/>
      <c r="G145" s="2"/>
      <c r="H145" s="2"/>
      <c r="I145" s="2"/>
      <c r="J145" s="643"/>
      <c r="K145" s="643"/>
      <c r="L145" s="643"/>
      <c r="M145" s="643"/>
      <c r="N145" s="643"/>
      <c r="O145" s="643"/>
      <c r="P145" s="643"/>
      <c r="Q145" s="375"/>
      <c r="R145" s="375"/>
      <c r="S145" s="375"/>
      <c r="T145" s="375"/>
      <c r="U145" s="375"/>
      <c r="V145" s="375"/>
      <c r="W145" s="376"/>
      <c r="X145" s="375"/>
      <c r="Y145" s="376"/>
      <c r="Z145" s="375"/>
      <c r="AA145" s="376"/>
      <c r="AB145" s="375"/>
      <c r="AC145" s="376"/>
      <c r="AD145" s="377"/>
    </row>
    <row r="146" spans="1:30" s="378" customFormat="1" x14ac:dyDescent="0.25">
      <c r="A146" s="2"/>
      <c r="B146" s="2"/>
      <c r="C146" s="2"/>
      <c r="D146" s="2"/>
      <c r="E146" s="2"/>
      <c r="F146" s="2"/>
      <c r="G146" s="2"/>
      <c r="H146" s="2"/>
      <c r="I146" s="2"/>
      <c r="J146" s="643"/>
      <c r="K146" s="643"/>
      <c r="L146" s="643"/>
      <c r="M146" s="643"/>
      <c r="N146" s="643"/>
      <c r="O146" s="643"/>
      <c r="P146" s="643"/>
      <c r="Q146" s="375"/>
      <c r="R146" s="375"/>
      <c r="S146" s="375"/>
      <c r="T146" s="375"/>
      <c r="U146" s="375"/>
      <c r="V146" s="375"/>
      <c r="W146" s="376"/>
      <c r="X146" s="375"/>
      <c r="Y146" s="376"/>
      <c r="Z146" s="375"/>
      <c r="AA146" s="376"/>
      <c r="AB146" s="375"/>
      <c r="AC146" s="376"/>
      <c r="AD146" s="377"/>
    </row>
    <row r="147" spans="1:30" s="378" customFormat="1" x14ac:dyDescent="0.25">
      <c r="A147" s="2"/>
      <c r="B147" s="2"/>
      <c r="C147" s="2"/>
      <c r="D147" s="2"/>
      <c r="E147" s="2"/>
      <c r="F147" s="2"/>
      <c r="G147" s="2"/>
      <c r="H147" s="2"/>
      <c r="I147" s="2"/>
      <c r="J147" s="643"/>
      <c r="K147" s="643"/>
      <c r="L147" s="643"/>
      <c r="M147" s="643"/>
      <c r="N147" s="643"/>
      <c r="O147" s="643"/>
      <c r="P147" s="643"/>
      <c r="Q147" s="375"/>
      <c r="R147" s="375"/>
      <c r="S147" s="375"/>
      <c r="T147" s="375"/>
      <c r="U147" s="375"/>
      <c r="V147" s="375"/>
      <c r="W147" s="376"/>
      <c r="X147" s="375"/>
      <c r="Y147" s="376"/>
      <c r="Z147" s="375"/>
      <c r="AA147" s="376"/>
      <c r="AB147" s="375"/>
      <c r="AC147" s="376"/>
      <c r="AD147" s="377"/>
    </row>
    <row r="148" spans="1:30" s="378" customFormat="1" x14ac:dyDescent="0.25">
      <c r="A148" s="2"/>
      <c r="B148" s="2"/>
      <c r="C148" s="2"/>
      <c r="D148" s="2"/>
      <c r="E148" s="2"/>
      <c r="F148" s="2"/>
      <c r="G148" s="2"/>
      <c r="H148" s="2"/>
      <c r="I148" s="2"/>
      <c r="J148" s="643"/>
      <c r="K148" s="643"/>
      <c r="L148" s="643"/>
      <c r="M148" s="643"/>
      <c r="N148" s="643"/>
      <c r="O148" s="643"/>
      <c r="P148" s="643"/>
      <c r="Q148" s="375"/>
      <c r="R148" s="375"/>
      <c r="S148" s="375"/>
      <c r="T148" s="375"/>
      <c r="U148" s="375"/>
      <c r="V148" s="375"/>
      <c r="W148" s="376"/>
      <c r="X148" s="375"/>
      <c r="Y148" s="376"/>
      <c r="Z148" s="375"/>
      <c r="AA148" s="376"/>
      <c r="AB148" s="375"/>
      <c r="AC148" s="376"/>
      <c r="AD148" s="377"/>
    </row>
    <row r="149" spans="1:30" s="378" customFormat="1" x14ac:dyDescent="0.25">
      <c r="A149" s="2"/>
      <c r="B149" s="2"/>
      <c r="C149" s="2"/>
      <c r="D149" s="2"/>
      <c r="E149" s="2"/>
      <c r="F149" s="2"/>
      <c r="G149" s="2"/>
      <c r="H149" s="2"/>
      <c r="I149" s="2"/>
      <c r="J149" s="643"/>
      <c r="K149" s="643"/>
      <c r="L149" s="643"/>
      <c r="M149" s="643"/>
      <c r="N149" s="643"/>
      <c r="O149" s="643"/>
      <c r="P149" s="643"/>
      <c r="Q149" s="375"/>
      <c r="R149" s="375"/>
      <c r="S149" s="375"/>
      <c r="T149" s="375"/>
      <c r="U149" s="375"/>
      <c r="V149" s="375"/>
      <c r="W149" s="376"/>
      <c r="X149" s="375"/>
      <c r="Y149" s="376"/>
      <c r="Z149" s="375"/>
      <c r="AA149" s="376"/>
      <c r="AB149" s="375"/>
      <c r="AC149" s="376"/>
      <c r="AD149" s="377"/>
    </row>
    <row r="150" spans="1:30" s="378" customFormat="1" x14ac:dyDescent="0.25">
      <c r="A150" s="2"/>
      <c r="B150" s="2"/>
      <c r="C150" s="2"/>
      <c r="D150" s="2"/>
      <c r="E150" s="2"/>
      <c r="F150" s="2"/>
      <c r="G150" s="2"/>
      <c r="H150" s="2"/>
      <c r="I150" s="2"/>
      <c r="J150" s="643"/>
      <c r="K150" s="643"/>
      <c r="L150" s="643"/>
      <c r="M150" s="643"/>
      <c r="N150" s="643"/>
      <c r="O150" s="643"/>
      <c r="P150" s="643"/>
      <c r="Q150" s="375"/>
      <c r="R150" s="375"/>
      <c r="S150" s="375"/>
      <c r="T150" s="375"/>
      <c r="U150" s="375"/>
      <c r="V150" s="375"/>
      <c r="W150" s="376"/>
      <c r="X150" s="375"/>
      <c r="Y150" s="376"/>
      <c r="Z150" s="375"/>
      <c r="AA150" s="376"/>
      <c r="AB150" s="375"/>
      <c r="AC150" s="376"/>
      <c r="AD150" s="377"/>
    </row>
    <row r="151" spans="1:30" s="378" customFormat="1" x14ac:dyDescent="0.25">
      <c r="A151" s="2"/>
      <c r="B151" s="2"/>
      <c r="C151" s="2"/>
      <c r="D151" s="2"/>
      <c r="E151" s="2"/>
      <c r="F151" s="2"/>
      <c r="G151" s="2"/>
      <c r="H151" s="2"/>
      <c r="I151" s="2"/>
      <c r="J151" s="643"/>
      <c r="K151" s="643"/>
      <c r="L151" s="643"/>
      <c r="M151" s="643"/>
      <c r="N151" s="643"/>
      <c r="O151" s="643"/>
      <c r="P151" s="643"/>
      <c r="Q151" s="375"/>
      <c r="R151" s="375"/>
      <c r="S151" s="375"/>
      <c r="T151" s="375"/>
      <c r="U151" s="375"/>
      <c r="V151" s="375"/>
      <c r="W151" s="376"/>
      <c r="X151" s="375"/>
      <c r="Y151" s="376"/>
      <c r="Z151" s="375"/>
      <c r="AA151" s="376"/>
      <c r="AB151" s="375"/>
      <c r="AC151" s="376"/>
      <c r="AD151" s="377"/>
    </row>
    <row r="152" spans="1:30" s="378" customFormat="1" x14ac:dyDescent="0.25">
      <c r="A152" s="2"/>
      <c r="B152" s="2"/>
      <c r="C152" s="2"/>
      <c r="D152" s="2"/>
      <c r="E152" s="2"/>
      <c r="F152" s="2"/>
      <c r="G152" s="2"/>
      <c r="H152" s="2"/>
      <c r="I152" s="2"/>
      <c r="J152" s="643"/>
      <c r="K152" s="643"/>
      <c r="L152" s="643"/>
      <c r="M152" s="643"/>
      <c r="N152" s="643"/>
      <c r="O152" s="643"/>
      <c r="P152" s="643"/>
      <c r="Q152" s="375"/>
      <c r="R152" s="375"/>
      <c r="S152" s="375"/>
      <c r="T152" s="375"/>
      <c r="U152" s="375"/>
      <c r="V152" s="375"/>
      <c r="W152" s="376"/>
      <c r="X152" s="375"/>
      <c r="Y152" s="376"/>
      <c r="Z152" s="375"/>
      <c r="AA152" s="376"/>
      <c r="AB152" s="375"/>
      <c r="AC152" s="376"/>
      <c r="AD152" s="377"/>
    </row>
    <row r="153" spans="1:30" s="378" customFormat="1" x14ac:dyDescent="0.25">
      <c r="A153" s="2"/>
      <c r="B153" s="2"/>
      <c r="C153" s="2"/>
      <c r="D153" s="2"/>
      <c r="E153" s="2"/>
      <c r="F153" s="2"/>
      <c r="G153" s="2"/>
      <c r="H153" s="2"/>
      <c r="I153" s="2"/>
      <c r="J153" s="643"/>
      <c r="K153" s="643"/>
      <c r="L153" s="643"/>
      <c r="M153" s="643"/>
      <c r="N153" s="643"/>
      <c r="O153" s="643"/>
      <c r="P153" s="643"/>
      <c r="Q153" s="375"/>
      <c r="R153" s="375"/>
      <c r="S153" s="375"/>
      <c r="T153" s="375"/>
      <c r="U153" s="375"/>
      <c r="V153" s="375"/>
      <c r="W153" s="376"/>
      <c r="X153" s="375"/>
      <c r="Y153" s="376"/>
      <c r="Z153" s="375"/>
      <c r="AA153" s="376"/>
      <c r="AB153" s="375"/>
      <c r="AC153" s="376"/>
      <c r="AD153" s="377"/>
    </row>
    <row r="154" spans="1:30" s="378" customFormat="1" x14ac:dyDescent="0.25">
      <c r="A154" s="2"/>
      <c r="B154" s="2"/>
      <c r="C154" s="2"/>
      <c r="D154" s="2"/>
      <c r="E154" s="2"/>
      <c r="F154" s="2"/>
      <c r="G154" s="2"/>
      <c r="H154" s="2"/>
      <c r="I154" s="2"/>
      <c r="J154" s="643"/>
      <c r="K154" s="643"/>
      <c r="L154" s="643"/>
      <c r="M154" s="643"/>
      <c r="N154" s="643"/>
      <c r="O154" s="643"/>
      <c r="P154" s="643"/>
      <c r="Q154" s="375"/>
      <c r="R154" s="375"/>
      <c r="S154" s="375"/>
      <c r="T154" s="375"/>
      <c r="U154" s="375"/>
      <c r="V154" s="375"/>
      <c r="W154" s="376"/>
      <c r="X154" s="375"/>
      <c r="Y154" s="376"/>
      <c r="Z154" s="375"/>
      <c r="AA154" s="376"/>
      <c r="AB154" s="375"/>
      <c r="AC154" s="376"/>
      <c r="AD154" s="377"/>
    </row>
    <row r="155" spans="1:30" s="378" customFormat="1" x14ac:dyDescent="0.25">
      <c r="A155" s="2"/>
      <c r="B155" s="2"/>
      <c r="C155" s="2"/>
      <c r="D155" s="2"/>
      <c r="E155" s="2"/>
      <c r="F155" s="2"/>
      <c r="G155" s="2"/>
      <c r="H155" s="2"/>
      <c r="I155" s="2"/>
      <c r="J155" s="643"/>
      <c r="K155" s="643"/>
      <c r="L155" s="643"/>
      <c r="M155" s="643"/>
      <c r="N155" s="643"/>
      <c r="O155" s="643"/>
      <c r="P155" s="643"/>
      <c r="Q155" s="375"/>
      <c r="R155" s="375"/>
      <c r="S155" s="375"/>
      <c r="T155" s="375"/>
      <c r="U155" s="375"/>
      <c r="V155" s="375"/>
      <c r="W155" s="376"/>
      <c r="X155" s="375"/>
      <c r="Y155" s="376"/>
      <c r="Z155" s="375"/>
      <c r="AA155" s="376"/>
      <c r="AB155" s="375"/>
      <c r="AC155" s="376"/>
      <c r="AD155" s="377"/>
    </row>
    <row r="156" spans="1:30" s="378" customFormat="1" x14ac:dyDescent="0.25">
      <c r="A156" s="2"/>
      <c r="B156" s="2"/>
      <c r="C156" s="2"/>
      <c r="D156" s="2"/>
      <c r="E156" s="2"/>
      <c r="F156" s="2"/>
      <c r="G156" s="2"/>
      <c r="H156" s="2"/>
      <c r="I156" s="2"/>
      <c r="J156" s="643"/>
      <c r="K156" s="643"/>
      <c r="L156" s="643"/>
      <c r="M156" s="643"/>
      <c r="N156" s="643"/>
      <c r="O156" s="643"/>
      <c r="P156" s="643"/>
      <c r="Q156" s="375"/>
      <c r="R156" s="375"/>
      <c r="S156" s="375"/>
      <c r="T156" s="375"/>
      <c r="U156" s="375"/>
      <c r="V156" s="375"/>
      <c r="W156" s="376"/>
      <c r="X156" s="375"/>
      <c r="Y156" s="376"/>
      <c r="Z156" s="375"/>
      <c r="AA156" s="376"/>
      <c r="AB156" s="375"/>
      <c r="AC156" s="376"/>
      <c r="AD156" s="377"/>
    </row>
    <row r="157" spans="1:30" s="378" customFormat="1" x14ac:dyDescent="0.25">
      <c r="A157" s="2"/>
      <c r="B157" s="2"/>
      <c r="C157" s="2"/>
      <c r="D157" s="2"/>
      <c r="E157" s="2"/>
      <c r="F157" s="2"/>
      <c r="G157" s="2"/>
      <c r="H157" s="2"/>
      <c r="I157" s="2"/>
      <c r="J157" s="643"/>
      <c r="K157" s="643"/>
      <c r="L157" s="643"/>
      <c r="M157" s="643"/>
      <c r="N157" s="643"/>
      <c r="O157" s="643"/>
      <c r="P157" s="643"/>
      <c r="Q157" s="375"/>
      <c r="R157" s="375"/>
      <c r="S157" s="375"/>
      <c r="T157" s="375"/>
      <c r="U157" s="375"/>
      <c r="V157" s="375"/>
      <c r="W157" s="376"/>
      <c r="X157" s="375"/>
      <c r="Y157" s="376"/>
      <c r="Z157" s="375"/>
      <c r="AA157" s="376"/>
      <c r="AB157" s="375"/>
      <c r="AC157" s="376"/>
      <c r="AD157" s="377"/>
    </row>
    <row r="158" spans="1:30" s="378" customFormat="1" x14ac:dyDescent="0.25">
      <c r="A158" s="2"/>
      <c r="B158" s="2"/>
      <c r="C158" s="2"/>
      <c r="D158" s="2"/>
      <c r="E158" s="2"/>
      <c r="F158" s="2"/>
      <c r="G158" s="2"/>
      <c r="H158" s="2"/>
      <c r="I158" s="2"/>
      <c r="J158" s="643"/>
      <c r="K158" s="643"/>
      <c r="L158" s="643"/>
      <c r="M158" s="643"/>
      <c r="N158" s="643"/>
      <c r="O158" s="643"/>
      <c r="P158" s="643"/>
      <c r="Q158" s="375"/>
      <c r="R158" s="375"/>
      <c r="S158" s="375"/>
      <c r="T158" s="375"/>
      <c r="U158" s="375"/>
      <c r="V158" s="375"/>
      <c r="W158" s="376"/>
      <c r="X158" s="375"/>
      <c r="Y158" s="376"/>
      <c r="Z158" s="375"/>
      <c r="AA158" s="376"/>
      <c r="AB158" s="375"/>
      <c r="AC158" s="376"/>
      <c r="AD158" s="377"/>
    </row>
    <row r="159" spans="1:30" s="378" customFormat="1" x14ac:dyDescent="0.25">
      <c r="A159" s="2"/>
      <c r="B159" s="2"/>
      <c r="C159" s="2"/>
      <c r="D159" s="2"/>
      <c r="E159" s="2"/>
      <c r="F159" s="2"/>
      <c r="G159" s="2"/>
      <c r="H159" s="2"/>
      <c r="I159" s="2"/>
      <c r="J159" s="643"/>
      <c r="K159" s="643"/>
      <c r="L159" s="643"/>
      <c r="M159" s="643"/>
      <c r="N159" s="643"/>
      <c r="O159" s="643"/>
      <c r="P159" s="643"/>
      <c r="Q159" s="375"/>
      <c r="R159" s="375"/>
      <c r="S159" s="375"/>
      <c r="T159" s="375"/>
      <c r="U159" s="375"/>
      <c r="V159" s="375"/>
      <c r="W159" s="376"/>
      <c r="X159" s="375"/>
      <c r="Y159" s="376"/>
      <c r="Z159" s="375"/>
      <c r="AA159" s="376"/>
      <c r="AB159" s="375"/>
      <c r="AC159" s="376"/>
      <c r="AD159" s="377"/>
    </row>
    <row r="160" spans="1:30" s="378" customFormat="1" x14ac:dyDescent="0.25">
      <c r="A160" s="2"/>
      <c r="B160" s="2"/>
      <c r="C160" s="2"/>
      <c r="D160" s="2"/>
      <c r="E160" s="2"/>
      <c r="F160" s="2"/>
      <c r="G160" s="2"/>
      <c r="H160" s="2"/>
      <c r="I160" s="2"/>
      <c r="J160" s="643"/>
      <c r="K160" s="643"/>
      <c r="L160" s="643"/>
      <c r="M160" s="643"/>
      <c r="N160" s="643"/>
      <c r="O160" s="643"/>
      <c r="P160" s="643"/>
      <c r="Q160" s="375"/>
      <c r="R160" s="375"/>
      <c r="S160" s="375"/>
      <c r="T160" s="375"/>
      <c r="U160" s="375"/>
      <c r="V160" s="375"/>
      <c r="W160" s="376"/>
      <c r="X160" s="375"/>
      <c r="Y160" s="376"/>
      <c r="Z160" s="375"/>
      <c r="AA160" s="376"/>
      <c r="AB160" s="375"/>
      <c r="AC160" s="376"/>
      <c r="AD160" s="377"/>
    </row>
    <row r="161" spans="1:30" s="378" customFormat="1" x14ac:dyDescent="0.25">
      <c r="A161" s="2"/>
      <c r="B161" s="2"/>
      <c r="C161" s="2"/>
      <c r="D161" s="2"/>
      <c r="E161" s="2"/>
      <c r="F161" s="2"/>
      <c r="G161" s="2"/>
      <c r="H161" s="2"/>
      <c r="I161" s="2"/>
      <c r="J161" s="643"/>
      <c r="K161" s="643"/>
      <c r="L161" s="643"/>
      <c r="M161" s="643"/>
      <c r="N161" s="643"/>
      <c r="O161" s="643"/>
      <c r="P161" s="643"/>
      <c r="Q161" s="375"/>
      <c r="R161" s="375"/>
      <c r="S161" s="375"/>
      <c r="T161" s="375"/>
      <c r="U161" s="375"/>
      <c r="V161" s="375"/>
      <c r="W161" s="376"/>
      <c r="X161" s="375"/>
      <c r="Y161" s="376"/>
      <c r="Z161" s="375"/>
      <c r="AA161" s="376"/>
      <c r="AB161" s="375"/>
      <c r="AC161" s="376"/>
      <c r="AD161" s="377"/>
    </row>
    <row r="162" spans="1:30" s="378" customFormat="1" x14ac:dyDescent="0.25">
      <c r="A162" s="2"/>
      <c r="B162" s="2"/>
      <c r="C162" s="2"/>
      <c r="D162" s="2"/>
      <c r="E162" s="2"/>
      <c r="F162" s="2"/>
      <c r="G162" s="2"/>
      <c r="H162" s="2"/>
      <c r="I162" s="2"/>
      <c r="J162" s="643"/>
      <c r="K162" s="643"/>
      <c r="L162" s="643"/>
      <c r="M162" s="643"/>
      <c r="N162" s="643"/>
      <c r="O162" s="643"/>
      <c r="P162" s="643"/>
      <c r="Q162" s="375"/>
      <c r="R162" s="375"/>
      <c r="S162" s="375"/>
      <c r="T162" s="375"/>
      <c r="U162" s="375"/>
      <c r="V162" s="375"/>
      <c r="W162" s="376"/>
      <c r="X162" s="375"/>
      <c r="Y162" s="376"/>
      <c r="Z162" s="375"/>
      <c r="AA162" s="376"/>
      <c r="AB162" s="375"/>
      <c r="AC162" s="376"/>
      <c r="AD162" s="377"/>
    </row>
    <row r="163" spans="1:30" s="378" customFormat="1" x14ac:dyDescent="0.25">
      <c r="A163" s="2"/>
      <c r="B163" s="2"/>
      <c r="C163" s="2"/>
      <c r="D163" s="2"/>
      <c r="E163" s="2"/>
      <c r="F163" s="2"/>
      <c r="G163" s="2"/>
      <c r="H163" s="2"/>
      <c r="I163" s="2"/>
      <c r="J163" s="643"/>
      <c r="K163" s="643"/>
      <c r="L163" s="643"/>
      <c r="M163" s="643"/>
      <c r="N163" s="643"/>
      <c r="O163" s="643"/>
      <c r="P163" s="643"/>
      <c r="Q163" s="375"/>
      <c r="R163" s="375"/>
      <c r="S163" s="375"/>
      <c r="T163" s="375"/>
      <c r="U163" s="375"/>
      <c r="V163" s="375"/>
      <c r="W163" s="376"/>
      <c r="X163" s="375"/>
      <c r="Y163" s="376"/>
      <c r="Z163" s="375"/>
      <c r="AA163" s="376"/>
      <c r="AB163" s="375"/>
      <c r="AC163" s="376"/>
      <c r="AD163" s="377"/>
    </row>
    <row r="164" spans="1:30" s="378" customFormat="1" x14ac:dyDescent="0.25">
      <c r="A164" s="2"/>
      <c r="B164" s="2"/>
      <c r="C164" s="2"/>
      <c r="D164" s="2"/>
      <c r="E164" s="2"/>
      <c r="F164" s="2"/>
      <c r="G164" s="2"/>
      <c r="H164" s="2"/>
      <c r="I164" s="2"/>
      <c r="J164" s="643"/>
      <c r="K164" s="643"/>
      <c r="L164" s="643"/>
      <c r="M164" s="643"/>
      <c r="N164" s="643"/>
      <c r="O164" s="643"/>
      <c r="P164" s="643"/>
      <c r="Q164" s="375"/>
      <c r="R164" s="375"/>
      <c r="S164" s="375"/>
      <c r="T164" s="375"/>
      <c r="U164" s="375"/>
      <c r="V164" s="375"/>
      <c r="W164" s="376"/>
      <c r="X164" s="375"/>
      <c r="Y164" s="376"/>
      <c r="Z164" s="375"/>
      <c r="AA164" s="376"/>
      <c r="AB164" s="375"/>
      <c r="AC164" s="376"/>
      <c r="AD164" s="377"/>
    </row>
    <row r="165" spans="1:30" s="378" customFormat="1" x14ac:dyDescent="0.25">
      <c r="A165" s="2"/>
      <c r="B165" s="2"/>
      <c r="C165" s="2"/>
      <c r="D165" s="2"/>
      <c r="E165" s="2"/>
      <c r="F165" s="2"/>
      <c r="G165" s="2"/>
      <c r="H165" s="2"/>
      <c r="I165" s="2"/>
      <c r="J165" s="643"/>
      <c r="K165" s="643"/>
      <c r="L165" s="643"/>
      <c r="M165" s="643"/>
      <c r="N165" s="643"/>
      <c r="O165" s="643"/>
      <c r="P165" s="643"/>
      <c r="Q165" s="375"/>
      <c r="R165" s="375"/>
      <c r="S165" s="375"/>
      <c r="T165" s="375"/>
      <c r="U165" s="375"/>
      <c r="V165" s="375"/>
      <c r="W165" s="376"/>
      <c r="X165" s="375"/>
      <c r="Y165" s="376"/>
      <c r="Z165" s="375"/>
      <c r="AA165" s="376"/>
      <c r="AB165" s="375"/>
      <c r="AC165" s="376"/>
      <c r="AD165" s="377"/>
    </row>
    <row r="166" spans="1:30" s="378" customFormat="1" x14ac:dyDescent="0.25">
      <c r="A166" s="2"/>
      <c r="B166" s="2"/>
      <c r="C166" s="2"/>
      <c r="D166" s="2"/>
      <c r="E166" s="2"/>
      <c r="F166" s="2"/>
      <c r="G166" s="2"/>
      <c r="H166" s="2"/>
      <c r="I166" s="2"/>
      <c r="J166" s="643"/>
      <c r="K166" s="643"/>
      <c r="L166" s="643"/>
      <c r="M166" s="643"/>
      <c r="N166" s="643"/>
      <c r="O166" s="643"/>
      <c r="P166" s="643"/>
      <c r="Q166" s="375"/>
      <c r="R166" s="375"/>
      <c r="S166" s="375"/>
      <c r="T166" s="375"/>
      <c r="U166" s="375"/>
      <c r="V166" s="375"/>
      <c r="W166" s="376"/>
      <c r="X166" s="375"/>
      <c r="Y166" s="376"/>
      <c r="Z166" s="375"/>
      <c r="AA166" s="376"/>
      <c r="AB166" s="375"/>
      <c r="AC166" s="376"/>
      <c r="AD166" s="377"/>
    </row>
    <row r="167" spans="1:30" s="378" customFormat="1" x14ac:dyDescent="0.25">
      <c r="A167" s="2"/>
      <c r="B167" s="2"/>
      <c r="C167" s="2"/>
      <c r="D167" s="2"/>
      <c r="E167" s="2"/>
      <c r="F167" s="2"/>
      <c r="G167" s="2"/>
      <c r="H167" s="2"/>
      <c r="I167" s="2"/>
      <c r="J167" s="643"/>
      <c r="K167" s="643"/>
      <c r="L167" s="643"/>
      <c r="M167" s="643"/>
      <c r="N167" s="643"/>
      <c r="O167" s="643"/>
      <c r="P167" s="643"/>
      <c r="Q167" s="375"/>
      <c r="R167" s="375"/>
      <c r="S167" s="375"/>
      <c r="T167" s="375"/>
      <c r="U167" s="375"/>
      <c r="V167" s="375"/>
      <c r="W167" s="376"/>
      <c r="X167" s="375"/>
      <c r="Y167" s="376"/>
      <c r="Z167" s="375"/>
      <c r="AA167" s="376"/>
      <c r="AB167" s="375"/>
      <c r="AC167" s="376"/>
      <c r="AD167" s="377"/>
    </row>
    <row r="168" spans="1:30" s="378" customFormat="1" x14ac:dyDescent="0.25">
      <c r="A168" s="2"/>
      <c r="B168" s="2"/>
      <c r="C168" s="2"/>
      <c r="D168" s="2"/>
      <c r="E168" s="2"/>
      <c r="F168" s="2"/>
      <c r="G168" s="2"/>
      <c r="H168" s="2"/>
      <c r="I168" s="2"/>
      <c r="J168" s="643"/>
      <c r="K168" s="643"/>
      <c r="L168" s="643"/>
      <c r="M168" s="643"/>
      <c r="N168" s="643"/>
      <c r="O168" s="643"/>
      <c r="P168" s="643"/>
      <c r="Q168" s="375"/>
      <c r="R168" s="375"/>
      <c r="S168" s="375"/>
      <c r="T168" s="375"/>
      <c r="U168" s="375"/>
      <c r="V168" s="375"/>
      <c r="W168" s="376"/>
      <c r="X168" s="375"/>
      <c r="Y168" s="376"/>
      <c r="Z168" s="375"/>
      <c r="AA168" s="376"/>
      <c r="AB168" s="375"/>
      <c r="AC168" s="376"/>
      <c r="AD168" s="377"/>
    </row>
    <row r="169" spans="1:30" s="378" customFormat="1" x14ac:dyDescent="0.25">
      <c r="A169" s="2"/>
      <c r="B169" s="2"/>
      <c r="C169" s="2"/>
      <c r="D169" s="2"/>
      <c r="E169" s="2"/>
      <c r="F169" s="2"/>
      <c r="G169" s="2"/>
      <c r="H169" s="2"/>
      <c r="I169" s="2"/>
      <c r="J169" s="643"/>
      <c r="K169" s="643"/>
      <c r="L169" s="643"/>
      <c r="M169" s="643"/>
      <c r="N169" s="643"/>
      <c r="O169" s="643"/>
      <c r="P169" s="643"/>
      <c r="Q169" s="375"/>
      <c r="R169" s="375"/>
      <c r="S169" s="375"/>
      <c r="T169" s="375"/>
      <c r="U169" s="375"/>
      <c r="V169" s="375"/>
      <c r="W169" s="376"/>
      <c r="X169" s="375"/>
      <c r="Y169" s="376"/>
      <c r="Z169" s="375"/>
      <c r="AA169" s="376"/>
      <c r="AB169" s="375"/>
      <c r="AC169" s="376"/>
      <c r="AD169" s="377"/>
    </row>
    <row r="170" spans="1:30" s="378" customFormat="1" x14ac:dyDescent="0.25">
      <c r="A170" s="2"/>
      <c r="B170" s="2"/>
      <c r="C170" s="2"/>
      <c r="D170" s="2"/>
      <c r="E170" s="2"/>
      <c r="F170" s="2"/>
      <c r="G170" s="2"/>
      <c r="H170" s="2"/>
      <c r="I170" s="2"/>
      <c r="J170" s="643"/>
      <c r="K170" s="643"/>
      <c r="L170" s="643"/>
      <c r="M170" s="643"/>
      <c r="N170" s="643"/>
      <c r="O170" s="643"/>
      <c r="P170" s="643"/>
      <c r="Q170" s="375"/>
      <c r="R170" s="375"/>
      <c r="S170" s="375"/>
      <c r="T170" s="375"/>
      <c r="U170" s="375"/>
      <c r="V170" s="375"/>
      <c r="W170" s="376"/>
      <c r="X170" s="375"/>
      <c r="Y170" s="376"/>
      <c r="Z170" s="375"/>
      <c r="AA170" s="376"/>
      <c r="AB170" s="375"/>
      <c r="AC170" s="376"/>
      <c r="AD170" s="377"/>
    </row>
    <row r="171" spans="1:30" s="378" customFormat="1" x14ac:dyDescent="0.25">
      <c r="A171" s="2"/>
      <c r="B171" s="2"/>
      <c r="C171" s="2"/>
      <c r="D171" s="2"/>
      <c r="E171" s="2"/>
      <c r="F171" s="2"/>
      <c r="G171" s="2"/>
      <c r="H171" s="2"/>
      <c r="I171" s="2"/>
      <c r="J171" s="643"/>
      <c r="K171" s="643"/>
      <c r="L171" s="643"/>
      <c r="M171" s="643"/>
      <c r="N171" s="643"/>
      <c r="O171" s="643"/>
      <c r="P171" s="643"/>
      <c r="Q171" s="375"/>
      <c r="R171" s="375"/>
      <c r="S171" s="375"/>
      <c r="T171" s="375"/>
      <c r="U171" s="375"/>
      <c r="V171" s="375"/>
      <c r="W171" s="376"/>
      <c r="X171" s="375"/>
      <c r="Y171" s="376"/>
      <c r="Z171" s="375"/>
      <c r="AA171" s="376"/>
      <c r="AB171" s="375"/>
      <c r="AC171" s="376"/>
      <c r="AD171" s="377"/>
    </row>
    <row r="172" spans="1:30" s="378" customFormat="1" x14ac:dyDescent="0.25">
      <c r="A172" s="2"/>
      <c r="B172" s="2"/>
      <c r="C172" s="2"/>
      <c r="D172" s="2"/>
      <c r="E172" s="2"/>
      <c r="F172" s="2"/>
      <c r="G172" s="2"/>
      <c r="H172" s="2"/>
      <c r="I172" s="2"/>
      <c r="J172" s="643"/>
      <c r="K172" s="643"/>
      <c r="L172" s="643"/>
      <c r="M172" s="643"/>
      <c r="N172" s="643"/>
      <c r="O172" s="643"/>
      <c r="P172" s="643"/>
      <c r="Q172" s="375"/>
      <c r="R172" s="375"/>
      <c r="S172" s="375"/>
      <c r="T172" s="375"/>
      <c r="U172" s="375"/>
      <c r="V172" s="375"/>
      <c r="W172" s="376"/>
      <c r="X172" s="375"/>
      <c r="Y172" s="376"/>
      <c r="Z172" s="375"/>
      <c r="AA172" s="376"/>
      <c r="AB172" s="375"/>
      <c r="AC172" s="376"/>
      <c r="AD172" s="377"/>
    </row>
    <row r="173" spans="1:30" s="378" customFormat="1" x14ac:dyDescent="0.25">
      <c r="A173" s="2"/>
      <c r="B173" s="2"/>
      <c r="C173" s="2"/>
      <c r="D173" s="2"/>
      <c r="E173" s="2"/>
      <c r="F173" s="2"/>
      <c r="G173" s="2"/>
      <c r="H173" s="2"/>
      <c r="I173" s="2"/>
      <c r="J173" s="643"/>
      <c r="K173" s="643"/>
      <c r="L173" s="643"/>
      <c r="M173" s="643"/>
      <c r="N173" s="643"/>
      <c r="O173" s="643"/>
      <c r="P173" s="643"/>
      <c r="Q173" s="375"/>
      <c r="R173" s="375"/>
      <c r="S173" s="375"/>
      <c r="T173" s="375"/>
      <c r="U173" s="375"/>
      <c r="V173" s="375"/>
      <c r="W173" s="376"/>
      <c r="X173" s="375"/>
      <c r="Y173" s="376"/>
      <c r="Z173" s="375"/>
      <c r="AA173" s="376"/>
      <c r="AB173" s="375"/>
      <c r="AC173" s="376"/>
      <c r="AD173" s="377"/>
    </row>
    <row r="174" spans="1:30" s="378" customFormat="1" x14ac:dyDescent="0.25">
      <c r="A174" s="2"/>
      <c r="B174" s="2"/>
      <c r="C174" s="2"/>
      <c r="D174" s="2"/>
      <c r="E174" s="2"/>
      <c r="F174" s="2"/>
      <c r="G174" s="2"/>
      <c r="H174" s="2"/>
      <c r="I174" s="2"/>
      <c r="J174" s="643"/>
      <c r="K174" s="643"/>
      <c r="L174" s="643"/>
      <c r="M174" s="643"/>
      <c r="N174" s="643"/>
      <c r="O174" s="643"/>
      <c r="P174" s="643"/>
      <c r="Q174" s="375"/>
      <c r="R174" s="375"/>
      <c r="S174" s="375"/>
      <c r="T174" s="375"/>
      <c r="U174" s="375"/>
      <c r="V174" s="375"/>
      <c r="W174" s="376"/>
      <c r="X174" s="375"/>
      <c r="Y174" s="376"/>
      <c r="Z174" s="375"/>
      <c r="AA174" s="376"/>
      <c r="AB174" s="375"/>
      <c r="AC174" s="376"/>
      <c r="AD174" s="377"/>
    </row>
    <row r="175" spans="1:30" s="378" customFormat="1" x14ac:dyDescent="0.25">
      <c r="A175" s="2"/>
      <c r="B175" s="2"/>
      <c r="C175" s="2"/>
      <c r="D175" s="2"/>
      <c r="E175" s="2"/>
      <c r="F175" s="2"/>
      <c r="G175" s="2"/>
      <c r="H175" s="2"/>
      <c r="I175" s="2"/>
      <c r="J175" s="643"/>
      <c r="K175" s="643"/>
      <c r="L175" s="643"/>
      <c r="M175" s="643"/>
      <c r="N175" s="643"/>
      <c r="O175" s="643"/>
      <c r="P175" s="643"/>
      <c r="Q175" s="375"/>
      <c r="R175" s="375"/>
      <c r="S175" s="375"/>
      <c r="T175" s="375"/>
      <c r="U175" s="375"/>
      <c r="V175" s="375"/>
      <c r="W175" s="376"/>
      <c r="X175" s="375"/>
      <c r="Y175" s="376"/>
      <c r="Z175" s="375"/>
      <c r="AA175" s="376"/>
      <c r="AB175" s="375"/>
      <c r="AC175" s="376"/>
      <c r="AD175" s="377"/>
    </row>
    <row r="176" spans="1:30" s="378" customFormat="1" x14ac:dyDescent="0.25">
      <c r="A176" s="2"/>
      <c r="B176" s="2"/>
      <c r="C176" s="2"/>
      <c r="D176" s="2"/>
      <c r="E176" s="2"/>
      <c r="F176" s="2"/>
      <c r="G176" s="2"/>
      <c r="H176" s="2"/>
      <c r="I176" s="2"/>
      <c r="J176" s="643"/>
      <c r="K176" s="643"/>
      <c r="L176" s="643"/>
      <c r="M176" s="643"/>
      <c r="N176" s="643"/>
      <c r="O176" s="643"/>
      <c r="P176" s="643"/>
      <c r="Q176" s="375"/>
      <c r="R176" s="375"/>
      <c r="S176" s="375"/>
      <c r="T176" s="375"/>
      <c r="U176" s="375"/>
      <c r="V176" s="375"/>
      <c r="W176" s="376"/>
      <c r="X176" s="375"/>
      <c r="Y176" s="376"/>
      <c r="Z176" s="375"/>
      <c r="AA176" s="376"/>
      <c r="AB176" s="375"/>
      <c r="AC176" s="376"/>
      <c r="AD176" s="377"/>
    </row>
    <row r="177" spans="1:30" s="378" customFormat="1" x14ac:dyDescent="0.25">
      <c r="A177" s="2"/>
      <c r="B177" s="2"/>
      <c r="C177" s="2"/>
      <c r="D177" s="2"/>
      <c r="E177" s="2"/>
      <c r="F177" s="2"/>
      <c r="G177" s="2"/>
      <c r="H177" s="2"/>
      <c r="I177" s="2"/>
      <c r="J177" s="643"/>
      <c r="K177" s="643"/>
      <c r="L177" s="643"/>
      <c r="M177" s="643"/>
      <c r="N177" s="643"/>
      <c r="O177" s="643"/>
      <c r="P177" s="643"/>
      <c r="Q177" s="375"/>
      <c r="R177" s="375"/>
      <c r="S177" s="375"/>
      <c r="T177" s="375"/>
      <c r="U177" s="375"/>
      <c r="V177" s="375"/>
      <c r="W177" s="376"/>
      <c r="X177" s="375"/>
      <c r="Y177" s="376"/>
      <c r="Z177" s="375"/>
      <c r="AA177" s="376"/>
      <c r="AB177" s="375"/>
      <c r="AC177" s="376"/>
      <c r="AD177" s="377"/>
    </row>
    <row r="178" spans="1:30" s="378" customFormat="1" x14ac:dyDescent="0.25">
      <c r="A178" s="2"/>
      <c r="B178" s="2"/>
      <c r="C178" s="2"/>
      <c r="D178" s="2"/>
      <c r="E178" s="2"/>
      <c r="F178" s="2"/>
      <c r="G178" s="2"/>
      <c r="H178" s="2"/>
      <c r="I178" s="2"/>
      <c r="J178" s="643"/>
      <c r="K178" s="643"/>
      <c r="L178" s="643"/>
      <c r="M178" s="643"/>
      <c r="N178" s="643"/>
      <c r="O178" s="643"/>
      <c r="P178" s="643"/>
      <c r="Q178" s="375"/>
      <c r="R178" s="375"/>
      <c r="S178" s="375"/>
      <c r="T178" s="375"/>
      <c r="U178" s="375"/>
      <c r="V178" s="375"/>
      <c r="W178" s="376"/>
      <c r="X178" s="375"/>
      <c r="Y178" s="376"/>
      <c r="Z178" s="375"/>
      <c r="AA178" s="376"/>
      <c r="AB178" s="375"/>
      <c r="AC178" s="376"/>
      <c r="AD178" s="377"/>
    </row>
    <row r="179" spans="1:30" s="378" customFormat="1" x14ac:dyDescent="0.25">
      <c r="A179" s="2"/>
      <c r="B179" s="2"/>
      <c r="C179" s="2"/>
      <c r="D179" s="2"/>
      <c r="E179" s="2"/>
      <c r="F179" s="2"/>
      <c r="G179" s="2"/>
      <c r="H179" s="2"/>
      <c r="I179" s="2"/>
      <c r="J179" s="643"/>
      <c r="K179" s="643"/>
      <c r="L179" s="643"/>
      <c r="M179" s="643"/>
      <c r="N179" s="643"/>
      <c r="O179" s="643"/>
      <c r="P179" s="643"/>
      <c r="Q179" s="375"/>
      <c r="R179" s="375"/>
      <c r="S179" s="375"/>
      <c r="T179" s="375"/>
      <c r="U179" s="375"/>
      <c r="V179" s="375"/>
      <c r="W179" s="376"/>
      <c r="X179" s="375"/>
      <c r="Y179" s="376"/>
      <c r="Z179" s="375"/>
      <c r="AA179" s="376"/>
      <c r="AB179" s="375"/>
      <c r="AC179" s="376"/>
      <c r="AD179" s="377"/>
    </row>
    <row r="180" spans="1:30" s="378" customFormat="1" x14ac:dyDescent="0.25">
      <c r="A180" s="2"/>
      <c r="B180" s="2"/>
      <c r="C180" s="2"/>
      <c r="D180" s="2"/>
      <c r="E180" s="2"/>
      <c r="F180" s="2"/>
      <c r="G180" s="2"/>
      <c r="H180" s="2"/>
      <c r="I180" s="2"/>
      <c r="J180" s="643"/>
      <c r="K180" s="643"/>
      <c r="L180" s="643"/>
      <c r="M180" s="643"/>
      <c r="N180" s="643"/>
      <c r="O180" s="643"/>
      <c r="P180" s="643"/>
      <c r="Q180" s="375"/>
      <c r="R180" s="375"/>
      <c r="S180" s="375"/>
      <c r="T180" s="375"/>
      <c r="U180" s="375"/>
      <c r="V180" s="375"/>
      <c r="W180" s="376"/>
      <c r="X180" s="375"/>
      <c r="Y180" s="376"/>
      <c r="Z180" s="375"/>
      <c r="AA180" s="376"/>
      <c r="AB180" s="375"/>
      <c r="AC180" s="376"/>
      <c r="AD180" s="377"/>
    </row>
    <row r="181" spans="1:30" s="378" customFormat="1" x14ac:dyDescent="0.25">
      <c r="A181" s="2"/>
      <c r="B181" s="2"/>
      <c r="C181" s="2"/>
      <c r="D181" s="2"/>
      <c r="E181" s="2"/>
      <c r="F181" s="2"/>
      <c r="G181" s="2"/>
      <c r="H181" s="2"/>
      <c r="I181" s="2"/>
      <c r="J181" s="643"/>
      <c r="K181" s="643"/>
      <c r="L181" s="643"/>
      <c r="M181" s="643"/>
      <c r="N181" s="643"/>
      <c r="O181" s="643"/>
      <c r="P181" s="643"/>
      <c r="Q181" s="375"/>
      <c r="R181" s="375"/>
      <c r="S181" s="375"/>
      <c r="T181" s="375"/>
      <c r="U181" s="375"/>
      <c r="V181" s="375"/>
      <c r="W181" s="376"/>
      <c r="X181" s="375"/>
      <c r="Y181" s="376"/>
      <c r="Z181" s="375"/>
      <c r="AA181" s="376"/>
      <c r="AB181" s="375"/>
      <c r="AC181" s="376"/>
      <c r="AD181" s="377"/>
    </row>
    <row r="182" spans="1:30" s="378" customFormat="1" x14ac:dyDescent="0.25">
      <c r="A182" s="2"/>
      <c r="B182" s="2"/>
      <c r="C182" s="2"/>
      <c r="D182" s="2"/>
      <c r="E182" s="2"/>
      <c r="F182" s="2"/>
      <c r="G182" s="2"/>
      <c r="H182" s="2"/>
      <c r="I182" s="2"/>
      <c r="J182" s="643"/>
      <c r="K182" s="643"/>
      <c r="L182" s="643"/>
      <c r="M182" s="643"/>
      <c r="N182" s="643"/>
      <c r="O182" s="643"/>
      <c r="P182" s="643"/>
      <c r="Q182" s="375"/>
      <c r="R182" s="375"/>
      <c r="S182" s="375"/>
      <c r="T182" s="375"/>
      <c r="U182" s="375"/>
      <c r="V182" s="375"/>
      <c r="W182" s="376"/>
      <c r="X182" s="375"/>
      <c r="Y182" s="376"/>
      <c r="Z182" s="375"/>
      <c r="AA182" s="376"/>
      <c r="AB182" s="375"/>
      <c r="AC182" s="376"/>
      <c r="AD182" s="377"/>
    </row>
    <row r="183" spans="1:30" s="378" customFormat="1" x14ac:dyDescent="0.25">
      <c r="A183" s="2"/>
      <c r="B183" s="2"/>
      <c r="C183" s="2"/>
      <c r="D183" s="2"/>
      <c r="E183" s="2"/>
      <c r="F183" s="2"/>
      <c r="G183" s="2"/>
      <c r="H183" s="2"/>
      <c r="I183" s="2"/>
      <c r="J183" s="643"/>
      <c r="K183" s="643"/>
      <c r="L183" s="643"/>
      <c r="M183" s="643"/>
      <c r="N183" s="643"/>
      <c r="O183" s="643"/>
      <c r="P183" s="643"/>
      <c r="Q183" s="375"/>
      <c r="R183" s="375"/>
      <c r="S183" s="375"/>
      <c r="T183" s="375"/>
      <c r="U183" s="375"/>
      <c r="V183" s="375"/>
      <c r="W183" s="376"/>
      <c r="X183" s="375"/>
      <c r="Y183" s="376"/>
      <c r="Z183" s="375"/>
      <c r="AA183" s="376"/>
      <c r="AB183" s="375"/>
      <c r="AC183" s="376"/>
      <c r="AD183" s="377"/>
    </row>
    <row r="184" spans="1:30" s="378" customFormat="1" x14ac:dyDescent="0.25">
      <c r="A184" s="2"/>
      <c r="B184" s="2"/>
      <c r="C184" s="2"/>
      <c r="D184" s="2"/>
      <c r="E184" s="2"/>
      <c r="F184" s="2"/>
      <c r="G184" s="2"/>
      <c r="H184" s="2"/>
      <c r="I184" s="2"/>
      <c r="J184" s="643"/>
      <c r="K184" s="643"/>
      <c r="L184" s="643"/>
      <c r="M184" s="643"/>
      <c r="N184" s="643"/>
      <c r="O184" s="643"/>
      <c r="P184" s="643"/>
      <c r="Q184" s="375"/>
      <c r="R184" s="375"/>
      <c r="S184" s="375"/>
      <c r="T184" s="375"/>
      <c r="U184" s="375"/>
      <c r="V184" s="375"/>
      <c r="W184" s="376"/>
      <c r="X184" s="375"/>
      <c r="Y184" s="376"/>
      <c r="Z184" s="375"/>
      <c r="AA184" s="376"/>
      <c r="AB184" s="375"/>
      <c r="AC184" s="376"/>
      <c r="AD184" s="377"/>
    </row>
    <row r="185" spans="1:30" s="378" customFormat="1" x14ac:dyDescent="0.25">
      <c r="A185" s="2"/>
      <c r="B185" s="2"/>
      <c r="C185" s="2"/>
      <c r="D185" s="2"/>
      <c r="E185" s="2"/>
      <c r="F185" s="2"/>
      <c r="G185" s="2"/>
      <c r="H185" s="2"/>
      <c r="I185" s="2"/>
      <c r="J185" s="643"/>
      <c r="K185" s="643"/>
      <c r="L185" s="643"/>
      <c r="M185" s="643"/>
      <c r="N185" s="643"/>
      <c r="O185" s="643"/>
      <c r="P185" s="643"/>
      <c r="Q185" s="375"/>
      <c r="R185" s="375"/>
      <c r="S185" s="375"/>
      <c r="T185" s="375"/>
      <c r="U185" s="375"/>
      <c r="V185" s="375"/>
      <c r="W185" s="376"/>
      <c r="X185" s="375"/>
      <c r="Y185" s="376"/>
      <c r="Z185" s="375"/>
      <c r="AA185" s="376"/>
      <c r="AB185" s="375"/>
      <c r="AC185" s="376"/>
      <c r="AD185" s="377"/>
    </row>
    <row r="186" spans="1:30" s="378" customFormat="1" x14ac:dyDescent="0.25">
      <c r="A186" s="2"/>
      <c r="B186" s="2"/>
      <c r="C186" s="2"/>
      <c r="D186" s="2"/>
      <c r="E186" s="2"/>
      <c r="F186" s="2"/>
      <c r="G186" s="2"/>
      <c r="H186" s="2"/>
      <c r="I186" s="2"/>
      <c r="J186" s="643"/>
      <c r="K186" s="643"/>
      <c r="L186" s="643"/>
      <c r="M186" s="643"/>
      <c r="N186" s="643"/>
      <c r="O186" s="643"/>
      <c r="P186" s="643"/>
      <c r="Q186" s="375"/>
      <c r="R186" s="375"/>
      <c r="S186" s="375"/>
      <c r="T186" s="375"/>
      <c r="U186" s="375"/>
      <c r="V186" s="375"/>
      <c r="W186" s="376"/>
      <c r="X186" s="375"/>
      <c r="Y186" s="376"/>
      <c r="Z186" s="375"/>
      <c r="AA186" s="376"/>
      <c r="AB186" s="375"/>
      <c r="AC186" s="376"/>
      <c r="AD186" s="377"/>
    </row>
    <row r="187" spans="1:30" s="378" customFormat="1" x14ac:dyDescent="0.25">
      <c r="A187" s="2"/>
      <c r="B187" s="2"/>
      <c r="C187" s="2"/>
      <c r="D187" s="2"/>
      <c r="E187" s="2"/>
      <c r="F187" s="2"/>
      <c r="G187" s="2"/>
      <c r="H187" s="2"/>
      <c r="I187" s="2"/>
      <c r="J187" s="643"/>
      <c r="K187" s="643"/>
      <c r="L187" s="643"/>
      <c r="M187" s="643"/>
      <c r="N187" s="643"/>
      <c r="O187" s="643"/>
      <c r="P187" s="643"/>
      <c r="Q187" s="375"/>
      <c r="R187" s="375"/>
      <c r="S187" s="375"/>
      <c r="T187" s="375"/>
      <c r="U187" s="375"/>
      <c r="V187" s="375"/>
      <c r="W187" s="376"/>
      <c r="X187" s="375"/>
      <c r="Y187" s="376"/>
      <c r="Z187" s="375"/>
      <c r="AA187" s="376"/>
      <c r="AB187" s="375"/>
      <c r="AC187" s="376"/>
      <c r="AD187" s="377"/>
    </row>
    <row r="188" spans="1:30" s="378" customFormat="1" x14ac:dyDescent="0.25">
      <c r="A188" s="2"/>
      <c r="B188" s="2"/>
      <c r="C188" s="2"/>
      <c r="D188" s="2"/>
      <c r="E188" s="2"/>
      <c r="F188" s="2"/>
      <c r="G188" s="2"/>
      <c r="H188" s="2"/>
      <c r="I188" s="2"/>
      <c r="J188" s="643"/>
      <c r="K188" s="643"/>
      <c r="L188" s="643"/>
      <c r="M188" s="643"/>
      <c r="N188" s="643"/>
      <c r="O188" s="643"/>
      <c r="P188" s="643"/>
      <c r="Q188" s="375"/>
      <c r="R188" s="375"/>
      <c r="S188" s="375"/>
      <c r="T188" s="375"/>
      <c r="U188" s="375"/>
      <c r="V188" s="375"/>
      <c r="W188" s="376"/>
      <c r="X188" s="375"/>
      <c r="Y188" s="376"/>
      <c r="Z188" s="375"/>
      <c r="AA188" s="376"/>
      <c r="AB188" s="375"/>
      <c r="AC188" s="376"/>
      <c r="AD188" s="377"/>
    </row>
    <row r="189" spans="1:30" s="378" customFormat="1" x14ac:dyDescent="0.25">
      <c r="A189" s="2"/>
      <c r="B189" s="2"/>
      <c r="C189" s="2"/>
      <c r="D189" s="2"/>
      <c r="E189" s="2"/>
      <c r="F189" s="2"/>
      <c r="G189" s="2"/>
      <c r="H189" s="2"/>
      <c r="I189" s="2"/>
      <c r="J189" s="643"/>
      <c r="K189" s="643"/>
      <c r="L189" s="643"/>
      <c r="M189" s="643"/>
      <c r="N189" s="643"/>
      <c r="O189" s="643"/>
      <c r="P189" s="643"/>
      <c r="Q189" s="375"/>
      <c r="R189" s="375"/>
      <c r="S189" s="375"/>
      <c r="T189" s="375"/>
      <c r="U189" s="375"/>
      <c r="V189" s="375"/>
      <c r="W189" s="376"/>
      <c r="X189" s="375"/>
      <c r="Y189" s="376"/>
      <c r="Z189" s="375"/>
      <c r="AA189" s="376"/>
      <c r="AB189" s="375"/>
      <c r="AC189" s="376"/>
      <c r="AD189" s="377"/>
    </row>
    <row r="190" spans="1:30" s="378" customFormat="1" x14ac:dyDescent="0.25">
      <c r="A190" s="2"/>
      <c r="B190" s="2"/>
      <c r="C190" s="2"/>
      <c r="D190" s="2"/>
      <c r="E190" s="2"/>
      <c r="F190" s="2"/>
      <c r="G190" s="2"/>
      <c r="H190" s="2"/>
      <c r="I190" s="2"/>
      <c r="J190" s="643"/>
      <c r="K190" s="643"/>
      <c r="L190" s="643"/>
      <c r="M190" s="643"/>
      <c r="N190" s="643"/>
      <c r="O190" s="643"/>
      <c r="P190" s="643"/>
      <c r="Q190" s="375"/>
      <c r="R190" s="375"/>
      <c r="S190" s="375"/>
      <c r="T190" s="375"/>
      <c r="U190" s="375"/>
      <c r="V190" s="375"/>
      <c r="W190" s="376"/>
      <c r="X190" s="375"/>
      <c r="Y190" s="376"/>
      <c r="Z190" s="375"/>
      <c r="AA190" s="376"/>
      <c r="AB190" s="375"/>
      <c r="AC190" s="376"/>
      <c r="AD190" s="377"/>
    </row>
    <row r="191" spans="1:30" s="378" customFormat="1" x14ac:dyDescent="0.25">
      <c r="A191" s="2"/>
      <c r="B191" s="2"/>
      <c r="C191" s="2"/>
      <c r="D191" s="2"/>
      <c r="E191" s="2"/>
      <c r="F191" s="2"/>
      <c r="G191" s="2"/>
      <c r="H191" s="2"/>
      <c r="I191" s="2"/>
      <c r="J191" s="643"/>
      <c r="K191" s="643"/>
      <c r="L191" s="643"/>
      <c r="M191" s="643"/>
      <c r="N191" s="643"/>
      <c r="O191" s="643"/>
      <c r="P191" s="643"/>
      <c r="Q191" s="375"/>
      <c r="R191" s="375"/>
      <c r="S191" s="375"/>
      <c r="T191" s="375"/>
      <c r="U191" s="375"/>
      <c r="V191" s="375"/>
      <c r="W191" s="376"/>
      <c r="X191" s="375"/>
      <c r="Y191" s="376"/>
      <c r="Z191" s="375"/>
      <c r="AA191" s="376"/>
      <c r="AB191" s="375"/>
      <c r="AC191" s="376"/>
      <c r="AD191" s="377"/>
    </row>
    <row r="192" spans="1:30" s="378" customFormat="1" x14ac:dyDescent="0.25">
      <c r="A192" s="2"/>
      <c r="B192" s="2"/>
      <c r="C192" s="2"/>
      <c r="D192" s="2"/>
      <c r="E192" s="2"/>
      <c r="F192" s="2"/>
      <c r="G192" s="2"/>
      <c r="H192" s="2"/>
      <c r="I192" s="2"/>
      <c r="J192" s="643"/>
      <c r="K192" s="643"/>
      <c r="L192" s="643"/>
      <c r="M192" s="643"/>
      <c r="N192" s="643"/>
      <c r="O192" s="643"/>
      <c r="P192" s="643"/>
      <c r="Q192" s="375"/>
      <c r="R192" s="375"/>
      <c r="S192" s="375"/>
      <c r="T192" s="375"/>
      <c r="U192" s="375"/>
      <c r="V192" s="375"/>
      <c r="W192" s="376"/>
      <c r="X192" s="375"/>
      <c r="Y192" s="376"/>
      <c r="Z192" s="375"/>
      <c r="AA192" s="376"/>
      <c r="AB192" s="375"/>
      <c r="AC192" s="376"/>
      <c r="AD192" s="377"/>
    </row>
    <row r="193" spans="1:30" s="378" customFormat="1" x14ac:dyDescent="0.25">
      <c r="A193" s="2"/>
      <c r="B193" s="2"/>
      <c r="C193" s="2"/>
      <c r="D193" s="2"/>
      <c r="E193" s="2"/>
      <c r="F193" s="2"/>
      <c r="G193" s="2"/>
      <c r="H193" s="2"/>
      <c r="I193" s="2"/>
      <c r="J193" s="643"/>
      <c r="K193" s="643"/>
      <c r="L193" s="643"/>
      <c r="M193" s="643"/>
      <c r="N193" s="643"/>
      <c r="O193" s="643"/>
      <c r="P193" s="643"/>
      <c r="Q193" s="375"/>
      <c r="R193" s="375"/>
      <c r="S193" s="375"/>
      <c r="T193" s="375"/>
      <c r="U193" s="375"/>
      <c r="V193" s="375"/>
      <c r="W193" s="376"/>
      <c r="X193" s="375"/>
      <c r="Y193" s="376"/>
      <c r="Z193" s="375"/>
      <c r="AA193" s="376"/>
      <c r="AB193" s="375"/>
      <c r="AC193" s="376"/>
      <c r="AD193" s="377"/>
    </row>
    <row r="194" spans="1:30" s="378" customFormat="1" x14ac:dyDescent="0.25">
      <c r="A194" s="2"/>
      <c r="B194" s="2"/>
      <c r="C194" s="2"/>
      <c r="D194" s="2"/>
      <c r="E194" s="2"/>
      <c r="F194" s="2"/>
      <c r="G194" s="2"/>
      <c r="H194" s="2"/>
      <c r="I194" s="2"/>
      <c r="J194" s="643"/>
      <c r="K194" s="643"/>
      <c r="L194" s="643"/>
      <c r="M194" s="643"/>
      <c r="N194" s="643"/>
      <c r="O194" s="643"/>
      <c r="P194" s="643"/>
      <c r="Q194" s="375"/>
      <c r="R194" s="375"/>
      <c r="S194" s="375"/>
      <c r="T194" s="375"/>
      <c r="U194" s="375"/>
      <c r="V194" s="375"/>
      <c r="W194" s="376"/>
      <c r="X194" s="375"/>
      <c r="Y194" s="376"/>
      <c r="Z194" s="375"/>
      <c r="AA194" s="376"/>
      <c r="AB194" s="375"/>
      <c r="AC194" s="376"/>
      <c r="AD194" s="377"/>
    </row>
    <row r="195" spans="1:30" s="378" customFormat="1" x14ac:dyDescent="0.25">
      <c r="A195" s="2"/>
      <c r="B195" s="2"/>
      <c r="C195" s="2"/>
      <c r="D195" s="2"/>
      <c r="E195" s="2"/>
      <c r="F195" s="2"/>
      <c r="G195" s="2"/>
      <c r="H195" s="2"/>
      <c r="I195" s="2"/>
      <c r="J195" s="643"/>
      <c r="K195" s="643"/>
      <c r="L195" s="643"/>
      <c r="M195" s="643"/>
      <c r="N195" s="643"/>
      <c r="O195" s="643"/>
      <c r="P195" s="643"/>
      <c r="Q195" s="375"/>
      <c r="R195" s="375"/>
      <c r="S195" s="375"/>
      <c r="T195" s="375"/>
      <c r="U195" s="375"/>
      <c r="V195" s="375"/>
      <c r="W195" s="376"/>
      <c r="X195" s="375"/>
      <c r="Y195" s="376"/>
      <c r="Z195" s="375"/>
      <c r="AA195" s="376"/>
      <c r="AB195" s="375"/>
      <c r="AC195" s="376"/>
      <c r="AD195" s="377"/>
    </row>
    <row r="196" spans="1:30" s="378" customFormat="1" x14ac:dyDescent="0.25">
      <c r="A196" s="2"/>
      <c r="B196" s="2"/>
      <c r="C196" s="2"/>
      <c r="D196" s="2"/>
      <c r="E196" s="2"/>
      <c r="F196" s="2"/>
      <c r="G196" s="2"/>
      <c r="H196" s="2"/>
      <c r="I196" s="2"/>
      <c r="J196" s="643"/>
      <c r="K196" s="643"/>
      <c r="L196" s="643"/>
      <c r="M196" s="643"/>
      <c r="N196" s="643"/>
      <c r="O196" s="643"/>
      <c r="P196" s="643"/>
      <c r="Q196" s="375"/>
      <c r="R196" s="375"/>
      <c r="S196" s="375"/>
      <c r="T196" s="375"/>
      <c r="U196" s="375"/>
      <c r="V196" s="375"/>
      <c r="W196" s="376"/>
      <c r="X196" s="375"/>
      <c r="Y196" s="376"/>
      <c r="Z196" s="375"/>
      <c r="AA196" s="376"/>
      <c r="AB196" s="375"/>
      <c r="AC196" s="376"/>
      <c r="AD196" s="377"/>
    </row>
    <row r="197" spans="1:30" s="378" customFormat="1" x14ac:dyDescent="0.25">
      <c r="A197" s="2"/>
      <c r="B197" s="2"/>
      <c r="C197" s="2"/>
      <c r="D197" s="2"/>
      <c r="E197" s="2"/>
      <c r="F197" s="2"/>
      <c r="G197" s="2"/>
      <c r="H197" s="2"/>
      <c r="I197" s="2"/>
      <c r="J197" s="643"/>
      <c r="K197" s="643"/>
      <c r="L197" s="643"/>
      <c r="M197" s="643"/>
      <c r="N197" s="643"/>
      <c r="O197" s="643"/>
      <c r="P197" s="643"/>
      <c r="Q197" s="375"/>
      <c r="R197" s="375"/>
      <c r="S197" s="375"/>
      <c r="T197" s="375"/>
      <c r="U197" s="375"/>
      <c r="V197" s="375"/>
      <c r="W197" s="376"/>
      <c r="X197" s="375"/>
      <c r="Y197" s="376"/>
      <c r="Z197" s="375"/>
      <c r="AA197" s="376"/>
      <c r="AB197" s="375"/>
      <c r="AC197" s="376"/>
      <c r="AD197" s="377"/>
    </row>
    <row r="198" spans="1:30" s="378" customFormat="1" x14ac:dyDescent="0.25">
      <c r="A198" s="2"/>
      <c r="B198" s="2"/>
      <c r="C198" s="2"/>
      <c r="D198" s="2"/>
      <c r="E198" s="2"/>
      <c r="F198" s="2"/>
      <c r="G198" s="2"/>
      <c r="H198" s="2"/>
      <c r="I198" s="2"/>
      <c r="J198" s="643"/>
      <c r="K198" s="643"/>
      <c r="L198" s="643"/>
      <c r="M198" s="643"/>
      <c r="N198" s="643"/>
      <c r="O198" s="643"/>
      <c r="P198" s="643"/>
      <c r="Q198" s="375"/>
      <c r="R198" s="375"/>
      <c r="S198" s="375"/>
      <c r="T198" s="375"/>
      <c r="U198" s="375"/>
      <c r="V198" s="375"/>
      <c r="W198" s="376"/>
      <c r="X198" s="375"/>
      <c r="Y198" s="376"/>
      <c r="Z198" s="375"/>
      <c r="AA198" s="376"/>
      <c r="AB198" s="375"/>
      <c r="AC198" s="376"/>
      <c r="AD198" s="377"/>
    </row>
    <row r="199" spans="1:30" s="378" customFormat="1" x14ac:dyDescent="0.25">
      <c r="A199" s="2"/>
      <c r="B199" s="2"/>
      <c r="C199" s="2"/>
      <c r="D199" s="2"/>
      <c r="E199" s="2"/>
      <c r="F199" s="2"/>
      <c r="G199" s="2"/>
      <c r="H199" s="2"/>
      <c r="I199" s="2"/>
      <c r="J199" s="643"/>
      <c r="K199" s="643"/>
      <c r="L199" s="643"/>
      <c r="M199" s="643"/>
      <c r="N199" s="643"/>
      <c r="O199" s="643"/>
      <c r="P199" s="643"/>
      <c r="Q199" s="375"/>
      <c r="R199" s="375"/>
      <c r="S199" s="375"/>
      <c r="T199" s="375"/>
      <c r="U199" s="375"/>
      <c r="V199" s="375"/>
      <c r="W199" s="376"/>
      <c r="X199" s="375"/>
      <c r="Y199" s="376"/>
      <c r="Z199" s="375"/>
      <c r="AA199" s="376"/>
      <c r="AB199" s="375"/>
      <c r="AC199" s="376"/>
      <c r="AD199" s="377"/>
    </row>
    <row r="200" spans="1:30" s="378" customFormat="1" x14ac:dyDescent="0.25">
      <c r="A200" s="2"/>
      <c r="B200" s="2"/>
      <c r="C200" s="2"/>
      <c r="D200" s="2"/>
      <c r="E200" s="2"/>
      <c r="F200" s="2"/>
      <c r="G200" s="2"/>
      <c r="H200" s="2"/>
      <c r="I200" s="2"/>
      <c r="J200" s="643"/>
      <c r="K200" s="643"/>
      <c r="L200" s="643"/>
      <c r="M200" s="643"/>
      <c r="N200" s="643"/>
      <c r="O200" s="643"/>
      <c r="P200" s="643"/>
      <c r="Q200" s="375"/>
      <c r="R200" s="375"/>
      <c r="S200" s="375"/>
      <c r="T200" s="375"/>
      <c r="U200" s="375"/>
      <c r="V200" s="375"/>
      <c r="W200" s="376"/>
      <c r="X200" s="375"/>
      <c r="Y200" s="376"/>
      <c r="Z200" s="375"/>
      <c r="AA200" s="376"/>
      <c r="AB200" s="375"/>
      <c r="AC200" s="376"/>
      <c r="AD200" s="377"/>
    </row>
    <row r="201" spans="1:30" s="378" customFormat="1" x14ac:dyDescent="0.25">
      <c r="A201" s="2"/>
      <c r="B201" s="2"/>
      <c r="C201" s="2"/>
      <c r="D201" s="2"/>
      <c r="E201" s="2"/>
      <c r="F201" s="2"/>
      <c r="G201" s="2"/>
      <c r="H201" s="2"/>
      <c r="I201" s="2"/>
      <c r="J201" s="643"/>
      <c r="K201" s="643"/>
      <c r="L201" s="643"/>
      <c r="M201" s="643"/>
      <c r="N201" s="643"/>
      <c r="O201" s="643"/>
      <c r="P201" s="643"/>
      <c r="Q201" s="375"/>
      <c r="R201" s="375"/>
      <c r="S201" s="375"/>
      <c r="T201" s="375"/>
      <c r="U201" s="375"/>
      <c r="V201" s="375"/>
      <c r="W201" s="376"/>
      <c r="X201" s="375"/>
      <c r="Y201" s="376"/>
      <c r="Z201" s="375"/>
      <c r="AA201" s="376"/>
      <c r="AB201" s="375"/>
      <c r="AC201" s="376"/>
      <c r="AD201" s="377"/>
    </row>
    <row r="202" spans="1:30" s="378" customFormat="1" x14ac:dyDescent="0.25">
      <c r="A202" s="2"/>
      <c r="B202" s="2"/>
      <c r="C202" s="2"/>
      <c r="D202" s="2"/>
      <c r="E202" s="2"/>
      <c r="F202" s="2"/>
      <c r="G202" s="2"/>
      <c r="H202" s="2"/>
      <c r="I202" s="2"/>
      <c r="J202" s="643"/>
      <c r="K202" s="643"/>
      <c r="L202" s="643"/>
      <c r="M202" s="643"/>
      <c r="N202" s="643"/>
      <c r="O202" s="643"/>
      <c r="P202" s="643"/>
      <c r="Q202" s="375"/>
      <c r="R202" s="375"/>
      <c r="S202" s="375"/>
      <c r="T202" s="375"/>
      <c r="U202" s="375"/>
      <c r="V202" s="375"/>
      <c r="W202" s="376"/>
      <c r="X202" s="375"/>
      <c r="Y202" s="376"/>
      <c r="Z202" s="375"/>
      <c r="AA202" s="376"/>
      <c r="AB202" s="375"/>
      <c r="AC202" s="376"/>
      <c r="AD202" s="377"/>
    </row>
    <row r="203" spans="1:30" s="378" customFormat="1" x14ac:dyDescent="0.25">
      <c r="A203" s="2"/>
      <c r="B203" s="2"/>
      <c r="C203" s="2"/>
      <c r="D203" s="2"/>
      <c r="E203" s="2"/>
      <c r="F203" s="2"/>
      <c r="G203" s="2"/>
      <c r="H203" s="2"/>
      <c r="I203" s="2"/>
      <c r="J203" s="643"/>
      <c r="K203" s="643"/>
      <c r="L203" s="643"/>
      <c r="M203" s="643"/>
      <c r="N203" s="643"/>
      <c r="O203" s="643"/>
      <c r="P203" s="643"/>
      <c r="Q203" s="375"/>
      <c r="R203" s="375"/>
      <c r="S203" s="375"/>
      <c r="T203" s="375"/>
      <c r="U203" s="375"/>
      <c r="V203" s="375"/>
      <c r="W203" s="376"/>
      <c r="X203" s="375"/>
      <c r="Y203" s="376"/>
      <c r="Z203" s="375"/>
      <c r="AA203" s="376"/>
      <c r="AB203" s="375"/>
      <c r="AC203" s="376"/>
      <c r="AD203" s="377"/>
    </row>
    <row r="204" spans="1:30" s="378" customFormat="1" x14ac:dyDescent="0.25">
      <c r="A204" s="2"/>
      <c r="B204" s="2"/>
      <c r="C204" s="2"/>
      <c r="D204" s="2"/>
      <c r="E204" s="2"/>
      <c r="F204" s="2"/>
      <c r="G204" s="2"/>
      <c r="H204" s="2"/>
      <c r="I204" s="2"/>
      <c r="J204" s="643"/>
      <c r="K204" s="643"/>
      <c r="L204" s="643"/>
      <c r="M204" s="643"/>
      <c r="N204" s="643"/>
      <c r="O204" s="643"/>
      <c r="P204" s="643"/>
      <c r="Q204" s="375"/>
      <c r="R204" s="375"/>
      <c r="S204" s="375"/>
      <c r="T204" s="375"/>
      <c r="U204" s="375"/>
      <c r="V204" s="375"/>
      <c r="W204" s="376"/>
      <c r="X204" s="375"/>
      <c r="Y204" s="376"/>
      <c r="Z204" s="375"/>
      <c r="AA204" s="376"/>
      <c r="AB204" s="375"/>
      <c r="AC204" s="376"/>
      <c r="AD204" s="377"/>
    </row>
    <row r="205" spans="1:30" s="378" customFormat="1" x14ac:dyDescent="0.25">
      <c r="A205" s="2"/>
      <c r="B205" s="2"/>
      <c r="C205" s="2"/>
      <c r="D205" s="2"/>
      <c r="E205" s="2"/>
      <c r="F205" s="2"/>
      <c r="G205" s="2"/>
      <c r="H205" s="2"/>
      <c r="I205" s="2"/>
      <c r="J205" s="643"/>
      <c r="K205" s="643"/>
      <c r="L205" s="643"/>
      <c r="M205" s="643"/>
      <c r="N205" s="643"/>
      <c r="O205" s="643"/>
      <c r="P205" s="643"/>
      <c r="Q205" s="375"/>
      <c r="R205" s="375"/>
      <c r="S205" s="375"/>
      <c r="T205" s="375"/>
      <c r="U205" s="375"/>
      <c r="V205" s="375"/>
      <c r="W205" s="376"/>
      <c r="X205" s="375"/>
      <c r="Y205" s="376"/>
      <c r="Z205" s="375"/>
      <c r="AA205" s="376"/>
      <c r="AB205" s="375"/>
      <c r="AC205" s="376"/>
      <c r="AD205" s="377"/>
    </row>
    <row r="206" spans="1:30" s="378" customFormat="1" x14ac:dyDescent="0.25">
      <c r="A206" s="2"/>
      <c r="B206" s="2"/>
      <c r="C206" s="2"/>
      <c r="D206" s="2"/>
      <c r="E206" s="2"/>
      <c r="F206" s="2"/>
      <c r="G206" s="2"/>
      <c r="H206" s="2"/>
      <c r="I206" s="2"/>
      <c r="J206" s="643"/>
      <c r="K206" s="643"/>
      <c r="L206" s="643"/>
      <c r="M206" s="643"/>
      <c r="N206" s="643"/>
      <c r="O206" s="643"/>
      <c r="P206" s="643"/>
      <c r="Q206" s="375"/>
      <c r="R206" s="375"/>
      <c r="S206" s="375"/>
      <c r="T206" s="375"/>
      <c r="U206" s="375"/>
      <c r="V206" s="375"/>
      <c r="W206" s="376"/>
      <c r="X206" s="375"/>
      <c r="Y206" s="376"/>
      <c r="Z206" s="375"/>
      <c r="AA206" s="376"/>
      <c r="AB206" s="375"/>
      <c r="AC206" s="376"/>
      <c r="AD206" s="377"/>
    </row>
    <row r="207" spans="1:30" s="378" customFormat="1" x14ac:dyDescent="0.25">
      <c r="A207" s="2"/>
      <c r="B207" s="2"/>
      <c r="C207" s="2"/>
      <c r="D207" s="2"/>
      <c r="E207" s="2"/>
      <c r="F207" s="2"/>
      <c r="G207" s="2"/>
      <c r="H207" s="2"/>
      <c r="I207" s="2"/>
      <c r="J207" s="643"/>
      <c r="K207" s="643"/>
      <c r="L207" s="643"/>
      <c r="M207" s="643"/>
      <c r="N207" s="643"/>
      <c r="O207" s="643"/>
      <c r="P207" s="643"/>
      <c r="Q207" s="375"/>
      <c r="R207" s="375"/>
      <c r="S207" s="375"/>
      <c r="T207" s="375"/>
      <c r="U207" s="375"/>
      <c r="V207" s="375"/>
      <c r="W207" s="376"/>
      <c r="X207" s="375"/>
      <c r="Y207" s="376"/>
      <c r="Z207" s="375"/>
      <c r="AA207" s="376"/>
      <c r="AB207" s="375"/>
      <c r="AC207" s="376"/>
      <c r="AD207" s="377"/>
    </row>
    <row r="208" spans="1:30" s="378" customFormat="1" x14ac:dyDescent="0.25">
      <c r="A208" s="2"/>
      <c r="B208" s="2"/>
      <c r="C208" s="2"/>
      <c r="D208" s="2"/>
      <c r="E208" s="2"/>
      <c r="F208" s="2"/>
      <c r="G208" s="2"/>
      <c r="H208" s="2"/>
      <c r="I208" s="2"/>
      <c r="J208" s="643"/>
      <c r="K208" s="643"/>
      <c r="L208" s="643"/>
      <c r="M208" s="643"/>
      <c r="N208" s="643"/>
      <c r="O208" s="643"/>
      <c r="P208" s="643"/>
      <c r="Q208" s="375"/>
      <c r="R208" s="375"/>
      <c r="S208" s="375"/>
      <c r="T208" s="375"/>
      <c r="U208" s="375"/>
      <c r="V208" s="375"/>
      <c r="W208" s="376"/>
      <c r="X208" s="375"/>
      <c r="Y208" s="376"/>
      <c r="Z208" s="375"/>
      <c r="AA208" s="376"/>
      <c r="AB208" s="375"/>
      <c r="AC208" s="376"/>
      <c r="AD208" s="377"/>
    </row>
    <row r="209" spans="1:30" s="378" customFormat="1" x14ac:dyDescent="0.25">
      <c r="A209" s="2"/>
      <c r="B209" s="2"/>
      <c r="C209" s="2"/>
      <c r="D209" s="2"/>
      <c r="E209" s="2"/>
      <c r="F209" s="2"/>
      <c r="G209" s="2"/>
      <c r="H209" s="2"/>
      <c r="I209" s="2"/>
      <c r="J209" s="643"/>
      <c r="K209" s="643"/>
      <c r="L209" s="643"/>
      <c r="M209" s="643"/>
      <c r="N209" s="643"/>
      <c r="O209" s="643"/>
      <c r="P209" s="643"/>
      <c r="Q209" s="375"/>
      <c r="R209" s="375"/>
      <c r="S209" s="375"/>
      <c r="T209" s="375"/>
      <c r="U209" s="375"/>
      <c r="V209" s="375"/>
      <c r="W209" s="376"/>
      <c r="X209" s="375"/>
      <c r="Y209" s="376"/>
      <c r="Z209" s="375"/>
      <c r="AA209" s="376"/>
      <c r="AB209" s="375"/>
      <c r="AC209" s="376"/>
      <c r="AD209" s="377"/>
    </row>
    <row r="210" spans="1:30" s="378" customFormat="1" x14ac:dyDescent="0.25">
      <c r="A210" s="2"/>
      <c r="B210" s="2"/>
      <c r="C210" s="2"/>
      <c r="D210" s="2"/>
      <c r="E210" s="2"/>
      <c r="F210" s="2"/>
      <c r="G210" s="2"/>
      <c r="H210" s="2"/>
      <c r="I210" s="2"/>
      <c r="J210" s="643"/>
      <c r="K210" s="643"/>
      <c r="L210" s="643"/>
      <c r="M210" s="643"/>
      <c r="N210" s="643"/>
      <c r="O210" s="643"/>
      <c r="P210" s="643"/>
      <c r="Q210" s="375"/>
      <c r="R210" s="375"/>
      <c r="S210" s="375"/>
      <c r="T210" s="375"/>
      <c r="U210" s="375"/>
      <c r="V210" s="375"/>
      <c r="W210" s="376"/>
      <c r="X210" s="375"/>
      <c r="Y210" s="376"/>
      <c r="Z210" s="375"/>
      <c r="AA210" s="376"/>
      <c r="AB210" s="375"/>
      <c r="AC210" s="376"/>
      <c r="AD210" s="377"/>
    </row>
    <row r="211" spans="1:30" s="378" customFormat="1" x14ac:dyDescent="0.25">
      <c r="A211" s="2"/>
      <c r="B211" s="2"/>
      <c r="C211" s="2"/>
      <c r="D211" s="2"/>
      <c r="E211" s="2"/>
      <c r="F211" s="2"/>
      <c r="G211" s="2"/>
      <c r="H211" s="2"/>
      <c r="I211" s="2"/>
      <c r="J211" s="643"/>
      <c r="K211" s="643"/>
      <c r="L211" s="643"/>
      <c r="M211" s="643"/>
      <c r="N211" s="643"/>
      <c r="O211" s="643"/>
      <c r="P211" s="643"/>
      <c r="Q211" s="375"/>
      <c r="R211" s="375"/>
      <c r="S211" s="375"/>
      <c r="T211" s="375"/>
      <c r="U211" s="375"/>
      <c r="V211" s="375"/>
      <c r="W211" s="376"/>
      <c r="X211" s="375"/>
      <c r="Y211" s="376"/>
      <c r="Z211" s="375"/>
      <c r="AA211" s="376"/>
      <c r="AB211" s="375"/>
      <c r="AC211" s="376"/>
      <c r="AD211" s="377"/>
    </row>
    <row r="212" spans="1:30" s="378" customFormat="1" x14ac:dyDescent="0.25">
      <c r="A212" s="2"/>
      <c r="B212" s="2"/>
      <c r="C212" s="2"/>
      <c r="D212" s="2"/>
      <c r="E212" s="2"/>
      <c r="F212" s="2"/>
      <c r="G212" s="2"/>
      <c r="H212" s="2"/>
      <c r="I212" s="2"/>
      <c r="J212" s="643"/>
      <c r="K212" s="643"/>
      <c r="L212" s="643"/>
      <c r="M212" s="643"/>
      <c r="N212" s="643"/>
      <c r="O212" s="643"/>
      <c r="P212" s="643"/>
      <c r="Q212" s="375"/>
      <c r="R212" s="375"/>
      <c r="S212" s="375"/>
      <c r="T212" s="375"/>
      <c r="U212" s="375"/>
      <c r="V212" s="375"/>
      <c r="W212" s="376"/>
      <c r="X212" s="375"/>
      <c r="Y212" s="376"/>
      <c r="Z212" s="375"/>
      <c r="AA212" s="376"/>
      <c r="AB212" s="375"/>
      <c r="AC212" s="376"/>
      <c r="AD212" s="377"/>
    </row>
    <row r="213" spans="1:30" s="378" customFormat="1" x14ac:dyDescent="0.25">
      <c r="A213" s="2"/>
      <c r="B213" s="2"/>
      <c r="C213" s="2"/>
      <c r="D213" s="2"/>
      <c r="E213" s="2"/>
      <c r="F213" s="2"/>
      <c r="G213" s="2"/>
      <c r="H213" s="2"/>
      <c r="I213" s="2"/>
      <c r="J213" s="643"/>
      <c r="K213" s="643"/>
      <c r="L213" s="643"/>
      <c r="M213" s="643"/>
      <c r="N213" s="643"/>
      <c r="O213" s="643"/>
      <c r="P213" s="643"/>
      <c r="Q213" s="375"/>
      <c r="R213" s="375"/>
      <c r="S213" s="375"/>
      <c r="T213" s="375"/>
      <c r="U213" s="375"/>
      <c r="V213" s="375"/>
      <c r="W213" s="376"/>
      <c r="X213" s="375"/>
      <c r="Y213" s="376"/>
      <c r="Z213" s="375"/>
      <c r="AA213" s="376"/>
      <c r="AB213" s="375"/>
      <c r="AC213" s="376"/>
      <c r="AD213" s="377"/>
    </row>
    <row r="214" spans="1:30" s="378" customFormat="1" x14ac:dyDescent="0.25">
      <c r="A214" s="2"/>
      <c r="B214" s="2"/>
      <c r="C214" s="2"/>
      <c r="D214" s="2"/>
      <c r="E214" s="2"/>
      <c r="F214" s="2"/>
      <c r="G214" s="2"/>
      <c r="H214" s="2"/>
      <c r="I214" s="2"/>
      <c r="J214" s="643"/>
      <c r="K214" s="643"/>
      <c r="L214" s="643"/>
      <c r="M214" s="643"/>
      <c r="N214" s="643"/>
      <c r="O214" s="643"/>
      <c r="P214" s="643"/>
      <c r="Q214" s="375"/>
      <c r="R214" s="375"/>
      <c r="S214" s="375"/>
      <c r="T214" s="375"/>
      <c r="U214" s="375"/>
      <c r="V214" s="375"/>
      <c r="W214" s="376"/>
      <c r="X214" s="375"/>
      <c r="Y214" s="376"/>
      <c r="Z214" s="375"/>
      <c r="AA214" s="376"/>
      <c r="AB214" s="375"/>
      <c r="AC214" s="376"/>
      <c r="AD214" s="377"/>
    </row>
    <row r="215" spans="1:30" s="378" customFormat="1" x14ac:dyDescent="0.25">
      <c r="A215" s="2"/>
      <c r="B215" s="2"/>
      <c r="C215" s="2"/>
      <c r="D215" s="2"/>
      <c r="E215" s="2"/>
      <c r="F215" s="2"/>
      <c r="G215" s="2"/>
      <c r="H215" s="2"/>
      <c r="I215" s="2"/>
      <c r="J215" s="643"/>
      <c r="K215" s="643"/>
      <c r="L215" s="643"/>
      <c r="M215" s="643"/>
      <c r="N215" s="643"/>
      <c r="O215" s="643"/>
      <c r="P215" s="643"/>
      <c r="Q215" s="375"/>
      <c r="R215" s="375"/>
      <c r="S215" s="375"/>
      <c r="T215" s="375"/>
      <c r="U215" s="375"/>
      <c r="V215" s="375"/>
      <c r="W215" s="376"/>
      <c r="X215" s="375"/>
      <c r="Y215" s="376"/>
      <c r="Z215" s="375"/>
      <c r="AA215" s="376"/>
      <c r="AB215" s="375"/>
      <c r="AC215" s="376"/>
      <c r="AD215" s="377"/>
    </row>
    <row r="216" spans="1:30" s="378" customFormat="1" x14ac:dyDescent="0.25">
      <c r="A216" s="2"/>
      <c r="B216" s="2"/>
      <c r="C216" s="2"/>
      <c r="D216" s="2"/>
      <c r="E216" s="2"/>
      <c r="F216" s="2"/>
      <c r="G216" s="2"/>
      <c r="H216" s="2"/>
      <c r="I216" s="2"/>
      <c r="J216" s="643"/>
      <c r="K216" s="643"/>
      <c r="L216" s="643"/>
      <c r="M216" s="643"/>
      <c r="N216" s="643"/>
      <c r="O216" s="643"/>
      <c r="P216" s="643"/>
      <c r="Q216" s="375"/>
      <c r="R216" s="375"/>
      <c r="S216" s="375"/>
      <c r="T216" s="375"/>
      <c r="U216" s="375"/>
      <c r="V216" s="375"/>
      <c r="W216" s="376"/>
      <c r="X216" s="375"/>
      <c r="Y216" s="376"/>
      <c r="Z216" s="375"/>
      <c r="AA216" s="376"/>
      <c r="AB216" s="375"/>
      <c r="AC216" s="376"/>
      <c r="AD216" s="377"/>
    </row>
    <row r="217" spans="1:30" s="378" customFormat="1" x14ac:dyDescent="0.25">
      <c r="A217" s="2"/>
      <c r="B217" s="2"/>
      <c r="C217" s="2"/>
      <c r="D217" s="2"/>
      <c r="E217" s="2"/>
      <c r="F217" s="2"/>
      <c r="G217" s="2"/>
      <c r="H217" s="2"/>
      <c r="I217" s="2"/>
      <c r="J217" s="643"/>
      <c r="K217" s="643"/>
      <c r="L217" s="643"/>
      <c r="M217" s="643"/>
      <c r="N217" s="643"/>
      <c r="O217" s="643"/>
      <c r="P217" s="643"/>
      <c r="Q217" s="375"/>
      <c r="R217" s="375"/>
      <c r="S217" s="375"/>
      <c r="T217" s="375"/>
      <c r="U217" s="375"/>
      <c r="V217" s="375"/>
      <c r="W217" s="376"/>
      <c r="X217" s="375"/>
      <c r="Y217" s="376"/>
      <c r="Z217" s="375"/>
      <c r="AA217" s="376"/>
      <c r="AB217" s="375"/>
      <c r="AC217" s="376"/>
      <c r="AD217" s="377"/>
    </row>
    <row r="218" spans="1:30" s="378" customFormat="1" x14ac:dyDescent="0.25">
      <c r="A218" s="2"/>
      <c r="B218" s="2"/>
      <c r="C218" s="2"/>
      <c r="D218" s="2"/>
      <c r="E218" s="2"/>
      <c r="F218" s="2"/>
      <c r="G218" s="2"/>
      <c r="H218" s="2"/>
      <c r="I218" s="2"/>
      <c r="J218" s="643"/>
      <c r="K218" s="643"/>
      <c r="L218" s="643"/>
      <c r="M218" s="643"/>
      <c r="N218" s="643"/>
      <c r="O218" s="643"/>
      <c r="P218" s="643"/>
      <c r="Q218" s="375"/>
      <c r="R218" s="375"/>
      <c r="S218" s="375"/>
      <c r="T218" s="375"/>
      <c r="U218" s="375"/>
      <c r="V218" s="375"/>
      <c r="W218" s="376"/>
      <c r="X218" s="375"/>
      <c r="Y218" s="376"/>
      <c r="Z218" s="375"/>
      <c r="AA218" s="376"/>
      <c r="AB218" s="375"/>
      <c r="AC218" s="376"/>
      <c r="AD218" s="377"/>
    </row>
    <row r="219" spans="1:30" s="378" customFormat="1" x14ac:dyDescent="0.25">
      <c r="A219" s="2"/>
      <c r="B219" s="2"/>
      <c r="C219" s="2"/>
      <c r="D219" s="2"/>
      <c r="E219" s="2"/>
      <c r="F219" s="2"/>
      <c r="G219" s="2"/>
      <c r="H219" s="2"/>
      <c r="I219" s="2"/>
      <c r="J219" s="643"/>
      <c r="K219" s="643"/>
      <c r="L219" s="643"/>
      <c r="M219" s="643"/>
      <c r="N219" s="643"/>
      <c r="O219" s="643"/>
      <c r="P219" s="643"/>
      <c r="Q219" s="375"/>
      <c r="R219" s="375"/>
      <c r="S219" s="375"/>
      <c r="T219" s="375"/>
      <c r="U219" s="375"/>
      <c r="V219" s="375"/>
      <c r="W219" s="376"/>
      <c r="X219" s="375"/>
      <c r="Y219" s="376"/>
      <c r="Z219" s="375"/>
      <c r="AA219" s="376"/>
      <c r="AB219" s="375"/>
      <c r="AC219" s="376"/>
      <c r="AD219" s="377"/>
    </row>
    <row r="220" spans="1:30" s="378" customFormat="1" x14ac:dyDescent="0.25">
      <c r="A220" s="2"/>
      <c r="B220" s="2"/>
      <c r="C220" s="2"/>
      <c r="D220" s="2"/>
      <c r="E220" s="2"/>
      <c r="F220" s="2"/>
      <c r="G220" s="2"/>
      <c r="H220" s="2"/>
      <c r="I220" s="2"/>
      <c r="J220" s="643"/>
      <c r="K220" s="643"/>
      <c r="L220" s="643"/>
      <c r="M220" s="643"/>
      <c r="N220" s="643"/>
      <c r="O220" s="643"/>
      <c r="P220" s="643"/>
      <c r="Q220" s="375"/>
      <c r="R220" s="375"/>
      <c r="S220" s="375"/>
      <c r="T220" s="375"/>
      <c r="U220" s="375"/>
      <c r="V220" s="375"/>
      <c r="W220" s="376"/>
      <c r="X220" s="375"/>
      <c r="Y220" s="376"/>
      <c r="Z220" s="375"/>
      <c r="AA220" s="376"/>
      <c r="AB220" s="375"/>
      <c r="AC220" s="376"/>
      <c r="AD220" s="377"/>
    </row>
    <row r="221" spans="1:30" s="378" customFormat="1" x14ac:dyDescent="0.25">
      <c r="A221" s="2"/>
      <c r="B221" s="2"/>
      <c r="C221" s="2"/>
      <c r="D221" s="2"/>
      <c r="E221" s="2"/>
      <c r="F221" s="2"/>
      <c r="G221" s="2"/>
      <c r="H221" s="2"/>
      <c r="I221" s="2"/>
      <c r="J221" s="643"/>
      <c r="K221" s="643"/>
      <c r="L221" s="643"/>
      <c r="M221" s="643"/>
      <c r="N221" s="643"/>
      <c r="O221" s="643"/>
      <c r="P221" s="643"/>
      <c r="Q221" s="375"/>
      <c r="R221" s="375"/>
      <c r="S221" s="375"/>
      <c r="T221" s="375"/>
      <c r="U221" s="375"/>
      <c r="V221" s="375"/>
      <c r="W221" s="376"/>
      <c r="X221" s="375"/>
      <c r="Y221" s="376"/>
      <c r="Z221" s="375"/>
      <c r="AA221" s="376"/>
      <c r="AB221" s="375"/>
      <c r="AC221" s="376"/>
      <c r="AD221" s="377"/>
    </row>
    <row r="222" spans="1:30" s="378" customFormat="1" x14ac:dyDescent="0.25">
      <c r="A222" s="2"/>
      <c r="B222" s="2"/>
      <c r="C222" s="2"/>
      <c r="D222" s="2"/>
      <c r="E222" s="2"/>
      <c r="F222" s="2"/>
      <c r="G222" s="2"/>
      <c r="H222" s="2"/>
      <c r="I222" s="2"/>
      <c r="J222" s="643"/>
      <c r="K222" s="643"/>
      <c r="L222" s="643"/>
      <c r="M222" s="643"/>
      <c r="N222" s="643"/>
      <c r="O222" s="643"/>
      <c r="P222" s="643"/>
      <c r="Q222" s="375"/>
      <c r="R222" s="375"/>
      <c r="S222" s="375"/>
      <c r="T222" s="375"/>
      <c r="U222" s="375"/>
      <c r="V222" s="375"/>
      <c r="W222" s="376"/>
      <c r="X222" s="375"/>
      <c r="Y222" s="376"/>
      <c r="Z222" s="375"/>
      <c r="AA222" s="376"/>
      <c r="AB222" s="375"/>
      <c r="AC222" s="376"/>
      <c r="AD222" s="377"/>
    </row>
    <row r="223" spans="1:30" s="378" customFormat="1" x14ac:dyDescent="0.25">
      <c r="A223" s="2"/>
      <c r="B223" s="2"/>
      <c r="C223" s="2"/>
      <c r="D223" s="2"/>
      <c r="E223" s="2"/>
      <c r="F223" s="2"/>
      <c r="G223" s="2"/>
      <c r="H223" s="2"/>
      <c r="I223" s="2"/>
      <c r="J223" s="643"/>
      <c r="K223" s="643"/>
      <c r="L223" s="643"/>
      <c r="M223" s="643"/>
      <c r="N223" s="643"/>
      <c r="O223" s="643"/>
      <c r="P223" s="643"/>
      <c r="Q223" s="375"/>
      <c r="R223" s="375"/>
      <c r="S223" s="375"/>
      <c r="T223" s="375"/>
      <c r="U223" s="375"/>
      <c r="V223" s="375"/>
      <c r="W223" s="376"/>
      <c r="X223" s="375"/>
      <c r="Y223" s="376"/>
      <c r="Z223" s="375"/>
      <c r="AA223" s="376"/>
      <c r="AB223" s="375"/>
      <c r="AC223" s="376"/>
      <c r="AD223" s="377"/>
    </row>
    <row r="224" spans="1:30" s="378" customFormat="1" x14ac:dyDescent="0.25">
      <c r="A224" s="2"/>
      <c r="B224" s="2"/>
      <c r="C224" s="2"/>
      <c r="D224" s="2"/>
      <c r="E224" s="2"/>
      <c r="F224" s="2"/>
      <c r="G224" s="2"/>
      <c r="H224" s="2"/>
      <c r="I224" s="2"/>
      <c r="J224" s="643"/>
      <c r="K224" s="643"/>
      <c r="L224" s="643"/>
      <c r="M224" s="643"/>
      <c r="N224" s="643"/>
      <c r="O224" s="643"/>
      <c r="P224" s="643"/>
      <c r="Q224" s="375"/>
      <c r="R224" s="375"/>
      <c r="S224" s="375"/>
      <c r="T224" s="375"/>
      <c r="U224" s="375"/>
      <c r="V224" s="375"/>
      <c r="W224" s="376"/>
      <c r="X224" s="375"/>
      <c r="Y224" s="376"/>
      <c r="Z224" s="375"/>
      <c r="AA224" s="376"/>
      <c r="AB224" s="375"/>
      <c r="AC224" s="376"/>
      <c r="AD224" s="377"/>
    </row>
    <row r="225" spans="1:30" s="378" customFormat="1" x14ac:dyDescent="0.25">
      <c r="A225" s="2"/>
      <c r="B225" s="2"/>
      <c r="C225" s="2"/>
      <c r="D225" s="2"/>
      <c r="E225" s="2"/>
      <c r="F225" s="2"/>
      <c r="G225" s="2"/>
      <c r="H225" s="2"/>
      <c r="I225" s="2"/>
      <c r="J225" s="643"/>
      <c r="K225" s="643"/>
      <c r="L225" s="643"/>
      <c r="M225" s="643"/>
      <c r="N225" s="643"/>
      <c r="O225" s="643"/>
      <c r="P225" s="643"/>
      <c r="Q225" s="375"/>
      <c r="R225" s="375"/>
      <c r="S225" s="375"/>
      <c r="T225" s="375"/>
      <c r="U225" s="375"/>
      <c r="V225" s="375"/>
      <c r="W225" s="376"/>
      <c r="X225" s="375"/>
      <c r="Y225" s="376"/>
      <c r="Z225" s="375"/>
      <c r="AA225" s="376"/>
      <c r="AB225" s="375"/>
      <c r="AC225" s="376"/>
      <c r="AD225" s="377"/>
    </row>
    <row r="226" spans="1:30" s="378" customFormat="1" x14ac:dyDescent="0.25">
      <c r="A226" s="2"/>
      <c r="B226" s="2"/>
      <c r="C226" s="2"/>
      <c r="D226" s="2"/>
      <c r="E226" s="2"/>
      <c r="F226" s="2"/>
      <c r="G226" s="2"/>
      <c r="H226" s="2"/>
      <c r="I226" s="2"/>
      <c r="J226" s="643"/>
      <c r="K226" s="643"/>
      <c r="L226" s="643"/>
      <c r="M226" s="643"/>
      <c r="N226" s="643"/>
      <c r="O226" s="643"/>
      <c r="P226" s="643"/>
      <c r="Q226" s="375"/>
      <c r="R226" s="375"/>
      <c r="S226" s="375"/>
      <c r="T226" s="375"/>
      <c r="U226" s="375"/>
      <c r="V226" s="375"/>
      <c r="W226" s="376"/>
      <c r="X226" s="375"/>
      <c r="Y226" s="376"/>
      <c r="Z226" s="375"/>
      <c r="AA226" s="376"/>
      <c r="AB226" s="375"/>
      <c r="AC226" s="376"/>
      <c r="AD226" s="377"/>
    </row>
    <row r="227" spans="1:30" s="378" customFormat="1" x14ac:dyDescent="0.25">
      <c r="A227" s="2"/>
      <c r="B227" s="2"/>
      <c r="C227" s="2"/>
      <c r="D227" s="2"/>
      <c r="E227" s="2"/>
      <c r="F227" s="2"/>
      <c r="G227" s="2"/>
      <c r="H227" s="2"/>
      <c r="I227" s="2"/>
      <c r="J227" s="643"/>
      <c r="K227" s="643"/>
      <c r="L227" s="643"/>
      <c r="M227" s="643"/>
      <c r="N227" s="643"/>
      <c r="O227" s="643"/>
      <c r="P227" s="643"/>
      <c r="Q227" s="375"/>
      <c r="R227" s="375"/>
      <c r="S227" s="375"/>
      <c r="T227" s="375"/>
      <c r="U227" s="375"/>
      <c r="V227" s="375"/>
      <c r="W227" s="376"/>
      <c r="X227" s="375"/>
      <c r="Y227" s="376"/>
      <c r="Z227" s="375"/>
      <c r="AA227" s="376"/>
      <c r="AB227" s="375"/>
      <c r="AC227" s="376"/>
      <c r="AD227" s="377"/>
    </row>
    <row r="228" spans="1:30" s="378" customFormat="1" x14ac:dyDescent="0.25">
      <c r="A228" s="2"/>
      <c r="B228" s="2"/>
      <c r="C228" s="2"/>
      <c r="D228" s="2"/>
      <c r="E228" s="2"/>
      <c r="F228" s="2"/>
      <c r="G228" s="2"/>
      <c r="H228" s="2"/>
      <c r="I228" s="2"/>
      <c r="J228" s="643"/>
      <c r="K228" s="643"/>
      <c r="L228" s="643"/>
      <c r="M228" s="643"/>
      <c r="N228" s="643"/>
      <c r="O228" s="643"/>
      <c r="P228" s="643"/>
      <c r="Q228" s="375"/>
      <c r="R228" s="375"/>
      <c r="S228" s="375"/>
      <c r="T228" s="375"/>
      <c r="U228" s="375"/>
      <c r="V228" s="375"/>
      <c r="W228" s="376"/>
      <c r="X228" s="375"/>
      <c r="Y228" s="376"/>
      <c r="Z228" s="375"/>
      <c r="AA228" s="376"/>
      <c r="AB228" s="375"/>
      <c r="AC228" s="376"/>
      <c r="AD228" s="377"/>
    </row>
    <row r="229" spans="1:30" s="378" customFormat="1" x14ac:dyDescent="0.25">
      <c r="A229" s="2"/>
      <c r="B229" s="2"/>
      <c r="C229" s="2"/>
      <c r="D229" s="2"/>
      <c r="E229" s="2"/>
      <c r="F229" s="2"/>
      <c r="G229" s="2"/>
      <c r="H229" s="2"/>
      <c r="I229" s="2"/>
      <c r="J229" s="643"/>
      <c r="K229" s="643"/>
      <c r="L229" s="643"/>
      <c r="M229" s="643"/>
      <c r="N229" s="643"/>
      <c r="O229" s="643"/>
      <c r="P229" s="643"/>
      <c r="Q229" s="375"/>
      <c r="R229" s="375"/>
      <c r="S229" s="375"/>
      <c r="T229" s="375"/>
      <c r="U229" s="375"/>
      <c r="V229" s="375"/>
      <c r="W229" s="376"/>
      <c r="X229" s="375"/>
      <c r="Y229" s="376"/>
      <c r="Z229" s="375"/>
      <c r="AA229" s="376"/>
      <c r="AB229" s="375"/>
      <c r="AC229" s="376"/>
      <c r="AD229" s="377"/>
    </row>
    <row r="230" spans="1:30" s="378" customFormat="1" x14ac:dyDescent="0.25">
      <c r="A230" s="2"/>
      <c r="B230" s="2"/>
      <c r="C230" s="2"/>
      <c r="D230" s="2"/>
      <c r="E230" s="2"/>
      <c r="F230" s="2"/>
      <c r="G230" s="2"/>
      <c r="H230" s="2"/>
      <c r="I230" s="2"/>
      <c r="J230" s="643"/>
      <c r="K230" s="643"/>
      <c r="L230" s="643"/>
      <c r="M230" s="643"/>
      <c r="N230" s="643"/>
      <c r="O230" s="643"/>
      <c r="P230" s="643"/>
      <c r="Q230" s="375"/>
      <c r="R230" s="375"/>
      <c r="S230" s="375"/>
      <c r="T230" s="375"/>
      <c r="U230" s="375"/>
      <c r="V230" s="375"/>
      <c r="W230" s="376"/>
      <c r="X230" s="375"/>
      <c r="Y230" s="376"/>
      <c r="Z230" s="375"/>
      <c r="AA230" s="376"/>
      <c r="AB230" s="375"/>
      <c r="AC230" s="376"/>
      <c r="AD230" s="377"/>
    </row>
    <row r="231" spans="1:30" s="378" customFormat="1" x14ac:dyDescent="0.25">
      <c r="A231" s="2"/>
      <c r="B231" s="2"/>
      <c r="C231" s="2"/>
      <c r="D231" s="2"/>
      <c r="E231" s="2"/>
      <c r="F231" s="2"/>
      <c r="G231" s="2"/>
      <c r="H231" s="2"/>
      <c r="I231" s="2"/>
      <c r="J231" s="643"/>
      <c r="K231" s="643"/>
      <c r="L231" s="643"/>
      <c r="M231" s="643"/>
      <c r="N231" s="643"/>
      <c r="O231" s="643"/>
      <c r="P231" s="643"/>
      <c r="Q231" s="375"/>
      <c r="R231" s="375"/>
      <c r="S231" s="375"/>
      <c r="T231" s="375"/>
      <c r="U231" s="375"/>
      <c r="V231" s="375"/>
      <c r="W231" s="376"/>
      <c r="X231" s="375"/>
      <c r="Y231" s="376"/>
      <c r="Z231" s="375"/>
      <c r="AA231" s="376"/>
      <c r="AB231" s="375"/>
      <c r="AC231" s="376"/>
      <c r="AD231" s="377"/>
    </row>
    <row r="232" spans="1:30" s="378" customFormat="1" x14ac:dyDescent="0.25">
      <c r="A232" s="2"/>
      <c r="B232" s="2"/>
      <c r="C232" s="2"/>
      <c r="D232" s="2"/>
      <c r="E232" s="2"/>
      <c r="F232" s="2"/>
      <c r="G232" s="2"/>
      <c r="H232" s="2"/>
      <c r="I232" s="2"/>
      <c r="J232" s="643"/>
      <c r="K232" s="643"/>
      <c r="L232" s="643"/>
      <c r="M232" s="643"/>
      <c r="N232" s="643"/>
      <c r="O232" s="643"/>
      <c r="P232" s="643"/>
      <c r="Q232" s="375"/>
      <c r="R232" s="375"/>
      <c r="S232" s="375"/>
      <c r="T232" s="375"/>
      <c r="U232" s="375"/>
      <c r="V232" s="375"/>
      <c r="W232" s="376"/>
      <c r="X232" s="375"/>
      <c r="Y232" s="376"/>
      <c r="Z232" s="375"/>
      <c r="AA232" s="376"/>
      <c r="AB232" s="375"/>
      <c r="AC232" s="376"/>
      <c r="AD232" s="377"/>
    </row>
    <row r="233" spans="1:30" s="378" customFormat="1" x14ac:dyDescent="0.25">
      <c r="A233" s="2"/>
      <c r="B233" s="2"/>
      <c r="C233" s="2"/>
      <c r="D233" s="2"/>
      <c r="E233" s="2"/>
      <c r="F233" s="2"/>
      <c r="G233" s="2"/>
      <c r="H233" s="2"/>
      <c r="I233" s="2"/>
      <c r="J233" s="643"/>
      <c r="K233" s="643"/>
      <c r="L233" s="643"/>
      <c r="M233" s="643"/>
      <c r="N233" s="643"/>
      <c r="O233" s="643"/>
      <c r="P233" s="643"/>
      <c r="Q233" s="375"/>
      <c r="R233" s="375"/>
      <c r="S233" s="375"/>
      <c r="T233" s="375"/>
      <c r="U233" s="375"/>
      <c r="V233" s="375"/>
      <c r="W233" s="376"/>
      <c r="X233" s="375"/>
      <c r="Y233" s="376"/>
      <c r="Z233" s="375"/>
      <c r="AA233" s="376"/>
      <c r="AB233" s="375"/>
      <c r="AC233" s="376"/>
      <c r="AD233" s="377"/>
    </row>
    <row r="234" spans="1:30" s="378" customFormat="1" x14ac:dyDescent="0.25">
      <c r="A234" s="2"/>
      <c r="B234" s="2"/>
      <c r="C234" s="2"/>
      <c r="D234" s="2"/>
      <c r="E234" s="2"/>
      <c r="F234" s="2"/>
      <c r="G234" s="2"/>
      <c r="H234" s="2"/>
      <c r="I234" s="2"/>
      <c r="J234" s="643"/>
      <c r="K234" s="643"/>
      <c r="L234" s="643"/>
      <c r="M234" s="643"/>
      <c r="N234" s="643"/>
      <c r="O234" s="643"/>
      <c r="P234" s="643"/>
      <c r="Q234" s="375"/>
      <c r="R234" s="375"/>
      <c r="S234" s="375"/>
      <c r="T234" s="375"/>
      <c r="U234" s="375"/>
      <c r="V234" s="375"/>
      <c r="W234" s="376"/>
      <c r="X234" s="375"/>
      <c r="Y234" s="376"/>
      <c r="Z234" s="375"/>
      <c r="AA234" s="376"/>
      <c r="AB234" s="375"/>
      <c r="AC234" s="376"/>
      <c r="AD234" s="377"/>
    </row>
    <row r="235" spans="1:30" s="378" customFormat="1" x14ac:dyDescent="0.25">
      <c r="A235" s="2"/>
      <c r="B235" s="2"/>
      <c r="C235" s="2"/>
      <c r="D235" s="2"/>
      <c r="E235" s="2"/>
      <c r="F235" s="2"/>
      <c r="G235" s="2"/>
      <c r="H235" s="2"/>
      <c r="I235" s="2"/>
      <c r="J235" s="643"/>
      <c r="K235" s="643"/>
      <c r="L235" s="643"/>
      <c r="M235" s="643"/>
      <c r="N235" s="643"/>
      <c r="O235" s="643"/>
      <c r="P235" s="643"/>
      <c r="Q235" s="375"/>
      <c r="R235" s="375"/>
      <c r="S235" s="375"/>
      <c r="T235" s="375"/>
      <c r="U235" s="375"/>
      <c r="V235" s="375"/>
      <c r="W235" s="376"/>
      <c r="X235" s="375"/>
      <c r="Y235" s="376"/>
      <c r="Z235" s="375"/>
      <c r="AA235" s="376"/>
      <c r="AB235" s="375"/>
      <c r="AC235" s="376"/>
      <c r="AD235" s="377"/>
    </row>
    <row r="236" spans="1:30" s="378" customFormat="1" x14ac:dyDescent="0.25">
      <c r="A236" s="2"/>
      <c r="B236" s="2"/>
      <c r="C236" s="2"/>
      <c r="D236" s="2"/>
      <c r="E236" s="2"/>
      <c r="F236" s="2"/>
      <c r="G236" s="2"/>
      <c r="H236" s="2"/>
      <c r="I236" s="2"/>
      <c r="J236" s="643"/>
      <c r="K236" s="643"/>
      <c r="L236" s="643"/>
      <c r="M236" s="643"/>
      <c r="N236" s="643"/>
      <c r="O236" s="643"/>
      <c r="P236" s="643"/>
      <c r="Q236" s="375"/>
      <c r="R236" s="375"/>
      <c r="S236" s="375"/>
      <c r="T236" s="375"/>
      <c r="U236" s="375"/>
      <c r="V236" s="375"/>
      <c r="W236" s="376"/>
      <c r="X236" s="375"/>
      <c r="Y236" s="376"/>
      <c r="Z236" s="375"/>
      <c r="AA236" s="376"/>
      <c r="AB236" s="375"/>
      <c r="AC236" s="376"/>
      <c r="AD236" s="377"/>
    </row>
    <row r="237" spans="1:30" s="378" customFormat="1" x14ac:dyDescent="0.25">
      <c r="A237" s="2"/>
      <c r="B237" s="2"/>
      <c r="C237" s="2"/>
      <c r="D237" s="2"/>
      <c r="E237" s="2"/>
      <c r="F237" s="2"/>
      <c r="G237" s="2"/>
      <c r="H237" s="2"/>
      <c r="I237" s="2"/>
      <c r="J237" s="643"/>
      <c r="K237" s="643"/>
      <c r="L237" s="643"/>
      <c r="M237" s="643"/>
      <c r="N237" s="643"/>
      <c r="O237" s="643"/>
      <c r="P237" s="643"/>
      <c r="Q237" s="375"/>
      <c r="R237" s="375"/>
      <c r="S237" s="375"/>
      <c r="T237" s="375"/>
      <c r="U237" s="375"/>
      <c r="V237" s="375"/>
      <c r="W237" s="376"/>
      <c r="X237" s="375"/>
      <c r="Y237" s="376"/>
      <c r="Z237" s="375"/>
      <c r="AA237" s="376"/>
      <c r="AB237" s="375"/>
      <c r="AC237" s="376"/>
      <c r="AD237" s="377"/>
    </row>
    <row r="238" spans="1:30" s="378" customFormat="1" x14ac:dyDescent="0.25">
      <c r="A238" s="2"/>
      <c r="B238" s="2"/>
      <c r="C238" s="2"/>
      <c r="D238" s="2"/>
      <c r="E238" s="2"/>
      <c r="F238" s="2"/>
      <c r="G238" s="2"/>
      <c r="H238" s="2"/>
      <c r="I238" s="2"/>
      <c r="J238" s="643"/>
      <c r="K238" s="643"/>
      <c r="L238" s="643"/>
      <c r="M238" s="643"/>
      <c r="N238" s="643"/>
      <c r="O238" s="643"/>
      <c r="P238" s="643"/>
      <c r="Q238" s="375"/>
      <c r="R238" s="375"/>
      <c r="S238" s="375"/>
      <c r="T238" s="375"/>
      <c r="U238" s="375"/>
      <c r="V238" s="375"/>
      <c r="W238" s="376"/>
      <c r="X238" s="375"/>
      <c r="Y238" s="376"/>
      <c r="Z238" s="375"/>
      <c r="AA238" s="376"/>
      <c r="AB238" s="375"/>
      <c r="AC238" s="376"/>
      <c r="AD238" s="377"/>
    </row>
    <row r="239" spans="1:30" s="378" customFormat="1" x14ac:dyDescent="0.25">
      <c r="A239" s="2"/>
      <c r="B239" s="2"/>
      <c r="C239" s="2"/>
      <c r="D239" s="2"/>
      <c r="E239" s="2"/>
      <c r="F239" s="2"/>
      <c r="G239" s="2"/>
      <c r="H239" s="2"/>
      <c r="I239" s="2"/>
      <c r="J239" s="643"/>
      <c r="K239" s="643"/>
      <c r="L239" s="643"/>
      <c r="M239" s="643"/>
      <c r="N239" s="643"/>
      <c r="O239" s="643"/>
      <c r="P239" s="643"/>
      <c r="Q239" s="375"/>
      <c r="R239" s="375"/>
      <c r="S239" s="375"/>
      <c r="T239" s="375"/>
      <c r="U239" s="375"/>
      <c r="V239" s="375"/>
      <c r="W239" s="376"/>
      <c r="X239" s="375"/>
      <c r="Y239" s="376"/>
      <c r="Z239" s="375"/>
      <c r="AA239" s="376"/>
      <c r="AB239" s="375"/>
      <c r="AC239" s="376"/>
      <c r="AD239" s="377"/>
    </row>
    <row r="240" spans="1:30" s="378" customFormat="1" x14ac:dyDescent="0.25">
      <c r="A240" s="2"/>
      <c r="B240" s="2"/>
      <c r="C240" s="2"/>
      <c r="D240" s="2"/>
      <c r="E240" s="2"/>
      <c r="F240" s="2"/>
      <c r="G240" s="2"/>
      <c r="H240" s="2"/>
      <c r="I240" s="2"/>
      <c r="J240" s="643"/>
      <c r="K240" s="643"/>
      <c r="L240" s="643"/>
      <c r="M240" s="643"/>
      <c r="N240" s="643"/>
      <c r="O240" s="643"/>
      <c r="P240" s="643"/>
      <c r="Q240" s="375"/>
      <c r="R240" s="375"/>
      <c r="S240" s="375"/>
      <c r="T240" s="375"/>
      <c r="U240" s="375"/>
      <c r="V240" s="375"/>
      <c r="W240" s="376"/>
      <c r="X240" s="375"/>
      <c r="Y240" s="376"/>
      <c r="Z240" s="375"/>
      <c r="AA240" s="376"/>
      <c r="AB240" s="375"/>
      <c r="AC240" s="376"/>
      <c r="AD240" s="377"/>
    </row>
    <row r="241" spans="1:30" s="378" customFormat="1" x14ac:dyDescent="0.25">
      <c r="A241" s="2"/>
      <c r="B241" s="2"/>
      <c r="C241" s="2"/>
      <c r="D241" s="2"/>
      <c r="E241" s="2"/>
      <c r="F241" s="2"/>
      <c r="G241" s="2"/>
      <c r="H241" s="2"/>
      <c r="I241" s="2"/>
      <c r="J241" s="643"/>
      <c r="K241" s="643"/>
      <c r="L241" s="643"/>
      <c r="M241" s="643"/>
      <c r="N241" s="643"/>
      <c r="O241" s="643"/>
      <c r="P241" s="643"/>
      <c r="Q241" s="375"/>
      <c r="R241" s="375"/>
      <c r="S241" s="375"/>
      <c r="T241" s="375"/>
      <c r="U241" s="375"/>
      <c r="V241" s="375"/>
      <c r="W241" s="376"/>
      <c r="X241" s="375"/>
      <c r="Y241" s="376"/>
      <c r="Z241" s="375"/>
      <c r="AA241" s="376"/>
      <c r="AB241" s="375"/>
      <c r="AC241" s="376"/>
      <c r="AD241" s="377"/>
    </row>
    <row r="242" spans="1:30" s="378" customFormat="1" x14ac:dyDescent="0.25">
      <c r="A242" s="2"/>
      <c r="B242" s="2"/>
      <c r="C242" s="2"/>
      <c r="D242" s="2"/>
      <c r="E242" s="2"/>
      <c r="F242" s="2"/>
      <c r="G242" s="2"/>
      <c r="H242" s="2"/>
      <c r="I242" s="2"/>
      <c r="J242" s="643"/>
      <c r="K242" s="643"/>
      <c r="L242" s="643"/>
      <c r="M242" s="643"/>
      <c r="N242" s="643"/>
      <c r="O242" s="643"/>
      <c r="P242" s="643"/>
      <c r="Q242" s="375"/>
      <c r="R242" s="375"/>
      <c r="S242" s="375"/>
      <c r="T242" s="375"/>
      <c r="U242" s="375"/>
      <c r="V242" s="375"/>
      <c r="W242" s="376"/>
      <c r="X242" s="375"/>
      <c r="Y242" s="376"/>
      <c r="Z242" s="375"/>
      <c r="AA242" s="376"/>
      <c r="AB242" s="375"/>
      <c r="AC242" s="376"/>
      <c r="AD242" s="377"/>
    </row>
    <row r="243" spans="1:30" s="378" customFormat="1" x14ac:dyDescent="0.25">
      <c r="A243" s="2"/>
      <c r="B243" s="2"/>
      <c r="C243" s="2"/>
      <c r="D243" s="2"/>
      <c r="E243" s="2"/>
      <c r="F243" s="2"/>
      <c r="G243" s="2"/>
      <c r="H243" s="2"/>
      <c r="I243" s="2"/>
      <c r="J243" s="643"/>
      <c r="K243" s="643"/>
      <c r="L243" s="643"/>
      <c r="M243" s="643"/>
      <c r="N243" s="643"/>
      <c r="O243" s="643"/>
      <c r="P243" s="643"/>
      <c r="Q243" s="375"/>
      <c r="R243" s="375"/>
      <c r="S243" s="375"/>
      <c r="T243" s="375"/>
      <c r="U243" s="375"/>
      <c r="V243" s="375"/>
      <c r="W243" s="376"/>
      <c r="X243" s="375"/>
      <c r="Y243" s="376"/>
      <c r="Z243" s="375"/>
      <c r="AA243" s="376"/>
      <c r="AB243" s="375"/>
      <c r="AC243" s="376"/>
      <c r="AD243" s="377"/>
    </row>
    <row r="244" spans="1:30" s="378" customFormat="1" x14ac:dyDescent="0.25">
      <c r="A244" s="2"/>
      <c r="B244" s="2"/>
      <c r="C244" s="2"/>
      <c r="D244" s="2"/>
      <c r="E244" s="2"/>
      <c r="F244" s="2"/>
      <c r="G244" s="2"/>
      <c r="H244" s="2"/>
      <c r="I244" s="2"/>
      <c r="J244" s="643"/>
      <c r="K244" s="643"/>
      <c r="L244" s="643"/>
      <c r="M244" s="643"/>
      <c r="N244" s="643"/>
      <c r="O244" s="643"/>
      <c r="P244" s="643"/>
      <c r="Q244" s="375"/>
      <c r="R244" s="375"/>
      <c r="S244" s="375"/>
      <c r="T244" s="375"/>
      <c r="U244" s="375"/>
      <c r="V244" s="375"/>
      <c r="W244" s="376"/>
      <c r="X244" s="375"/>
      <c r="Y244" s="376"/>
      <c r="Z244" s="375"/>
      <c r="AA244" s="376"/>
      <c r="AB244" s="375"/>
      <c r="AC244" s="376"/>
      <c r="AD244" s="377"/>
    </row>
    <row r="245" spans="1:30" s="378" customFormat="1" x14ac:dyDescent="0.25">
      <c r="A245" s="2"/>
      <c r="B245" s="2"/>
      <c r="C245" s="2"/>
      <c r="D245" s="2"/>
      <c r="E245" s="2"/>
      <c r="F245" s="2"/>
      <c r="G245" s="2"/>
      <c r="H245" s="2"/>
      <c r="I245" s="2"/>
      <c r="J245" s="643"/>
      <c r="K245" s="643"/>
      <c r="L245" s="643"/>
      <c r="M245" s="643"/>
      <c r="N245" s="643"/>
      <c r="O245" s="643"/>
      <c r="P245" s="643"/>
      <c r="Q245" s="375"/>
      <c r="R245" s="375"/>
      <c r="S245" s="375"/>
      <c r="T245" s="375"/>
      <c r="U245" s="375"/>
      <c r="V245" s="375"/>
      <c r="W245" s="376"/>
      <c r="X245" s="375"/>
      <c r="Y245" s="376"/>
      <c r="Z245" s="375"/>
      <c r="AA245" s="376"/>
      <c r="AB245" s="375"/>
      <c r="AC245" s="376"/>
      <c r="AD245" s="377"/>
    </row>
    <row r="246" spans="1:30" s="378" customFormat="1" x14ac:dyDescent="0.25">
      <c r="A246" s="2"/>
      <c r="B246" s="2"/>
      <c r="C246" s="2"/>
      <c r="D246" s="2"/>
      <c r="E246" s="2"/>
      <c r="F246" s="2"/>
      <c r="G246" s="2"/>
      <c r="H246" s="2"/>
      <c r="I246" s="2"/>
      <c r="J246" s="643"/>
      <c r="K246" s="643"/>
      <c r="L246" s="643"/>
      <c r="M246" s="643"/>
      <c r="N246" s="643"/>
      <c r="O246" s="643"/>
      <c r="P246" s="643"/>
      <c r="Q246" s="375"/>
      <c r="R246" s="375"/>
      <c r="S246" s="375"/>
      <c r="T246" s="375"/>
      <c r="U246" s="375"/>
      <c r="V246" s="375"/>
      <c r="W246" s="376"/>
      <c r="X246" s="375"/>
      <c r="Y246" s="376"/>
      <c r="Z246" s="375"/>
      <c r="AA246" s="376"/>
      <c r="AB246" s="375"/>
      <c r="AC246" s="376"/>
      <c r="AD246" s="377"/>
    </row>
    <row r="247" spans="1:30" s="378" customFormat="1" x14ac:dyDescent="0.25">
      <c r="A247" s="2"/>
      <c r="B247" s="2"/>
      <c r="C247" s="2"/>
      <c r="D247" s="2"/>
      <c r="E247" s="2"/>
      <c r="F247" s="2"/>
      <c r="G247" s="2"/>
      <c r="H247" s="2"/>
      <c r="I247" s="2"/>
      <c r="J247" s="643"/>
      <c r="K247" s="643"/>
      <c r="L247" s="643"/>
      <c r="M247" s="643"/>
      <c r="N247" s="643"/>
      <c r="O247" s="643"/>
      <c r="P247" s="643"/>
      <c r="Q247" s="375"/>
      <c r="R247" s="375"/>
      <c r="S247" s="375"/>
      <c r="T247" s="375"/>
      <c r="U247" s="375"/>
      <c r="V247" s="375"/>
      <c r="W247" s="376"/>
      <c r="X247" s="375"/>
      <c r="Y247" s="376"/>
      <c r="Z247" s="375"/>
      <c r="AA247" s="376"/>
      <c r="AB247" s="375"/>
      <c r="AC247" s="376"/>
      <c r="AD247" s="377"/>
    </row>
    <row r="248" spans="1:30" s="378" customFormat="1" x14ac:dyDescent="0.25">
      <c r="A248" s="2"/>
      <c r="B248" s="2"/>
      <c r="C248" s="2"/>
      <c r="D248" s="2"/>
      <c r="E248" s="2"/>
      <c r="F248" s="2"/>
      <c r="G248" s="2"/>
      <c r="H248" s="2"/>
      <c r="I248" s="2"/>
      <c r="J248" s="643"/>
      <c r="K248" s="643"/>
      <c r="L248" s="643"/>
      <c r="M248" s="643"/>
      <c r="N248" s="643"/>
      <c r="O248" s="643"/>
      <c r="P248" s="643"/>
      <c r="Q248" s="375"/>
      <c r="R248" s="375"/>
      <c r="S248" s="375"/>
      <c r="T248" s="375"/>
      <c r="U248" s="375"/>
      <c r="V248" s="375"/>
      <c r="W248" s="376"/>
      <c r="X248" s="375"/>
      <c r="Y248" s="376"/>
      <c r="Z248" s="375"/>
      <c r="AA248" s="376"/>
      <c r="AB248" s="375"/>
      <c r="AC248" s="376"/>
      <c r="AD248" s="377"/>
    </row>
    <row r="249" spans="1:30" s="378" customFormat="1" x14ac:dyDescent="0.25">
      <c r="A249" s="2"/>
      <c r="B249" s="2"/>
      <c r="C249" s="2"/>
      <c r="D249" s="2"/>
      <c r="E249" s="2"/>
      <c r="F249" s="2"/>
      <c r="G249" s="2"/>
      <c r="H249" s="2"/>
      <c r="I249" s="2"/>
      <c r="J249" s="643"/>
      <c r="K249" s="643"/>
      <c r="L249" s="643"/>
      <c r="M249" s="643"/>
      <c r="N249" s="643"/>
      <c r="O249" s="643"/>
      <c r="P249" s="643"/>
      <c r="Q249" s="375"/>
      <c r="R249" s="375"/>
      <c r="S249" s="375"/>
      <c r="T249" s="375"/>
      <c r="U249" s="375"/>
      <c r="V249" s="375"/>
      <c r="W249" s="376"/>
      <c r="X249" s="375"/>
      <c r="Y249" s="376"/>
      <c r="Z249" s="375"/>
      <c r="AA249" s="376"/>
      <c r="AB249" s="375"/>
      <c r="AC249" s="376"/>
      <c r="AD249" s="377"/>
    </row>
    <row r="250" spans="1:30" s="378" customFormat="1" x14ac:dyDescent="0.25">
      <c r="A250" s="2"/>
      <c r="B250" s="2"/>
      <c r="C250" s="2"/>
      <c r="D250" s="2"/>
      <c r="E250" s="2"/>
      <c r="F250" s="2"/>
      <c r="G250" s="2"/>
      <c r="H250" s="2"/>
      <c r="I250" s="2"/>
      <c r="J250" s="643"/>
      <c r="K250" s="643"/>
      <c r="L250" s="643"/>
      <c r="M250" s="643"/>
      <c r="N250" s="643"/>
      <c r="O250" s="643"/>
      <c r="P250" s="643"/>
      <c r="Q250" s="375"/>
      <c r="R250" s="375"/>
      <c r="S250" s="375"/>
      <c r="T250" s="375"/>
      <c r="U250" s="375"/>
      <c r="V250" s="375"/>
      <c r="W250" s="376"/>
      <c r="X250" s="375"/>
      <c r="Y250" s="376"/>
      <c r="Z250" s="375"/>
      <c r="AA250" s="376"/>
      <c r="AB250" s="375"/>
      <c r="AC250" s="376"/>
      <c r="AD250" s="377"/>
    </row>
    <row r="251" spans="1:30" s="378" customFormat="1" x14ac:dyDescent="0.25">
      <c r="A251" s="2"/>
      <c r="B251" s="2"/>
      <c r="C251" s="2"/>
      <c r="D251" s="2"/>
      <c r="E251" s="2"/>
      <c r="F251" s="2"/>
      <c r="G251" s="2"/>
      <c r="H251" s="2"/>
      <c r="I251" s="2"/>
      <c r="J251" s="643"/>
      <c r="K251" s="643"/>
      <c r="L251" s="643"/>
      <c r="M251" s="643"/>
      <c r="N251" s="643"/>
      <c r="O251" s="643"/>
      <c r="P251" s="643"/>
      <c r="Q251" s="375"/>
      <c r="R251" s="375"/>
      <c r="S251" s="375"/>
      <c r="T251" s="375"/>
      <c r="U251" s="375"/>
      <c r="V251" s="375"/>
      <c r="W251" s="376"/>
      <c r="X251" s="375"/>
      <c r="Y251" s="376"/>
      <c r="Z251" s="375"/>
      <c r="AA251" s="376"/>
      <c r="AB251" s="375"/>
      <c r="AC251" s="376"/>
      <c r="AD251" s="377"/>
    </row>
    <row r="252" spans="1:30" s="378" customFormat="1" x14ac:dyDescent="0.25">
      <c r="A252" s="2"/>
      <c r="B252" s="2"/>
      <c r="C252" s="2"/>
      <c r="D252" s="2"/>
      <c r="E252" s="2"/>
      <c r="F252" s="2"/>
      <c r="G252" s="2"/>
      <c r="H252" s="2"/>
      <c r="I252" s="2"/>
      <c r="J252" s="643"/>
      <c r="K252" s="643"/>
      <c r="L252" s="643"/>
      <c r="M252" s="643"/>
      <c r="N252" s="643"/>
      <c r="O252" s="643"/>
      <c r="P252" s="643"/>
      <c r="Q252" s="375"/>
      <c r="R252" s="375"/>
      <c r="S252" s="375"/>
      <c r="T252" s="375"/>
      <c r="U252" s="375"/>
      <c r="V252" s="375"/>
      <c r="W252" s="376"/>
      <c r="X252" s="375"/>
      <c r="Y252" s="376"/>
      <c r="Z252" s="375"/>
      <c r="AA252" s="376"/>
      <c r="AB252" s="375"/>
      <c r="AC252" s="376"/>
      <c r="AD252" s="377"/>
    </row>
    <row r="253" spans="1:30" s="378" customFormat="1" x14ac:dyDescent="0.25">
      <c r="A253" s="2"/>
      <c r="B253" s="2"/>
      <c r="C253" s="2"/>
      <c r="D253" s="2"/>
      <c r="E253" s="2"/>
      <c r="F253" s="2"/>
      <c r="G253" s="2"/>
      <c r="H253" s="2"/>
      <c r="I253" s="2"/>
      <c r="J253" s="643"/>
      <c r="K253" s="643"/>
      <c r="L253" s="643"/>
      <c r="M253" s="643"/>
      <c r="N253" s="643"/>
      <c r="O253" s="643"/>
      <c r="P253" s="643"/>
      <c r="Q253" s="375"/>
      <c r="R253" s="375"/>
      <c r="S253" s="375"/>
      <c r="T253" s="375"/>
      <c r="U253" s="375"/>
      <c r="V253" s="375"/>
      <c r="W253" s="376"/>
      <c r="X253" s="375"/>
      <c r="Y253" s="376"/>
      <c r="Z253" s="375"/>
      <c r="AA253" s="376"/>
      <c r="AB253" s="375"/>
      <c r="AC253" s="376"/>
      <c r="AD253" s="377"/>
    </row>
    <row r="254" spans="1:30" s="378" customFormat="1" x14ac:dyDescent="0.25">
      <c r="A254" s="2"/>
      <c r="B254" s="2"/>
      <c r="C254" s="2"/>
      <c r="D254" s="2"/>
      <c r="E254" s="2"/>
      <c r="F254" s="2"/>
      <c r="G254" s="2"/>
      <c r="H254" s="2"/>
      <c r="I254" s="2"/>
      <c r="J254" s="643"/>
      <c r="K254" s="643"/>
      <c r="L254" s="643"/>
      <c r="M254" s="643"/>
      <c r="N254" s="643"/>
      <c r="O254" s="643"/>
      <c r="P254" s="643"/>
      <c r="Q254" s="375"/>
      <c r="R254" s="375"/>
      <c r="S254" s="375"/>
      <c r="T254" s="375"/>
      <c r="U254" s="375"/>
      <c r="V254" s="375"/>
      <c r="W254" s="376"/>
      <c r="X254" s="375"/>
      <c r="Y254" s="376"/>
      <c r="Z254" s="375"/>
      <c r="AA254" s="376"/>
      <c r="AB254" s="375"/>
      <c r="AC254" s="376"/>
      <c r="AD254" s="377"/>
    </row>
    <row r="255" spans="1:30" s="378" customFormat="1" x14ac:dyDescent="0.25">
      <c r="A255" s="2"/>
      <c r="B255" s="2"/>
      <c r="C255" s="2"/>
      <c r="D255" s="2"/>
      <c r="E255" s="2"/>
      <c r="F255" s="2"/>
      <c r="G255" s="2"/>
      <c r="H255" s="2"/>
      <c r="I255" s="2"/>
      <c r="J255" s="643"/>
      <c r="K255" s="643"/>
      <c r="L255" s="643"/>
      <c r="M255" s="643"/>
      <c r="N255" s="643"/>
      <c r="O255" s="643"/>
      <c r="P255" s="643"/>
      <c r="Q255" s="375"/>
      <c r="R255" s="375"/>
      <c r="S255" s="375"/>
      <c r="T255" s="375"/>
      <c r="U255" s="375"/>
      <c r="V255" s="375"/>
      <c r="W255" s="376"/>
      <c r="X255" s="375"/>
      <c r="Y255" s="376"/>
      <c r="Z255" s="375"/>
      <c r="AA255" s="376"/>
      <c r="AB255" s="375"/>
      <c r="AC255" s="376"/>
      <c r="AD255" s="377"/>
    </row>
    <row r="256" spans="1:30" s="378" customFormat="1" x14ac:dyDescent="0.25">
      <c r="A256" s="2"/>
      <c r="B256" s="2"/>
      <c r="C256" s="2"/>
      <c r="D256" s="2"/>
      <c r="E256" s="2"/>
      <c r="F256" s="2"/>
      <c r="G256" s="2"/>
      <c r="H256" s="2"/>
      <c r="I256" s="2"/>
      <c r="J256" s="643"/>
      <c r="K256" s="643"/>
      <c r="L256" s="643"/>
      <c r="M256" s="643"/>
      <c r="N256" s="643"/>
      <c r="O256" s="643"/>
      <c r="P256" s="643"/>
      <c r="Q256" s="375"/>
      <c r="R256" s="375"/>
      <c r="S256" s="375"/>
      <c r="T256" s="375"/>
      <c r="U256" s="375"/>
      <c r="V256" s="375"/>
      <c r="W256" s="376"/>
      <c r="X256" s="375"/>
      <c r="Y256" s="376"/>
      <c r="Z256" s="375"/>
      <c r="AA256" s="376"/>
      <c r="AB256" s="375"/>
      <c r="AC256" s="376"/>
      <c r="AD256" s="377"/>
    </row>
    <row r="257" spans="1:30" s="378" customFormat="1" x14ac:dyDescent="0.25">
      <c r="A257" s="2"/>
      <c r="B257" s="2"/>
      <c r="C257" s="2"/>
      <c r="D257" s="2"/>
      <c r="E257" s="2"/>
      <c r="F257" s="2"/>
      <c r="G257" s="2"/>
      <c r="H257" s="2"/>
      <c r="I257" s="2"/>
      <c r="J257" s="643"/>
      <c r="K257" s="643"/>
      <c r="L257" s="643"/>
      <c r="M257" s="643"/>
      <c r="N257" s="643"/>
      <c r="O257" s="643"/>
      <c r="P257" s="643"/>
      <c r="Q257" s="375"/>
      <c r="R257" s="375"/>
      <c r="S257" s="375"/>
      <c r="T257" s="375"/>
      <c r="U257" s="375"/>
      <c r="V257" s="375"/>
      <c r="W257" s="376"/>
      <c r="X257" s="375"/>
      <c r="Y257" s="376"/>
      <c r="Z257" s="375"/>
      <c r="AA257" s="376"/>
      <c r="AB257" s="375"/>
      <c r="AC257" s="376"/>
      <c r="AD257" s="377"/>
    </row>
    <row r="258" spans="1:30" s="378" customFormat="1" x14ac:dyDescent="0.25">
      <c r="A258" s="2"/>
      <c r="B258" s="2"/>
      <c r="C258" s="2"/>
      <c r="D258" s="2"/>
      <c r="E258" s="2"/>
      <c r="F258" s="2"/>
      <c r="G258" s="2"/>
      <c r="H258" s="2"/>
      <c r="I258" s="2"/>
      <c r="J258" s="643"/>
      <c r="K258" s="643"/>
      <c r="L258" s="643"/>
      <c r="M258" s="643"/>
      <c r="N258" s="643"/>
      <c r="O258" s="643"/>
      <c r="P258" s="643"/>
      <c r="Q258" s="375"/>
      <c r="R258" s="375"/>
      <c r="S258" s="375"/>
      <c r="T258" s="375"/>
      <c r="U258" s="375"/>
      <c r="V258" s="375"/>
      <c r="W258" s="376"/>
      <c r="X258" s="375"/>
      <c r="Y258" s="376"/>
      <c r="Z258" s="375"/>
      <c r="AA258" s="376"/>
      <c r="AB258" s="375"/>
      <c r="AC258" s="376"/>
      <c r="AD258" s="377"/>
    </row>
    <row r="259" spans="1:30" s="378" customFormat="1" x14ac:dyDescent="0.25">
      <c r="A259" s="2"/>
      <c r="B259" s="2"/>
      <c r="C259" s="2"/>
      <c r="D259" s="2"/>
      <c r="E259" s="2"/>
      <c r="F259" s="2"/>
      <c r="G259" s="2"/>
      <c r="H259" s="2"/>
      <c r="I259" s="2"/>
      <c r="J259" s="643"/>
      <c r="K259" s="643"/>
      <c r="L259" s="643"/>
      <c r="M259" s="643"/>
      <c r="N259" s="643"/>
      <c r="O259" s="643"/>
      <c r="P259" s="643"/>
      <c r="Q259" s="375"/>
      <c r="R259" s="375"/>
      <c r="S259" s="375"/>
      <c r="T259" s="375"/>
      <c r="U259" s="375"/>
      <c r="V259" s="375"/>
      <c r="W259" s="376"/>
      <c r="X259" s="375"/>
      <c r="Y259" s="376"/>
      <c r="Z259" s="375"/>
      <c r="AA259" s="376"/>
      <c r="AB259" s="375"/>
      <c r="AC259" s="376"/>
      <c r="AD259" s="377"/>
    </row>
    <row r="260" spans="1:30" s="378" customFormat="1" x14ac:dyDescent="0.25">
      <c r="A260" s="2"/>
      <c r="B260" s="2"/>
      <c r="C260" s="2"/>
      <c r="D260" s="2"/>
      <c r="E260" s="2"/>
      <c r="F260" s="2"/>
      <c r="G260" s="2"/>
      <c r="H260" s="2"/>
      <c r="I260" s="2"/>
      <c r="J260" s="643"/>
      <c r="K260" s="643"/>
      <c r="L260" s="643"/>
      <c r="M260" s="643"/>
      <c r="N260" s="643"/>
      <c r="O260" s="643"/>
      <c r="P260" s="643"/>
      <c r="Q260" s="375"/>
      <c r="R260" s="375"/>
      <c r="S260" s="375"/>
      <c r="T260" s="375"/>
      <c r="U260" s="375"/>
      <c r="V260" s="375"/>
      <c r="W260" s="376"/>
      <c r="X260" s="375"/>
      <c r="Y260" s="376"/>
      <c r="Z260" s="375"/>
      <c r="AA260" s="376"/>
      <c r="AB260" s="375"/>
      <c r="AC260" s="376"/>
      <c r="AD260" s="377"/>
    </row>
    <row r="261" spans="1:30" s="378" customFormat="1" x14ac:dyDescent="0.25">
      <c r="A261" s="2"/>
      <c r="B261" s="2"/>
      <c r="C261" s="2"/>
      <c r="D261" s="2"/>
      <c r="E261" s="2"/>
      <c r="F261" s="2"/>
      <c r="G261" s="2"/>
      <c r="H261" s="2"/>
      <c r="I261" s="2"/>
      <c r="J261" s="643"/>
      <c r="K261" s="643"/>
      <c r="L261" s="643"/>
      <c r="M261" s="643"/>
      <c r="N261" s="643"/>
      <c r="O261" s="643"/>
      <c r="P261" s="643"/>
      <c r="Q261" s="375"/>
      <c r="R261" s="375"/>
      <c r="S261" s="375"/>
      <c r="T261" s="375"/>
      <c r="U261" s="375"/>
      <c r="V261" s="375"/>
      <c r="W261" s="376"/>
      <c r="X261" s="375"/>
      <c r="Y261" s="376"/>
      <c r="Z261" s="375"/>
      <c r="AA261" s="376"/>
      <c r="AB261" s="375"/>
      <c r="AC261" s="376"/>
      <c r="AD261" s="377"/>
    </row>
    <row r="262" spans="1:30" s="378" customFormat="1" x14ac:dyDescent="0.25">
      <c r="A262" s="2"/>
      <c r="B262" s="2"/>
      <c r="C262" s="2"/>
      <c r="D262" s="2"/>
      <c r="E262" s="2"/>
      <c r="F262" s="2"/>
      <c r="G262" s="2"/>
      <c r="H262" s="2"/>
      <c r="I262" s="2"/>
      <c r="J262" s="643"/>
      <c r="K262" s="643"/>
      <c r="L262" s="643"/>
      <c r="M262" s="643"/>
      <c r="N262" s="643"/>
      <c r="O262" s="643"/>
      <c r="P262" s="643"/>
      <c r="Q262" s="375"/>
      <c r="R262" s="375"/>
      <c r="S262" s="375"/>
      <c r="T262" s="375"/>
      <c r="U262" s="375"/>
      <c r="V262" s="375"/>
      <c r="W262" s="376"/>
      <c r="X262" s="375"/>
      <c r="Y262" s="376"/>
      <c r="Z262" s="375"/>
      <c r="AA262" s="376"/>
      <c r="AB262" s="375"/>
      <c r="AC262" s="376"/>
      <c r="AD262" s="377"/>
    </row>
    <row r="263" spans="1:30" s="378" customFormat="1" x14ac:dyDescent="0.25">
      <c r="A263" s="2"/>
      <c r="B263" s="2"/>
      <c r="C263" s="2"/>
      <c r="D263" s="2"/>
      <c r="E263" s="2"/>
      <c r="F263" s="2"/>
      <c r="G263" s="2"/>
      <c r="H263" s="2"/>
      <c r="I263" s="2"/>
      <c r="J263" s="643"/>
      <c r="K263" s="643"/>
      <c r="L263" s="643"/>
      <c r="M263" s="643"/>
      <c r="N263" s="643"/>
      <c r="O263" s="643"/>
      <c r="P263" s="643"/>
      <c r="Q263" s="375"/>
      <c r="R263" s="375"/>
      <c r="S263" s="375"/>
      <c r="T263" s="375"/>
      <c r="U263" s="375"/>
      <c r="V263" s="375"/>
      <c r="W263" s="376"/>
      <c r="X263" s="375"/>
      <c r="Y263" s="376"/>
      <c r="Z263" s="375"/>
      <c r="AA263" s="376"/>
      <c r="AB263" s="375"/>
      <c r="AC263" s="376"/>
      <c r="AD263" s="377"/>
    </row>
    <row r="264" spans="1:30" s="378" customFormat="1" x14ac:dyDescent="0.25">
      <c r="A264" s="2"/>
      <c r="B264" s="2"/>
      <c r="C264" s="2"/>
      <c r="D264" s="2"/>
      <c r="E264" s="2"/>
      <c r="F264" s="2"/>
      <c r="G264" s="2"/>
      <c r="H264" s="2"/>
      <c r="I264" s="2"/>
      <c r="J264" s="643"/>
      <c r="K264" s="643"/>
      <c r="L264" s="643"/>
      <c r="M264" s="643"/>
      <c r="N264" s="643"/>
      <c r="O264" s="643"/>
      <c r="P264" s="643"/>
      <c r="Q264" s="375"/>
      <c r="R264" s="375"/>
      <c r="S264" s="375"/>
      <c r="T264" s="375"/>
      <c r="U264" s="375"/>
      <c r="V264" s="375"/>
      <c r="W264" s="376"/>
      <c r="X264" s="375"/>
      <c r="Y264" s="376"/>
      <c r="Z264" s="375"/>
      <c r="AA264" s="376"/>
      <c r="AB264" s="375"/>
      <c r="AC264" s="376"/>
      <c r="AD264" s="377"/>
    </row>
    <row r="265" spans="1:30" s="378" customFormat="1" x14ac:dyDescent="0.25">
      <c r="A265" s="2"/>
      <c r="B265" s="2"/>
      <c r="C265" s="2"/>
      <c r="D265" s="2"/>
      <c r="E265" s="2"/>
      <c r="F265" s="2"/>
      <c r="G265" s="2"/>
      <c r="H265" s="2"/>
      <c r="I265" s="2"/>
      <c r="J265" s="643"/>
      <c r="K265" s="643"/>
      <c r="L265" s="643"/>
      <c r="M265" s="643"/>
      <c r="N265" s="643"/>
      <c r="O265" s="643"/>
      <c r="P265" s="643"/>
      <c r="Q265" s="375"/>
      <c r="R265" s="375"/>
      <c r="S265" s="375"/>
      <c r="T265" s="375"/>
      <c r="U265" s="375"/>
      <c r="V265" s="375"/>
      <c r="W265" s="376"/>
      <c r="X265" s="375"/>
      <c r="Y265" s="376"/>
      <c r="Z265" s="375"/>
      <c r="AA265" s="376"/>
      <c r="AB265" s="375"/>
      <c r="AC265" s="376"/>
      <c r="AD265" s="377"/>
    </row>
    <row r="266" spans="1:30" s="378" customFormat="1" x14ac:dyDescent="0.25">
      <c r="A266" s="2"/>
      <c r="B266" s="2"/>
      <c r="C266" s="2"/>
      <c r="D266" s="2"/>
      <c r="E266" s="2"/>
      <c r="F266" s="2"/>
      <c r="G266" s="2"/>
      <c r="H266" s="2"/>
      <c r="I266" s="2"/>
      <c r="J266" s="643"/>
      <c r="K266" s="643"/>
      <c r="L266" s="643"/>
      <c r="M266" s="643"/>
      <c r="N266" s="643"/>
      <c r="O266" s="643"/>
      <c r="P266" s="643"/>
      <c r="Q266" s="375"/>
      <c r="R266" s="375"/>
      <c r="S266" s="375"/>
      <c r="T266" s="375"/>
      <c r="U266" s="375"/>
      <c r="V266" s="375"/>
      <c r="W266" s="376"/>
      <c r="X266" s="375"/>
      <c r="Y266" s="376"/>
      <c r="Z266" s="375"/>
      <c r="AA266" s="376"/>
      <c r="AB266" s="375"/>
      <c r="AC266" s="376"/>
      <c r="AD266" s="377"/>
    </row>
    <row r="267" spans="1:30" s="378" customFormat="1" x14ac:dyDescent="0.25">
      <c r="A267" s="2"/>
      <c r="B267" s="2"/>
      <c r="C267" s="2"/>
      <c r="D267" s="2"/>
      <c r="E267" s="2"/>
      <c r="F267" s="2"/>
      <c r="G267" s="2"/>
      <c r="H267" s="2"/>
      <c r="I267" s="2"/>
      <c r="J267" s="643"/>
      <c r="K267" s="643"/>
      <c r="L267" s="643"/>
      <c r="M267" s="643"/>
      <c r="N267" s="643"/>
      <c r="O267" s="643"/>
      <c r="P267" s="643"/>
      <c r="Q267" s="375"/>
      <c r="R267" s="375"/>
      <c r="S267" s="375"/>
      <c r="T267" s="375"/>
      <c r="U267" s="375"/>
      <c r="V267" s="375"/>
      <c r="W267" s="376"/>
      <c r="X267" s="375"/>
      <c r="Y267" s="376"/>
      <c r="Z267" s="375"/>
      <c r="AA267" s="376"/>
      <c r="AB267" s="375"/>
      <c r="AC267" s="376"/>
      <c r="AD267" s="377"/>
    </row>
    <row r="268" spans="1:30" s="378" customFormat="1" x14ac:dyDescent="0.25">
      <c r="A268" s="2"/>
      <c r="B268" s="2"/>
      <c r="C268" s="2"/>
      <c r="D268" s="2"/>
      <c r="E268" s="2"/>
      <c r="F268" s="2"/>
      <c r="G268" s="2"/>
      <c r="H268" s="2"/>
      <c r="I268" s="2"/>
      <c r="J268" s="643"/>
      <c r="K268" s="643"/>
      <c r="L268" s="643"/>
      <c r="M268" s="643"/>
      <c r="N268" s="643"/>
      <c r="O268" s="643"/>
      <c r="P268" s="643"/>
      <c r="Q268" s="375"/>
      <c r="R268" s="375"/>
      <c r="S268" s="375"/>
      <c r="T268" s="375"/>
      <c r="U268" s="375"/>
      <c r="V268" s="375"/>
      <c r="W268" s="376"/>
      <c r="X268" s="375"/>
      <c r="Y268" s="376"/>
      <c r="Z268" s="375"/>
      <c r="AA268" s="376"/>
      <c r="AB268" s="375"/>
      <c r="AC268" s="376"/>
      <c r="AD268" s="377"/>
    </row>
    <row r="269" spans="1:30" s="378" customFormat="1" x14ac:dyDescent="0.25">
      <c r="A269" s="2"/>
      <c r="B269" s="2"/>
      <c r="C269" s="2"/>
      <c r="D269" s="2"/>
      <c r="E269" s="2"/>
      <c r="F269" s="2"/>
      <c r="G269" s="2"/>
      <c r="H269" s="2"/>
      <c r="I269" s="2"/>
      <c r="J269" s="643"/>
      <c r="K269" s="643"/>
      <c r="L269" s="643"/>
      <c r="M269" s="643"/>
      <c r="N269" s="643"/>
      <c r="O269" s="643"/>
      <c r="P269" s="643"/>
      <c r="Q269" s="375"/>
      <c r="R269" s="375"/>
      <c r="S269" s="375"/>
      <c r="T269" s="375"/>
      <c r="U269" s="375"/>
      <c r="V269" s="375"/>
      <c r="W269" s="376"/>
      <c r="X269" s="375"/>
      <c r="Y269" s="376"/>
      <c r="Z269" s="375"/>
      <c r="AA269" s="376"/>
      <c r="AB269" s="375"/>
      <c r="AC269" s="376"/>
      <c r="AD269" s="377"/>
    </row>
    <row r="270" spans="1:30" s="378" customFormat="1" x14ac:dyDescent="0.25">
      <c r="A270" s="2"/>
      <c r="B270" s="2"/>
      <c r="C270" s="2"/>
      <c r="D270" s="2"/>
      <c r="E270" s="2"/>
      <c r="F270" s="2"/>
      <c r="G270" s="2"/>
      <c r="H270" s="2"/>
      <c r="I270" s="2"/>
      <c r="J270" s="643"/>
      <c r="K270" s="643"/>
      <c r="L270" s="643"/>
      <c r="M270" s="643"/>
      <c r="N270" s="643"/>
      <c r="O270" s="643"/>
      <c r="P270" s="643"/>
      <c r="Q270" s="375"/>
      <c r="R270" s="375"/>
      <c r="S270" s="375"/>
      <c r="T270" s="375"/>
      <c r="U270" s="375"/>
      <c r="V270" s="375"/>
      <c r="W270" s="376"/>
      <c r="X270" s="375"/>
      <c r="Y270" s="376"/>
      <c r="Z270" s="375"/>
      <c r="AA270" s="376"/>
      <c r="AB270" s="375"/>
      <c r="AC270" s="376"/>
      <c r="AD270" s="377"/>
    </row>
    <row r="271" spans="1:30" s="378" customFormat="1" x14ac:dyDescent="0.25">
      <c r="A271" s="2"/>
      <c r="B271" s="2"/>
      <c r="C271" s="2"/>
      <c r="D271" s="2"/>
      <c r="E271" s="2"/>
      <c r="F271" s="2"/>
      <c r="G271" s="2"/>
      <c r="H271" s="2"/>
      <c r="I271" s="2"/>
      <c r="J271" s="643"/>
      <c r="K271" s="643"/>
      <c r="L271" s="643"/>
      <c r="M271" s="643"/>
      <c r="N271" s="643"/>
      <c r="O271" s="643"/>
      <c r="P271" s="643"/>
      <c r="Q271" s="375"/>
      <c r="R271" s="375"/>
      <c r="S271" s="375"/>
      <c r="T271" s="375"/>
      <c r="U271" s="375"/>
      <c r="V271" s="375"/>
      <c r="W271" s="376"/>
      <c r="X271" s="375"/>
      <c r="Y271" s="376"/>
      <c r="Z271" s="375"/>
      <c r="AA271" s="376"/>
      <c r="AB271" s="375"/>
      <c r="AC271" s="376"/>
      <c r="AD271" s="377"/>
    </row>
    <row r="272" spans="1:30" s="378" customFormat="1" x14ac:dyDescent="0.25">
      <c r="A272" s="2"/>
      <c r="B272" s="2"/>
      <c r="C272" s="2"/>
      <c r="D272" s="2"/>
      <c r="E272" s="2"/>
      <c r="F272" s="2"/>
      <c r="G272" s="2"/>
      <c r="H272" s="2"/>
      <c r="I272" s="2"/>
      <c r="J272" s="643"/>
      <c r="K272" s="643"/>
      <c r="L272" s="643"/>
      <c r="M272" s="643"/>
      <c r="N272" s="643"/>
      <c r="O272" s="643"/>
      <c r="P272" s="643"/>
      <c r="Q272" s="375"/>
      <c r="R272" s="375"/>
      <c r="S272" s="375"/>
      <c r="T272" s="375"/>
      <c r="U272" s="375"/>
      <c r="V272" s="375"/>
      <c r="W272" s="376"/>
      <c r="X272" s="375"/>
      <c r="Y272" s="376"/>
      <c r="Z272" s="375"/>
      <c r="AA272" s="376"/>
      <c r="AB272" s="375"/>
      <c r="AC272" s="376"/>
      <c r="AD272" s="377"/>
    </row>
    <row r="273" spans="1:30" s="378" customFormat="1" x14ac:dyDescent="0.25">
      <c r="A273" s="2"/>
      <c r="B273" s="2"/>
      <c r="C273" s="2"/>
      <c r="D273" s="2"/>
      <c r="E273" s="2"/>
      <c r="F273" s="2"/>
      <c r="G273" s="2"/>
      <c r="H273" s="2"/>
      <c r="I273" s="2"/>
      <c r="J273" s="643"/>
      <c r="K273" s="643"/>
      <c r="L273" s="643"/>
      <c r="M273" s="643"/>
      <c r="N273" s="643"/>
      <c r="O273" s="643"/>
      <c r="P273" s="643"/>
      <c r="Q273" s="375"/>
      <c r="R273" s="375"/>
      <c r="S273" s="375"/>
      <c r="T273" s="375"/>
      <c r="U273" s="375"/>
      <c r="V273" s="375"/>
      <c r="W273" s="376"/>
      <c r="X273" s="375"/>
      <c r="Y273" s="376"/>
      <c r="Z273" s="375"/>
      <c r="AA273" s="376"/>
      <c r="AB273" s="375"/>
      <c r="AC273" s="376"/>
      <c r="AD273" s="377"/>
    </row>
    <row r="274" spans="1:30" s="378" customFormat="1" x14ac:dyDescent="0.25">
      <c r="A274" s="2"/>
      <c r="B274" s="2"/>
      <c r="C274" s="2"/>
      <c r="D274" s="2"/>
      <c r="E274" s="2"/>
      <c r="F274" s="2"/>
      <c r="G274" s="2"/>
      <c r="H274" s="2"/>
      <c r="I274" s="2"/>
      <c r="J274" s="643"/>
      <c r="K274" s="643"/>
      <c r="L274" s="643"/>
      <c r="M274" s="643"/>
      <c r="N274" s="643"/>
      <c r="O274" s="643"/>
      <c r="P274" s="643"/>
      <c r="Q274" s="375"/>
      <c r="R274" s="375"/>
      <c r="S274" s="375"/>
      <c r="T274" s="375"/>
      <c r="U274" s="375"/>
      <c r="V274" s="375"/>
      <c r="W274" s="376"/>
      <c r="X274" s="375"/>
      <c r="Y274" s="376"/>
      <c r="Z274" s="375"/>
      <c r="AA274" s="376"/>
      <c r="AB274" s="375"/>
      <c r="AC274" s="376"/>
      <c r="AD274" s="377"/>
    </row>
    <row r="275" spans="1:30" s="378" customFormat="1" x14ac:dyDescent="0.25">
      <c r="A275" s="2"/>
      <c r="B275" s="2"/>
      <c r="C275" s="2"/>
      <c r="D275" s="2"/>
      <c r="E275" s="2"/>
      <c r="F275" s="2"/>
      <c r="G275" s="2"/>
      <c r="H275" s="2"/>
      <c r="I275" s="2"/>
      <c r="J275" s="643"/>
      <c r="K275" s="643"/>
      <c r="L275" s="643"/>
      <c r="M275" s="643"/>
      <c r="N275" s="643"/>
      <c r="O275" s="643"/>
      <c r="P275" s="643"/>
      <c r="Q275" s="375"/>
      <c r="R275" s="375"/>
      <c r="S275" s="375"/>
      <c r="T275" s="375"/>
      <c r="U275" s="375"/>
      <c r="V275" s="375"/>
      <c r="W275" s="376"/>
      <c r="X275" s="375"/>
      <c r="Y275" s="376"/>
      <c r="Z275" s="375"/>
      <c r="AA275" s="376"/>
      <c r="AB275" s="375"/>
      <c r="AC275" s="376"/>
      <c r="AD275" s="377"/>
    </row>
    <row r="276" spans="1:30" s="378" customFormat="1" x14ac:dyDescent="0.25">
      <c r="A276" s="2"/>
      <c r="B276" s="2"/>
      <c r="C276" s="2"/>
      <c r="D276" s="2"/>
      <c r="E276" s="2"/>
      <c r="F276" s="2"/>
      <c r="G276" s="2"/>
      <c r="H276" s="2"/>
      <c r="I276" s="2"/>
      <c r="J276" s="643"/>
      <c r="K276" s="643"/>
      <c r="L276" s="643"/>
      <c r="M276" s="643"/>
      <c r="N276" s="643"/>
      <c r="O276" s="643"/>
      <c r="P276" s="643"/>
      <c r="Q276" s="375"/>
      <c r="R276" s="375"/>
      <c r="S276" s="375"/>
      <c r="T276" s="375"/>
      <c r="U276" s="375"/>
      <c r="V276" s="375"/>
      <c r="W276" s="376"/>
      <c r="X276" s="375"/>
      <c r="Y276" s="376"/>
      <c r="Z276" s="375"/>
      <c r="AA276" s="376"/>
      <c r="AB276" s="375"/>
      <c r="AC276" s="376"/>
      <c r="AD276" s="377"/>
    </row>
    <row r="277" spans="1:30" s="378" customFormat="1" x14ac:dyDescent="0.25">
      <c r="A277" s="2"/>
      <c r="B277" s="2"/>
      <c r="C277" s="2"/>
      <c r="D277" s="2"/>
      <c r="E277" s="2"/>
      <c r="F277" s="2"/>
      <c r="G277" s="2"/>
      <c r="H277" s="2"/>
      <c r="I277" s="2"/>
      <c r="J277" s="643"/>
      <c r="K277" s="643"/>
      <c r="L277" s="643"/>
      <c r="M277" s="643"/>
      <c r="N277" s="643"/>
      <c r="O277" s="643"/>
      <c r="P277" s="643"/>
      <c r="Q277" s="375"/>
      <c r="R277" s="375"/>
      <c r="S277" s="375"/>
      <c r="T277" s="375"/>
      <c r="U277" s="375"/>
      <c r="V277" s="375"/>
      <c r="W277" s="376"/>
      <c r="X277" s="375"/>
      <c r="Y277" s="376"/>
      <c r="Z277" s="375"/>
      <c r="AA277" s="376"/>
      <c r="AB277" s="375"/>
      <c r="AC277" s="376"/>
      <c r="AD277" s="377"/>
    </row>
    <row r="278" spans="1:30" s="378" customFormat="1" x14ac:dyDescent="0.25">
      <c r="A278" s="2"/>
      <c r="B278" s="2"/>
      <c r="C278" s="2"/>
      <c r="D278" s="2"/>
      <c r="E278" s="2"/>
      <c r="F278" s="2"/>
      <c r="G278" s="2"/>
      <c r="H278" s="2"/>
      <c r="I278" s="2"/>
      <c r="J278" s="643"/>
      <c r="K278" s="643"/>
      <c r="L278" s="643"/>
      <c r="M278" s="643"/>
      <c r="N278" s="643"/>
      <c r="O278" s="643"/>
      <c r="P278" s="643"/>
      <c r="Q278" s="375"/>
      <c r="R278" s="375"/>
      <c r="S278" s="375"/>
      <c r="T278" s="375"/>
      <c r="U278" s="375"/>
      <c r="V278" s="375"/>
      <c r="W278" s="376"/>
      <c r="X278" s="375"/>
      <c r="Y278" s="376"/>
      <c r="Z278" s="375"/>
      <c r="AA278" s="376"/>
      <c r="AB278" s="375"/>
      <c r="AC278" s="376"/>
      <c r="AD278" s="377"/>
    </row>
    <row r="279" spans="1:30" s="378" customFormat="1" x14ac:dyDescent="0.25">
      <c r="A279" s="2"/>
      <c r="B279" s="2"/>
      <c r="C279" s="2"/>
      <c r="D279" s="2"/>
      <c r="E279" s="2"/>
      <c r="F279" s="2"/>
      <c r="G279" s="2"/>
      <c r="H279" s="2"/>
      <c r="I279" s="2"/>
      <c r="J279" s="643"/>
      <c r="K279" s="643"/>
      <c r="L279" s="643"/>
      <c r="M279" s="643"/>
      <c r="N279" s="643"/>
      <c r="O279" s="643"/>
      <c r="P279" s="643"/>
      <c r="Q279" s="375"/>
      <c r="R279" s="375"/>
      <c r="S279" s="375"/>
      <c r="T279" s="375"/>
      <c r="U279" s="375"/>
      <c r="V279" s="375"/>
      <c r="W279" s="376"/>
      <c r="X279" s="375"/>
      <c r="Y279" s="376"/>
      <c r="Z279" s="375"/>
      <c r="AA279" s="376"/>
      <c r="AB279" s="375"/>
      <c r="AC279" s="376"/>
      <c r="AD279" s="377"/>
    </row>
    <row r="280" spans="1:30" s="378" customFormat="1" x14ac:dyDescent="0.25">
      <c r="A280" s="2"/>
      <c r="B280" s="2"/>
      <c r="C280" s="2"/>
      <c r="D280" s="2"/>
      <c r="E280" s="2"/>
      <c r="F280" s="2"/>
      <c r="G280" s="2"/>
      <c r="H280" s="2"/>
      <c r="I280" s="2"/>
      <c r="J280" s="643"/>
      <c r="K280" s="643"/>
      <c r="L280" s="643"/>
      <c r="M280" s="643"/>
      <c r="N280" s="643"/>
      <c r="O280" s="643"/>
      <c r="P280" s="643"/>
      <c r="Q280" s="375"/>
      <c r="R280" s="375"/>
      <c r="S280" s="375"/>
      <c r="T280" s="375"/>
      <c r="U280" s="375"/>
      <c r="V280" s="375"/>
      <c r="W280" s="376"/>
      <c r="X280" s="375"/>
      <c r="Y280" s="376"/>
      <c r="Z280" s="375"/>
      <c r="AA280" s="376"/>
      <c r="AB280" s="375"/>
      <c r="AC280" s="376"/>
      <c r="AD280" s="377"/>
    </row>
    <row r="281" spans="1:30" s="378" customFormat="1" x14ac:dyDescent="0.25">
      <c r="A281" s="2"/>
      <c r="B281" s="2"/>
      <c r="C281" s="2"/>
      <c r="D281" s="2"/>
      <c r="E281" s="2"/>
      <c r="F281" s="2"/>
      <c r="G281" s="2"/>
      <c r="H281" s="2"/>
      <c r="I281" s="2"/>
      <c r="J281" s="643"/>
      <c r="K281" s="643"/>
      <c r="L281" s="643"/>
      <c r="M281" s="643"/>
      <c r="N281" s="643"/>
      <c r="O281" s="643"/>
      <c r="P281" s="643"/>
      <c r="Q281" s="375"/>
      <c r="R281" s="375"/>
      <c r="S281" s="375"/>
      <c r="T281" s="375"/>
      <c r="U281" s="375"/>
      <c r="V281" s="375"/>
      <c r="W281" s="376"/>
      <c r="X281" s="375"/>
      <c r="Y281" s="376"/>
      <c r="Z281" s="375"/>
      <c r="AA281" s="376"/>
      <c r="AB281" s="375"/>
      <c r="AC281" s="376"/>
      <c r="AD281" s="377"/>
    </row>
    <row r="282" spans="1:30" s="378" customFormat="1" x14ac:dyDescent="0.25">
      <c r="A282" s="2"/>
      <c r="B282" s="2"/>
      <c r="C282" s="2"/>
      <c r="D282" s="2"/>
      <c r="E282" s="2"/>
      <c r="F282" s="2"/>
      <c r="G282" s="2"/>
      <c r="H282" s="2"/>
      <c r="I282" s="2"/>
      <c r="J282" s="643"/>
      <c r="K282" s="643"/>
      <c r="L282" s="643"/>
      <c r="M282" s="643"/>
      <c r="N282" s="643"/>
      <c r="O282" s="643"/>
      <c r="P282" s="643"/>
      <c r="Q282" s="375"/>
      <c r="R282" s="375"/>
      <c r="S282" s="375"/>
      <c r="T282" s="375"/>
      <c r="U282" s="375"/>
      <c r="V282" s="375"/>
      <c r="W282" s="376"/>
      <c r="X282" s="375"/>
      <c r="Y282" s="376"/>
      <c r="Z282" s="375"/>
      <c r="AA282" s="376"/>
      <c r="AB282" s="375"/>
      <c r="AC282" s="376"/>
      <c r="AD282" s="377"/>
    </row>
    <row r="283" spans="1:30" s="378" customFormat="1" x14ac:dyDescent="0.25">
      <c r="A283" s="2"/>
      <c r="B283" s="2"/>
      <c r="C283" s="2"/>
      <c r="D283" s="2"/>
      <c r="E283" s="2"/>
      <c r="F283" s="2"/>
      <c r="G283" s="2"/>
      <c r="H283" s="2"/>
      <c r="I283" s="2"/>
      <c r="J283" s="643"/>
      <c r="K283" s="643"/>
      <c r="L283" s="643"/>
      <c r="M283" s="643"/>
      <c r="N283" s="643"/>
      <c r="O283" s="643"/>
      <c r="P283" s="643"/>
      <c r="Q283" s="375"/>
      <c r="R283" s="375"/>
      <c r="S283" s="375"/>
      <c r="T283" s="375"/>
      <c r="U283" s="375"/>
      <c r="V283" s="375"/>
      <c r="W283" s="376"/>
      <c r="X283" s="375"/>
      <c r="Y283" s="376"/>
      <c r="Z283" s="375"/>
      <c r="AA283" s="376"/>
      <c r="AB283" s="375"/>
      <c r="AC283" s="376"/>
      <c r="AD283" s="377"/>
    </row>
    <row r="284" spans="1:30" s="378" customFormat="1" x14ac:dyDescent="0.25">
      <c r="A284" s="2"/>
      <c r="B284" s="2"/>
      <c r="C284" s="2"/>
      <c r="D284" s="2"/>
      <c r="E284" s="2"/>
      <c r="F284" s="2"/>
      <c r="G284" s="2"/>
      <c r="H284" s="2"/>
      <c r="I284" s="2"/>
      <c r="J284" s="643"/>
      <c r="K284" s="643"/>
      <c r="L284" s="643"/>
      <c r="M284" s="643"/>
      <c r="N284" s="643"/>
      <c r="O284" s="643"/>
      <c r="P284" s="643"/>
      <c r="Q284" s="375"/>
      <c r="R284" s="375"/>
      <c r="S284" s="375"/>
      <c r="T284" s="375"/>
      <c r="U284" s="375"/>
      <c r="V284" s="375"/>
      <c r="W284" s="376"/>
      <c r="X284" s="375"/>
      <c r="Y284" s="376"/>
      <c r="Z284" s="375"/>
      <c r="AA284" s="376"/>
      <c r="AB284" s="375"/>
      <c r="AC284" s="376"/>
      <c r="AD284" s="377"/>
    </row>
    <row r="285" spans="1:30" s="378" customFormat="1" x14ac:dyDescent="0.25">
      <c r="A285" s="2"/>
      <c r="B285" s="2"/>
      <c r="C285" s="2"/>
      <c r="D285" s="2"/>
      <c r="E285" s="2"/>
      <c r="F285" s="2"/>
      <c r="G285" s="2"/>
      <c r="H285" s="2"/>
      <c r="I285" s="2"/>
      <c r="J285" s="643"/>
      <c r="K285" s="643"/>
      <c r="L285" s="643"/>
      <c r="M285" s="643"/>
      <c r="N285" s="643"/>
      <c r="O285" s="643"/>
      <c r="P285" s="643"/>
      <c r="Q285" s="375"/>
      <c r="R285" s="375"/>
      <c r="S285" s="375"/>
      <c r="T285" s="375"/>
      <c r="U285" s="375"/>
      <c r="V285" s="375"/>
      <c r="W285" s="376"/>
      <c r="X285" s="375"/>
      <c r="Y285" s="376"/>
      <c r="Z285" s="375"/>
      <c r="AA285" s="376"/>
      <c r="AB285" s="375"/>
      <c r="AC285" s="376"/>
      <c r="AD285" s="377"/>
    </row>
    <row r="286" spans="1:30" s="378" customFormat="1" x14ac:dyDescent="0.25">
      <c r="A286" s="2"/>
      <c r="B286" s="2"/>
      <c r="C286" s="2"/>
      <c r="D286" s="2"/>
      <c r="E286" s="2"/>
      <c r="F286" s="2"/>
      <c r="G286" s="2"/>
      <c r="H286" s="2"/>
      <c r="I286" s="2"/>
      <c r="J286" s="643"/>
      <c r="K286" s="643"/>
      <c r="L286" s="643"/>
      <c r="M286" s="643"/>
      <c r="N286" s="643"/>
      <c r="O286" s="643"/>
      <c r="P286" s="643"/>
      <c r="Q286" s="375"/>
      <c r="R286" s="375"/>
      <c r="S286" s="375"/>
      <c r="T286" s="375"/>
      <c r="U286" s="375"/>
      <c r="V286" s="375"/>
      <c r="W286" s="376"/>
      <c r="X286" s="375"/>
      <c r="Y286" s="376"/>
      <c r="Z286" s="375"/>
      <c r="AA286" s="376"/>
      <c r="AB286" s="375"/>
      <c r="AC286" s="376"/>
      <c r="AD286" s="377"/>
    </row>
    <row r="287" spans="1:30" s="378" customFormat="1" x14ac:dyDescent="0.25">
      <c r="A287" s="2"/>
      <c r="B287" s="2"/>
      <c r="C287" s="2"/>
      <c r="D287" s="2"/>
      <c r="E287" s="2"/>
      <c r="F287" s="2"/>
      <c r="G287" s="2"/>
      <c r="H287" s="2"/>
      <c r="I287" s="2"/>
      <c r="J287" s="643"/>
      <c r="K287" s="643"/>
      <c r="L287" s="643"/>
      <c r="M287" s="643"/>
      <c r="N287" s="643"/>
      <c r="O287" s="643"/>
      <c r="P287" s="643"/>
      <c r="Q287" s="375"/>
      <c r="R287" s="375"/>
      <c r="S287" s="375"/>
      <c r="T287" s="375"/>
      <c r="U287" s="375"/>
      <c r="V287" s="375"/>
      <c r="W287" s="376"/>
      <c r="X287" s="375"/>
      <c r="Y287" s="376"/>
      <c r="Z287" s="375"/>
      <c r="AA287" s="376"/>
      <c r="AB287" s="375"/>
      <c r="AC287" s="376"/>
      <c r="AD287" s="377"/>
    </row>
    <row r="288" spans="1:30" s="378" customFormat="1" x14ac:dyDescent="0.25">
      <c r="A288" s="2"/>
      <c r="B288" s="2"/>
      <c r="C288" s="2"/>
      <c r="D288" s="2"/>
      <c r="E288" s="2"/>
      <c r="F288" s="2"/>
      <c r="G288" s="2"/>
      <c r="H288" s="2"/>
      <c r="I288" s="2"/>
      <c r="J288" s="643"/>
      <c r="K288" s="643"/>
      <c r="L288" s="643"/>
      <c r="M288" s="643"/>
      <c r="N288" s="643"/>
      <c r="O288" s="643"/>
      <c r="P288" s="643"/>
      <c r="Q288" s="375"/>
      <c r="R288" s="375"/>
      <c r="S288" s="375"/>
      <c r="T288" s="375"/>
      <c r="U288" s="375"/>
      <c r="V288" s="375"/>
      <c r="W288" s="376"/>
      <c r="X288" s="375"/>
      <c r="Y288" s="376"/>
      <c r="Z288" s="375"/>
      <c r="AA288" s="376"/>
      <c r="AB288" s="375"/>
      <c r="AC288" s="376"/>
      <c r="AD288" s="377"/>
    </row>
    <row r="289" spans="1:30" s="378" customFormat="1" x14ac:dyDescent="0.25">
      <c r="A289" s="2"/>
      <c r="B289" s="2"/>
      <c r="C289" s="2"/>
      <c r="D289" s="2"/>
      <c r="E289" s="2"/>
      <c r="F289" s="2"/>
      <c r="G289" s="2"/>
      <c r="H289" s="2"/>
      <c r="I289" s="2"/>
      <c r="J289" s="643"/>
      <c r="K289" s="643"/>
      <c r="L289" s="643"/>
      <c r="M289" s="643"/>
      <c r="N289" s="643"/>
      <c r="O289" s="643"/>
      <c r="P289" s="643"/>
      <c r="Q289" s="375"/>
      <c r="R289" s="375"/>
      <c r="S289" s="375"/>
      <c r="T289" s="375"/>
      <c r="U289" s="375"/>
      <c r="V289" s="375"/>
      <c r="W289" s="376"/>
      <c r="X289" s="375"/>
      <c r="Y289" s="376"/>
      <c r="Z289" s="375"/>
      <c r="AA289" s="376"/>
      <c r="AB289" s="375"/>
      <c r="AC289" s="376"/>
      <c r="AD289" s="377"/>
    </row>
    <row r="290" spans="1:30" s="378" customFormat="1" x14ac:dyDescent="0.25">
      <c r="A290" s="2"/>
      <c r="B290" s="2"/>
      <c r="C290" s="2"/>
      <c r="D290" s="2"/>
      <c r="E290" s="2"/>
      <c r="F290" s="2"/>
      <c r="G290" s="2"/>
      <c r="H290" s="2"/>
      <c r="I290" s="2"/>
      <c r="J290" s="643"/>
      <c r="K290" s="643"/>
      <c r="L290" s="643"/>
      <c r="M290" s="643"/>
      <c r="N290" s="643"/>
      <c r="O290" s="643"/>
      <c r="P290" s="643"/>
      <c r="Q290" s="375"/>
      <c r="R290" s="375"/>
      <c r="S290" s="375"/>
      <c r="T290" s="375"/>
      <c r="U290" s="375"/>
      <c r="V290" s="375"/>
      <c r="W290" s="376"/>
      <c r="X290" s="375"/>
      <c r="Y290" s="376"/>
      <c r="Z290" s="375"/>
      <c r="AA290" s="376"/>
      <c r="AB290" s="375"/>
      <c r="AC290" s="376"/>
      <c r="AD290" s="377"/>
    </row>
    <row r="291" spans="1:30" s="378" customFormat="1" x14ac:dyDescent="0.25">
      <c r="A291" s="2"/>
      <c r="B291" s="2"/>
      <c r="C291" s="2"/>
      <c r="D291" s="2"/>
      <c r="E291" s="2"/>
      <c r="F291" s="2"/>
      <c r="G291" s="2"/>
      <c r="H291" s="2"/>
      <c r="I291" s="2"/>
      <c r="J291" s="643"/>
      <c r="K291" s="643"/>
      <c r="L291" s="643"/>
      <c r="M291" s="643"/>
      <c r="N291" s="643"/>
      <c r="O291" s="643"/>
      <c r="P291" s="643"/>
      <c r="Q291" s="375"/>
      <c r="R291" s="375"/>
      <c r="S291" s="375"/>
      <c r="T291" s="375"/>
      <c r="U291" s="375"/>
      <c r="V291" s="375"/>
      <c r="W291" s="376"/>
      <c r="X291" s="375"/>
      <c r="Y291" s="376"/>
      <c r="Z291" s="375"/>
      <c r="AA291" s="376"/>
      <c r="AB291" s="375"/>
      <c r="AC291" s="376"/>
      <c r="AD291" s="377"/>
    </row>
    <row r="292" spans="1:30" s="378" customFormat="1" x14ac:dyDescent="0.25">
      <c r="A292" s="2"/>
      <c r="B292" s="2"/>
      <c r="C292" s="2"/>
      <c r="D292" s="2"/>
      <c r="E292" s="2"/>
      <c r="F292" s="2"/>
      <c r="G292" s="2"/>
      <c r="H292" s="2"/>
      <c r="I292" s="2"/>
      <c r="J292" s="643"/>
      <c r="K292" s="643"/>
      <c r="L292" s="643"/>
      <c r="M292" s="643"/>
      <c r="N292" s="643"/>
      <c r="O292" s="643"/>
      <c r="P292" s="643"/>
      <c r="Q292" s="375"/>
      <c r="R292" s="375"/>
      <c r="S292" s="375"/>
      <c r="T292" s="375"/>
      <c r="U292" s="375"/>
      <c r="V292" s="375"/>
      <c r="W292" s="376"/>
      <c r="X292" s="375"/>
      <c r="Y292" s="376"/>
      <c r="Z292" s="375"/>
      <c r="AA292" s="376"/>
      <c r="AB292" s="375"/>
      <c r="AC292" s="376"/>
      <c r="AD292" s="377"/>
    </row>
    <row r="293" spans="1:30" s="378" customFormat="1" x14ac:dyDescent="0.25">
      <c r="A293" s="2"/>
      <c r="B293" s="2"/>
      <c r="C293" s="2"/>
      <c r="D293" s="2"/>
      <c r="E293" s="2"/>
      <c r="F293" s="2"/>
      <c r="G293" s="2"/>
      <c r="H293" s="2"/>
      <c r="I293" s="2"/>
      <c r="J293" s="643"/>
      <c r="K293" s="643"/>
      <c r="L293" s="643"/>
      <c r="M293" s="643"/>
      <c r="N293" s="643"/>
      <c r="O293" s="643"/>
      <c r="P293" s="643"/>
      <c r="Q293" s="375"/>
      <c r="R293" s="375"/>
      <c r="S293" s="375"/>
      <c r="T293" s="375"/>
      <c r="U293" s="375"/>
      <c r="V293" s="375"/>
      <c r="W293" s="376"/>
      <c r="X293" s="375"/>
      <c r="Y293" s="376"/>
      <c r="Z293" s="375"/>
      <c r="AA293" s="376"/>
      <c r="AB293" s="375"/>
      <c r="AC293" s="376"/>
      <c r="AD293" s="377"/>
    </row>
    <row r="294" spans="1:30" s="378" customFormat="1" x14ac:dyDescent="0.25">
      <c r="A294" s="2"/>
      <c r="B294" s="2"/>
      <c r="C294" s="2"/>
      <c r="D294" s="2"/>
      <c r="E294" s="2"/>
      <c r="F294" s="2"/>
      <c r="G294" s="2"/>
      <c r="H294" s="2"/>
      <c r="I294" s="2"/>
      <c r="J294" s="643"/>
      <c r="K294" s="643"/>
      <c r="L294" s="643"/>
      <c r="M294" s="643"/>
      <c r="N294" s="643"/>
      <c r="O294" s="643"/>
      <c r="P294" s="643"/>
      <c r="Q294" s="375"/>
      <c r="R294" s="375"/>
      <c r="S294" s="375"/>
      <c r="T294" s="375"/>
      <c r="U294" s="375"/>
      <c r="V294" s="375"/>
      <c r="W294" s="376"/>
      <c r="X294" s="375"/>
      <c r="Y294" s="376"/>
      <c r="Z294" s="375"/>
      <c r="AA294" s="376"/>
      <c r="AB294" s="375"/>
      <c r="AC294" s="376"/>
      <c r="AD294" s="377"/>
    </row>
    <row r="295" spans="1:30" s="378" customFormat="1" x14ac:dyDescent="0.25">
      <c r="A295" s="2"/>
      <c r="B295" s="2"/>
      <c r="C295" s="2"/>
      <c r="D295" s="2"/>
      <c r="E295" s="2"/>
      <c r="F295" s="2"/>
      <c r="G295" s="2"/>
      <c r="H295" s="2"/>
      <c r="I295" s="2"/>
      <c r="J295" s="643"/>
      <c r="K295" s="643"/>
      <c r="L295" s="643"/>
      <c r="M295" s="643"/>
      <c r="N295" s="643"/>
      <c r="O295" s="643"/>
      <c r="P295" s="643"/>
      <c r="Q295" s="375"/>
      <c r="R295" s="375"/>
      <c r="S295" s="375"/>
      <c r="T295" s="375"/>
      <c r="U295" s="375"/>
      <c r="V295" s="375"/>
      <c r="W295" s="376"/>
      <c r="X295" s="375"/>
      <c r="Y295" s="376"/>
      <c r="Z295" s="375"/>
      <c r="AA295" s="376"/>
      <c r="AB295" s="375"/>
      <c r="AC295" s="376"/>
      <c r="AD295" s="377"/>
    </row>
    <row r="296" spans="1:30" s="378" customFormat="1" x14ac:dyDescent="0.25">
      <c r="A296" s="2"/>
      <c r="B296" s="2"/>
      <c r="C296" s="2"/>
      <c r="D296" s="2"/>
      <c r="E296" s="2"/>
      <c r="F296" s="2"/>
      <c r="G296" s="2"/>
      <c r="H296" s="2"/>
      <c r="I296" s="2"/>
      <c r="J296" s="643"/>
      <c r="K296" s="643"/>
      <c r="L296" s="643"/>
      <c r="M296" s="643"/>
      <c r="N296" s="643"/>
      <c r="O296" s="643"/>
      <c r="P296" s="643"/>
      <c r="Q296" s="375"/>
      <c r="R296" s="375"/>
      <c r="S296" s="375"/>
      <c r="T296" s="375"/>
      <c r="U296" s="375"/>
      <c r="V296" s="375"/>
      <c r="W296" s="376"/>
      <c r="X296" s="375"/>
      <c r="Y296" s="376"/>
      <c r="Z296" s="375"/>
      <c r="AA296" s="376"/>
      <c r="AB296" s="375"/>
      <c r="AC296" s="376"/>
      <c r="AD296" s="377"/>
    </row>
    <row r="297" spans="1:30" s="378" customFormat="1" x14ac:dyDescent="0.25">
      <c r="A297" s="2"/>
      <c r="B297" s="2"/>
      <c r="C297" s="2"/>
      <c r="D297" s="2"/>
      <c r="E297" s="2"/>
      <c r="F297" s="2"/>
      <c r="G297" s="2"/>
      <c r="H297" s="2"/>
      <c r="I297" s="2"/>
      <c r="J297" s="643"/>
      <c r="K297" s="643"/>
      <c r="L297" s="643"/>
      <c r="M297" s="643"/>
      <c r="N297" s="643"/>
      <c r="O297" s="643"/>
      <c r="P297" s="643"/>
      <c r="Q297" s="375"/>
      <c r="R297" s="375"/>
      <c r="S297" s="375"/>
      <c r="T297" s="375"/>
      <c r="U297" s="375"/>
      <c r="V297" s="375"/>
      <c r="W297" s="376"/>
      <c r="X297" s="375"/>
      <c r="Y297" s="376"/>
      <c r="Z297" s="375"/>
      <c r="AA297" s="376"/>
      <c r="AB297" s="375"/>
      <c r="AC297" s="376"/>
      <c r="AD297" s="377"/>
    </row>
    <row r="298" spans="1:30" s="378" customFormat="1" x14ac:dyDescent="0.25">
      <c r="A298" s="2"/>
      <c r="B298" s="2"/>
      <c r="C298" s="2"/>
      <c r="D298" s="2"/>
      <c r="E298" s="2"/>
      <c r="F298" s="2"/>
      <c r="G298" s="2"/>
      <c r="H298" s="2"/>
      <c r="I298" s="2"/>
      <c r="J298" s="643"/>
      <c r="K298" s="643"/>
      <c r="L298" s="643"/>
      <c r="M298" s="643"/>
      <c r="N298" s="643"/>
      <c r="O298" s="643"/>
      <c r="P298" s="643"/>
      <c r="Q298" s="375"/>
      <c r="R298" s="375"/>
      <c r="S298" s="375"/>
      <c r="T298" s="375"/>
      <c r="U298" s="375"/>
      <c r="V298" s="375"/>
      <c r="W298" s="376"/>
      <c r="X298" s="375"/>
      <c r="Y298" s="376"/>
      <c r="Z298" s="375"/>
      <c r="AA298" s="376"/>
      <c r="AB298" s="375"/>
      <c r="AC298" s="376"/>
      <c r="AD298" s="377"/>
    </row>
    <row r="299" spans="1:30" s="378" customFormat="1" x14ac:dyDescent="0.25">
      <c r="A299" s="2"/>
      <c r="B299" s="2"/>
      <c r="C299" s="2"/>
      <c r="D299" s="2"/>
      <c r="E299" s="2"/>
      <c r="F299" s="2"/>
      <c r="G299" s="2"/>
      <c r="H299" s="2"/>
      <c r="I299" s="2"/>
      <c r="J299" s="643"/>
      <c r="K299" s="643"/>
      <c r="L299" s="643"/>
      <c r="M299" s="643"/>
      <c r="N299" s="643"/>
      <c r="O299" s="643"/>
      <c r="P299" s="643"/>
      <c r="Q299" s="375"/>
      <c r="R299" s="375"/>
      <c r="S299" s="375"/>
      <c r="T299" s="375"/>
      <c r="U299" s="375"/>
      <c r="V299" s="375"/>
      <c r="W299" s="376"/>
      <c r="X299" s="375"/>
      <c r="Y299" s="376"/>
      <c r="Z299" s="375"/>
      <c r="AA299" s="376"/>
      <c r="AB299" s="375"/>
      <c r="AC299" s="376"/>
      <c r="AD299" s="377"/>
    </row>
    <row r="300" spans="1:30" s="378" customFormat="1" x14ac:dyDescent="0.25">
      <c r="A300" s="2"/>
      <c r="B300" s="2"/>
      <c r="C300" s="2"/>
      <c r="D300" s="2"/>
      <c r="E300" s="2"/>
      <c r="F300" s="2"/>
      <c r="G300" s="2"/>
      <c r="H300" s="2"/>
      <c r="I300" s="2"/>
      <c r="J300" s="643"/>
      <c r="K300" s="643"/>
      <c r="L300" s="643"/>
      <c r="M300" s="643"/>
      <c r="N300" s="643"/>
      <c r="O300" s="643"/>
      <c r="P300" s="643"/>
      <c r="Q300" s="375"/>
      <c r="R300" s="375"/>
      <c r="S300" s="375"/>
      <c r="T300" s="375"/>
      <c r="U300" s="375"/>
      <c r="V300" s="375"/>
      <c r="W300" s="376"/>
      <c r="X300" s="375"/>
      <c r="Y300" s="376"/>
      <c r="Z300" s="375"/>
      <c r="AA300" s="376"/>
      <c r="AB300" s="375"/>
      <c r="AC300" s="376"/>
      <c r="AD300" s="377"/>
    </row>
    <row r="301" spans="1:30" s="378" customFormat="1" x14ac:dyDescent="0.25">
      <c r="A301" s="2"/>
      <c r="B301" s="2"/>
      <c r="C301" s="2"/>
      <c r="D301" s="2"/>
      <c r="E301" s="2"/>
      <c r="F301" s="2"/>
      <c r="G301" s="2"/>
      <c r="H301" s="2"/>
      <c r="I301" s="2"/>
      <c r="J301" s="643"/>
      <c r="K301" s="643"/>
      <c r="L301" s="643"/>
      <c r="M301" s="643"/>
      <c r="N301" s="643"/>
      <c r="O301" s="643"/>
      <c r="P301" s="643"/>
      <c r="Q301" s="375"/>
      <c r="R301" s="375"/>
      <c r="S301" s="375"/>
      <c r="T301" s="375"/>
      <c r="U301" s="375"/>
      <c r="V301" s="375"/>
      <c r="W301" s="376"/>
      <c r="X301" s="375"/>
      <c r="Y301" s="376"/>
      <c r="Z301" s="375"/>
      <c r="AA301" s="376"/>
      <c r="AB301" s="375"/>
      <c r="AC301" s="376"/>
      <c r="AD301" s="377"/>
    </row>
    <row r="302" spans="1:30" s="378" customFormat="1" x14ac:dyDescent="0.25">
      <c r="A302" s="2"/>
      <c r="B302" s="2"/>
      <c r="C302" s="2"/>
      <c r="D302" s="2"/>
      <c r="E302" s="2"/>
      <c r="F302" s="2"/>
      <c r="G302" s="2"/>
      <c r="H302" s="2"/>
      <c r="I302" s="2"/>
      <c r="J302" s="643"/>
      <c r="K302" s="643"/>
      <c r="L302" s="643"/>
      <c r="M302" s="643"/>
      <c r="N302" s="643"/>
      <c r="O302" s="643"/>
      <c r="P302" s="643"/>
      <c r="Q302" s="375"/>
      <c r="R302" s="375"/>
      <c r="S302" s="375"/>
      <c r="T302" s="375"/>
      <c r="U302" s="375"/>
      <c r="V302" s="375"/>
      <c r="W302" s="376"/>
      <c r="X302" s="375"/>
      <c r="Y302" s="376"/>
      <c r="Z302" s="375"/>
      <c r="AA302" s="376"/>
      <c r="AB302" s="375"/>
      <c r="AC302" s="376"/>
      <c r="AD302" s="377"/>
    </row>
    <row r="303" spans="1:30" s="378" customFormat="1" x14ac:dyDescent="0.25">
      <c r="A303" s="2"/>
      <c r="B303" s="2"/>
      <c r="C303" s="2"/>
      <c r="D303" s="2"/>
      <c r="E303" s="2"/>
      <c r="F303" s="2"/>
      <c r="G303" s="2"/>
      <c r="H303" s="2"/>
      <c r="I303" s="2"/>
      <c r="J303" s="643"/>
      <c r="K303" s="643"/>
      <c r="L303" s="643"/>
      <c r="M303" s="643"/>
      <c r="N303" s="643"/>
      <c r="O303" s="643"/>
      <c r="P303" s="643"/>
      <c r="Q303" s="375"/>
      <c r="R303" s="375"/>
      <c r="S303" s="375"/>
      <c r="T303" s="375"/>
      <c r="U303" s="375"/>
      <c r="V303" s="375"/>
      <c r="W303" s="376"/>
      <c r="X303" s="375"/>
      <c r="Y303" s="376"/>
      <c r="Z303" s="375"/>
      <c r="AA303" s="376"/>
      <c r="AB303" s="375"/>
      <c r="AC303" s="376"/>
      <c r="AD303" s="377"/>
    </row>
    <row r="304" spans="1:30" s="378" customFormat="1" x14ac:dyDescent="0.25">
      <c r="A304" s="2"/>
      <c r="B304" s="2"/>
      <c r="C304" s="2"/>
      <c r="D304" s="2"/>
      <c r="E304" s="2"/>
      <c r="F304" s="2"/>
      <c r="G304" s="2"/>
      <c r="H304" s="2"/>
      <c r="I304" s="2"/>
      <c r="J304" s="643"/>
      <c r="K304" s="643"/>
      <c r="L304" s="643"/>
      <c r="M304" s="643"/>
      <c r="N304" s="643"/>
      <c r="O304" s="643"/>
      <c r="P304" s="643"/>
      <c r="Q304" s="375"/>
      <c r="R304" s="375"/>
      <c r="S304" s="375"/>
      <c r="T304" s="375"/>
      <c r="U304" s="375"/>
      <c r="V304" s="375"/>
      <c r="W304" s="376"/>
      <c r="X304" s="375"/>
      <c r="Y304" s="376"/>
      <c r="Z304" s="375"/>
      <c r="AA304" s="376"/>
      <c r="AB304" s="375"/>
      <c r="AC304" s="376"/>
      <c r="AD304" s="377"/>
    </row>
    <row r="305" spans="1:30" s="378" customFormat="1" x14ac:dyDescent="0.25">
      <c r="A305" s="2"/>
      <c r="B305" s="2"/>
      <c r="C305" s="2"/>
      <c r="D305" s="2"/>
      <c r="E305" s="2"/>
      <c r="F305" s="2"/>
      <c r="G305" s="2"/>
      <c r="H305" s="2"/>
      <c r="I305" s="2"/>
      <c r="J305" s="643"/>
      <c r="K305" s="643"/>
      <c r="L305" s="643"/>
      <c r="M305" s="643"/>
      <c r="N305" s="643"/>
      <c r="O305" s="643"/>
      <c r="P305" s="643"/>
      <c r="Q305" s="375"/>
      <c r="R305" s="375"/>
      <c r="S305" s="375"/>
      <c r="T305" s="375"/>
      <c r="U305" s="375"/>
      <c r="V305" s="375"/>
      <c r="W305" s="376"/>
      <c r="X305" s="375"/>
      <c r="Y305" s="376"/>
      <c r="Z305" s="375"/>
      <c r="AA305" s="376"/>
      <c r="AB305" s="375"/>
      <c r="AC305" s="376"/>
      <c r="AD305" s="377"/>
    </row>
    <row r="306" spans="1:30" s="378" customFormat="1" x14ac:dyDescent="0.25">
      <c r="A306" s="2"/>
      <c r="B306" s="2"/>
      <c r="C306" s="2"/>
      <c r="D306" s="2"/>
      <c r="E306" s="2"/>
      <c r="F306" s="2"/>
      <c r="G306" s="2"/>
      <c r="H306" s="2"/>
      <c r="I306" s="2"/>
      <c r="J306" s="643"/>
      <c r="K306" s="643"/>
      <c r="L306" s="643"/>
      <c r="M306" s="643"/>
      <c r="N306" s="643"/>
      <c r="O306" s="643"/>
      <c r="P306" s="643"/>
      <c r="Q306" s="375"/>
      <c r="R306" s="375"/>
      <c r="S306" s="375"/>
      <c r="T306" s="375"/>
      <c r="U306" s="375"/>
      <c r="V306" s="375"/>
      <c r="W306" s="376"/>
      <c r="X306" s="375"/>
      <c r="Y306" s="376"/>
      <c r="Z306" s="375"/>
      <c r="AA306" s="376"/>
      <c r="AB306" s="375"/>
      <c r="AC306" s="376"/>
      <c r="AD306" s="377"/>
    </row>
    <row r="307" spans="1:30" s="378" customFormat="1" x14ac:dyDescent="0.25">
      <c r="A307" s="2"/>
      <c r="B307" s="2"/>
      <c r="C307" s="2"/>
      <c r="D307" s="2"/>
      <c r="E307" s="2"/>
      <c r="F307" s="2"/>
      <c r="G307" s="2"/>
      <c r="H307" s="2"/>
      <c r="I307" s="2"/>
      <c r="J307" s="643"/>
      <c r="K307" s="643"/>
      <c r="L307" s="643"/>
      <c r="M307" s="643"/>
      <c r="N307" s="643"/>
      <c r="O307" s="643"/>
      <c r="P307" s="643"/>
      <c r="Q307" s="375"/>
      <c r="R307" s="375"/>
      <c r="S307" s="375"/>
      <c r="T307" s="375"/>
      <c r="U307" s="375"/>
      <c r="V307" s="375"/>
      <c r="W307" s="376"/>
      <c r="X307" s="375"/>
      <c r="Y307" s="376"/>
      <c r="Z307" s="375"/>
      <c r="AA307" s="376"/>
      <c r="AB307" s="375"/>
      <c r="AC307" s="376"/>
      <c r="AD307" s="377"/>
    </row>
    <row r="308" spans="1:30" s="378" customFormat="1" x14ac:dyDescent="0.25">
      <c r="A308" s="2"/>
      <c r="B308" s="2"/>
      <c r="C308" s="2"/>
      <c r="D308" s="2"/>
      <c r="E308" s="2"/>
      <c r="F308" s="2"/>
      <c r="G308" s="2"/>
      <c r="H308" s="2"/>
      <c r="I308" s="2"/>
      <c r="J308" s="643"/>
      <c r="K308" s="643"/>
      <c r="L308" s="643"/>
      <c r="M308" s="643"/>
      <c r="N308" s="643"/>
      <c r="O308" s="643"/>
      <c r="P308" s="643"/>
      <c r="Q308" s="375"/>
      <c r="R308" s="375"/>
      <c r="S308" s="375"/>
      <c r="T308" s="375"/>
      <c r="U308" s="375"/>
      <c r="V308" s="375"/>
      <c r="W308" s="376"/>
      <c r="X308" s="375"/>
      <c r="Y308" s="376"/>
      <c r="Z308" s="375"/>
      <c r="AA308" s="376"/>
      <c r="AB308" s="375"/>
      <c r="AC308" s="376"/>
      <c r="AD308" s="377"/>
    </row>
    <row r="309" spans="1:30" s="378" customFormat="1" x14ac:dyDescent="0.25">
      <c r="A309" s="2"/>
      <c r="B309" s="2"/>
      <c r="C309" s="2"/>
      <c r="D309" s="2"/>
      <c r="E309" s="2"/>
      <c r="F309" s="2"/>
      <c r="G309" s="2"/>
      <c r="H309" s="2"/>
      <c r="I309" s="2"/>
      <c r="J309" s="643"/>
      <c r="K309" s="643"/>
      <c r="L309" s="643"/>
      <c r="M309" s="643"/>
      <c r="N309" s="643"/>
      <c r="O309" s="643"/>
      <c r="P309" s="643"/>
      <c r="Q309" s="375"/>
      <c r="R309" s="375"/>
      <c r="S309" s="375"/>
      <c r="T309" s="375"/>
      <c r="U309" s="375"/>
      <c r="V309" s="375"/>
      <c r="W309" s="376"/>
      <c r="X309" s="375"/>
      <c r="Y309" s="376"/>
      <c r="Z309" s="375"/>
      <c r="AA309" s="376"/>
      <c r="AB309" s="375"/>
      <c r="AC309" s="376"/>
      <c r="AD309" s="377"/>
    </row>
    <row r="310" spans="1:30" s="378" customFormat="1" x14ac:dyDescent="0.25">
      <c r="A310" s="2"/>
      <c r="B310" s="2"/>
      <c r="C310" s="2"/>
      <c r="D310" s="2"/>
      <c r="E310" s="2"/>
      <c r="F310" s="2"/>
      <c r="G310" s="2"/>
      <c r="H310" s="2"/>
      <c r="I310" s="2"/>
      <c r="J310" s="643"/>
      <c r="K310" s="643"/>
      <c r="L310" s="643"/>
      <c r="M310" s="643"/>
      <c r="N310" s="643"/>
      <c r="O310" s="643"/>
      <c r="P310" s="643"/>
      <c r="Q310" s="375"/>
      <c r="R310" s="375"/>
      <c r="S310" s="375"/>
      <c r="T310" s="375"/>
      <c r="U310" s="375"/>
      <c r="V310" s="375"/>
      <c r="W310" s="376"/>
      <c r="X310" s="375"/>
      <c r="Y310" s="376"/>
      <c r="Z310" s="375"/>
      <c r="AA310" s="376"/>
      <c r="AB310" s="375"/>
      <c r="AC310" s="376"/>
      <c r="AD310" s="377"/>
    </row>
    <row r="311" spans="1:30" s="378" customFormat="1" x14ac:dyDescent="0.25">
      <c r="A311" s="2"/>
      <c r="B311" s="2"/>
      <c r="C311" s="2"/>
      <c r="D311" s="2"/>
      <c r="E311" s="2"/>
      <c r="F311" s="2"/>
      <c r="G311" s="2"/>
      <c r="H311" s="2"/>
      <c r="I311" s="2"/>
      <c r="J311" s="643"/>
      <c r="K311" s="643"/>
      <c r="L311" s="643"/>
      <c r="M311" s="643"/>
      <c r="N311" s="643"/>
      <c r="O311" s="643"/>
      <c r="P311" s="643"/>
      <c r="Q311" s="375"/>
      <c r="R311" s="375"/>
      <c r="S311" s="375"/>
      <c r="T311" s="375"/>
      <c r="U311" s="375"/>
      <c r="V311" s="375"/>
      <c r="W311" s="376"/>
      <c r="X311" s="375"/>
      <c r="Y311" s="376"/>
      <c r="Z311" s="375"/>
      <c r="AA311" s="376"/>
      <c r="AB311" s="375"/>
      <c r="AC311" s="376"/>
      <c r="AD311" s="377"/>
    </row>
    <row r="312" spans="1:30" s="378" customFormat="1" x14ac:dyDescent="0.25">
      <c r="A312" s="2"/>
      <c r="B312" s="2"/>
      <c r="C312" s="2"/>
      <c r="D312" s="2"/>
      <c r="E312" s="2"/>
      <c r="F312" s="2"/>
      <c r="G312" s="2"/>
      <c r="H312" s="2"/>
      <c r="I312" s="2"/>
      <c r="J312" s="643"/>
      <c r="K312" s="643"/>
      <c r="L312" s="643"/>
      <c r="M312" s="643"/>
      <c r="N312" s="643"/>
      <c r="O312" s="643"/>
      <c r="P312" s="643"/>
      <c r="Q312" s="375"/>
      <c r="R312" s="375"/>
      <c r="S312" s="375"/>
      <c r="T312" s="375"/>
      <c r="U312" s="375"/>
      <c r="V312" s="375"/>
      <c r="W312" s="376"/>
      <c r="X312" s="375"/>
      <c r="Y312" s="376"/>
      <c r="Z312" s="375"/>
      <c r="AA312" s="376"/>
      <c r="AB312" s="375"/>
      <c r="AC312" s="376"/>
      <c r="AD312" s="377"/>
    </row>
    <row r="313" spans="1:30" s="378" customFormat="1" x14ac:dyDescent="0.25">
      <c r="A313" s="2"/>
      <c r="B313" s="2"/>
      <c r="C313" s="2"/>
      <c r="D313" s="2"/>
      <c r="E313" s="2"/>
      <c r="F313" s="2"/>
      <c r="G313" s="2"/>
      <c r="H313" s="2"/>
      <c r="I313" s="2"/>
      <c r="J313" s="643"/>
      <c r="K313" s="643"/>
      <c r="L313" s="643"/>
      <c r="M313" s="643"/>
      <c r="N313" s="643"/>
      <c r="O313" s="643"/>
      <c r="P313" s="643"/>
      <c r="Q313" s="375"/>
      <c r="R313" s="375"/>
      <c r="S313" s="375"/>
      <c r="T313" s="375"/>
      <c r="U313" s="375"/>
      <c r="V313" s="375"/>
      <c r="W313" s="376"/>
      <c r="X313" s="375"/>
      <c r="Y313" s="376"/>
      <c r="Z313" s="375"/>
      <c r="AA313" s="376"/>
      <c r="AB313" s="375"/>
      <c r="AC313" s="376"/>
      <c r="AD313" s="377"/>
    </row>
    <row r="314" spans="1:30" s="378" customFormat="1" x14ac:dyDescent="0.25">
      <c r="A314" s="2"/>
      <c r="B314" s="2"/>
      <c r="C314" s="2"/>
      <c r="D314" s="2"/>
      <c r="E314" s="2"/>
      <c r="F314" s="2"/>
      <c r="G314" s="2"/>
      <c r="H314" s="2"/>
      <c r="I314" s="2"/>
      <c r="J314" s="643"/>
      <c r="K314" s="643"/>
      <c r="L314" s="643"/>
      <c r="M314" s="643"/>
      <c r="N314" s="643"/>
      <c r="O314" s="643"/>
      <c r="P314" s="643"/>
      <c r="Q314" s="375"/>
      <c r="R314" s="375"/>
      <c r="S314" s="375"/>
      <c r="T314" s="375"/>
      <c r="U314" s="375"/>
      <c r="V314" s="375"/>
      <c r="W314" s="376"/>
      <c r="X314" s="375"/>
      <c r="Y314" s="376"/>
      <c r="Z314" s="375"/>
      <c r="AA314" s="376"/>
      <c r="AB314" s="375"/>
      <c r="AC314" s="376"/>
      <c r="AD314" s="377"/>
    </row>
    <row r="315" spans="1:30" s="378" customFormat="1" x14ac:dyDescent="0.25">
      <c r="A315" s="2"/>
      <c r="B315" s="2"/>
      <c r="C315" s="2"/>
      <c r="D315" s="2"/>
      <c r="E315" s="2"/>
      <c r="F315" s="2"/>
      <c r="G315" s="2"/>
      <c r="H315" s="2"/>
      <c r="I315" s="2"/>
      <c r="J315" s="643"/>
      <c r="K315" s="643"/>
      <c r="L315" s="643"/>
      <c r="M315" s="643"/>
      <c r="N315" s="643"/>
      <c r="O315" s="643"/>
      <c r="P315" s="643"/>
      <c r="Q315" s="375"/>
      <c r="R315" s="375"/>
      <c r="S315" s="375"/>
      <c r="T315" s="375"/>
      <c r="U315" s="375"/>
      <c r="V315" s="375"/>
      <c r="W315" s="376"/>
      <c r="X315" s="375"/>
      <c r="Y315" s="376"/>
      <c r="Z315" s="375"/>
      <c r="AA315" s="376"/>
      <c r="AB315" s="375"/>
      <c r="AC315" s="376"/>
      <c r="AD315" s="377"/>
    </row>
    <row r="316" spans="1:30" s="378" customFormat="1" x14ac:dyDescent="0.25">
      <c r="A316" s="2"/>
      <c r="B316" s="2"/>
      <c r="C316" s="2"/>
      <c r="D316" s="2"/>
      <c r="E316" s="2"/>
      <c r="F316" s="2"/>
      <c r="G316" s="2"/>
      <c r="H316" s="2"/>
      <c r="I316" s="2"/>
      <c r="J316" s="643"/>
      <c r="K316" s="643"/>
      <c r="L316" s="643"/>
      <c r="M316" s="643"/>
      <c r="N316" s="643"/>
      <c r="O316" s="643"/>
      <c r="P316" s="643"/>
      <c r="Q316" s="375"/>
      <c r="R316" s="375"/>
      <c r="S316" s="375"/>
      <c r="T316" s="375"/>
      <c r="U316" s="375"/>
      <c r="V316" s="375"/>
      <c r="W316" s="376"/>
      <c r="X316" s="375"/>
      <c r="Y316" s="376"/>
      <c r="Z316" s="375"/>
      <c r="AA316" s="376"/>
      <c r="AB316" s="375"/>
      <c r="AC316" s="376"/>
      <c r="AD316" s="377"/>
    </row>
    <row r="317" spans="1:30" s="378" customFormat="1" x14ac:dyDescent="0.25">
      <c r="A317" s="2"/>
      <c r="B317" s="2"/>
      <c r="C317" s="2"/>
      <c r="D317" s="2"/>
      <c r="E317" s="2"/>
      <c r="F317" s="2"/>
      <c r="G317" s="2"/>
      <c r="H317" s="2"/>
      <c r="I317" s="2"/>
      <c r="J317" s="643"/>
      <c r="K317" s="643"/>
      <c r="L317" s="643"/>
      <c r="M317" s="643"/>
      <c r="N317" s="643"/>
      <c r="O317" s="643"/>
      <c r="P317" s="643"/>
      <c r="Q317" s="375"/>
      <c r="R317" s="375"/>
      <c r="S317" s="375"/>
      <c r="T317" s="375"/>
      <c r="U317" s="375"/>
      <c r="V317" s="375"/>
      <c r="W317" s="376"/>
      <c r="X317" s="375"/>
      <c r="Y317" s="376"/>
      <c r="Z317" s="375"/>
      <c r="AA317" s="376"/>
      <c r="AB317" s="375"/>
      <c r="AC317" s="376"/>
      <c r="AD317" s="377"/>
    </row>
    <row r="318" spans="1:30" s="378" customFormat="1" x14ac:dyDescent="0.25">
      <c r="A318" s="2"/>
      <c r="B318" s="2"/>
      <c r="C318" s="2"/>
      <c r="D318" s="2"/>
      <c r="E318" s="2"/>
      <c r="F318" s="2"/>
      <c r="G318" s="2"/>
      <c r="H318" s="2"/>
      <c r="I318" s="2"/>
      <c r="J318" s="643"/>
      <c r="K318" s="643"/>
      <c r="L318" s="643"/>
      <c r="M318" s="643"/>
      <c r="N318" s="643"/>
      <c r="O318" s="643"/>
      <c r="P318" s="643"/>
      <c r="Q318" s="375"/>
      <c r="R318" s="375"/>
      <c r="S318" s="375"/>
      <c r="T318" s="375"/>
      <c r="U318" s="375"/>
      <c r="V318" s="375"/>
      <c r="W318" s="376"/>
      <c r="X318" s="375"/>
      <c r="Y318" s="376"/>
      <c r="Z318" s="375"/>
      <c r="AA318" s="376"/>
      <c r="AB318" s="375"/>
      <c r="AC318" s="376"/>
      <c r="AD318" s="377"/>
    </row>
    <row r="319" spans="1:30" s="378" customFormat="1" x14ac:dyDescent="0.25">
      <c r="A319" s="2"/>
      <c r="B319" s="2"/>
      <c r="C319" s="2"/>
      <c r="D319" s="2"/>
      <c r="E319" s="2"/>
      <c r="F319" s="2"/>
      <c r="G319" s="2"/>
      <c r="H319" s="2"/>
      <c r="I319" s="2"/>
      <c r="J319" s="643"/>
      <c r="K319" s="643"/>
      <c r="L319" s="643"/>
      <c r="M319" s="643"/>
      <c r="N319" s="643"/>
      <c r="O319" s="643"/>
      <c r="P319" s="643"/>
      <c r="Q319" s="375"/>
      <c r="R319" s="375"/>
      <c r="S319" s="375"/>
      <c r="T319" s="375"/>
      <c r="U319" s="375"/>
      <c r="V319" s="375"/>
      <c r="W319" s="376"/>
      <c r="X319" s="375"/>
      <c r="Y319" s="376"/>
      <c r="Z319" s="375"/>
      <c r="AA319" s="376"/>
      <c r="AB319" s="375"/>
      <c r="AC319" s="376"/>
      <c r="AD319" s="377"/>
    </row>
    <row r="320" spans="1:30" s="378" customFormat="1" x14ac:dyDescent="0.25">
      <c r="A320" s="2"/>
      <c r="B320" s="2"/>
      <c r="C320" s="2"/>
      <c r="D320" s="2"/>
      <c r="E320" s="2"/>
      <c r="F320" s="2"/>
      <c r="G320" s="2"/>
      <c r="H320" s="2"/>
      <c r="I320" s="2"/>
      <c r="J320" s="643"/>
      <c r="K320" s="643"/>
      <c r="L320" s="643"/>
      <c r="M320" s="643"/>
      <c r="N320" s="643"/>
      <c r="O320" s="643"/>
      <c r="P320" s="643"/>
      <c r="Q320" s="375"/>
      <c r="R320" s="375"/>
      <c r="S320" s="375"/>
      <c r="T320" s="375"/>
      <c r="U320" s="375"/>
      <c r="V320" s="375"/>
      <c r="W320" s="376"/>
      <c r="X320" s="375"/>
      <c r="Y320" s="376"/>
      <c r="Z320" s="375"/>
      <c r="AA320" s="376"/>
      <c r="AB320" s="375"/>
      <c r="AC320" s="376"/>
      <c r="AD320" s="377"/>
    </row>
    <row r="321" spans="1:30" s="378" customFormat="1" x14ac:dyDescent="0.25">
      <c r="A321" s="2"/>
      <c r="B321" s="2"/>
      <c r="C321" s="2"/>
      <c r="D321" s="2"/>
      <c r="E321" s="2"/>
      <c r="F321" s="2"/>
      <c r="G321" s="2"/>
      <c r="H321" s="2"/>
      <c r="I321" s="2"/>
      <c r="J321" s="643"/>
      <c r="K321" s="643"/>
      <c r="L321" s="643"/>
      <c r="M321" s="643"/>
      <c r="N321" s="643"/>
      <c r="O321" s="643"/>
      <c r="P321" s="643"/>
      <c r="Q321" s="375"/>
      <c r="R321" s="375"/>
      <c r="S321" s="375"/>
      <c r="T321" s="375"/>
      <c r="U321" s="375"/>
      <c r="V321" s="375"/>
      <c r="W321" s="376"/>
      <c r="X321" s="375"/>
      <c r="Y321" s="376"/>
      <c r="Z321" s="375"/>
      <c r="AA321" s="376"/>
      <c r="AB321" s="375"/>
      <c r="AC321" s="376"/>
      <c r="AD321" s="377"/>
    </row>
    <row r="322" spans="1:30" s="378" customFormat="1" x14ac:dyDescent="0.25">
      <c r="A322" s="2"/>
      <c r="B322" s="2"/>
      <c r="C322" s="2"/>
      <c r="D322" s="2"/>
      <c r="E322" s="2"/>
      <c r="F322" s="2"/>
      <c r="G322" s="2"/>
      <c r="H322" s="2"/>
      <c r="I322" s="2"/>
      <c r="J322" s="643"/>
      <c r="K322" s="643"/>
      <c r="L322" s="643"/>
      <c r="M322" s="643"/>
      <c r="N322" s="643"/>
      <c r="O322" s="643"/>
      <c r="P322" s="643"/>
      <c r="Q322" s="375"/>
      <c r="R322" s="375"/>
      <c r="S322" s="375"/>
      <c r="T322" s="375"/>
      <c r="U322" s="375"/>
      <c r="V322" s="375"/>
      <c r="W322" s="376"/>
      <c r="X322" s="375"/>
      <c r="Y322" s="376"/>
      <c r="Z322" s="375"/>
      <c r="AA322" s="376"/>
      <c r="AB322" s="375"/>
      <c r="AC322" s="376"/>
      <c r="AD322" s="377"/>
    </row>
    <row r="323" spans="1:30" s="378" customFormat="1" x14ac:dyDescent="0.25">
      <c r="A323" s="2"/>
      <c r="B323" s="2"/>
      <c r="C323" s="2"/>
      <c r="D323" s="2"/>
      <c r="E323" s="2"/>
      <c r="F323" s="2"/>
      <c r="G323" s="2"/>
      <c r="H323" s="2"/>
      <c r="I323" s="2"/>
      <c r="J323" s="643"/>
      <c r="K323" s="643"/>
      <c r="L323" s="643"/>
      <c r="M323" s="643"/>
      <c r="N323" s="643"/>
      <c r="O323" s="643"/>
      <c r="P323" s="643"/>
      <c r="Q323" s="375"/>
      <c r="R323" s="375"/>
      <c r="S323" s="375"/>
      <c r="T323" s="375"/>
      <c r="U323" s="375"/>
      <c r="V323" s="375"/>
      <c r="W323" s="376"/>
      <c r="X323" s="375"/>
      <c r="Y323" s="376"/>
      <c r="Z323" s="375"/>
      <c r="AA323" s="376"/>
      <c r="AB323" s="375"/>
      <c r="AC323" s="376"/>
      <c r="AD323" s="377"/>
    </row>
    <row r="324" spans="1:30" s="378" customFormat="1" x14ac:dyDescent="0.25">
      <c r="A324" s="2"/>
      <c r="B324" s="2"/>
      <c r="C324" s="2"/>
      <c r="D324" s="2"/>
      <c r="E324" s="2"/>
      <c r="F324" s="2"/>
      <c r="G324" s="2"/>
      <c r="H324" s="2"/>
      <c r="I324" s="2"/>
      <c r="J324" s="643"/>
      <c r="K324" s="643"/>
      <c r="L324" s="643"/>
      <c r="M324" s="643"/>
      <c r="N324" s="643"/>
      <c r="O324" s="643"/>
      <c r="P324" s="643"/>
      <c r="Q324" s="375"/>
      <c r="R324" s="375"/>
      <c r="S324" s="375"/>
      <c r="T324" s="375"/>
      <c r="U324" s="375"/>
      <c r="V324" s="375"/>
      <c r="W324" s="376"/>
      <c r="X324" s="375"/>
      <c r="Y324" s="376"/>
      <c r="Z324" s="375"/>
      <c r="AA324" s="376"/>
      <c r="AB324" s="375"/>
      <c r="AC324" s="376"/>
      <c r="AD324" s="377"/>
    </row>
    <row r="325" spans="1:30" s="378" customFormat="1" x14ac:dyDescent="0.25">
      <c r="A325" s="2"/>
      <c r="B325" s="2"/>
      <c r="C325" s="2"/>
      <c r="D325" s="2"/>
      <c r="E325" s="2"/>
      <c r="F325" s="2"/>
      <c r="G325" s="2"/>
      <c r="H325" s="2"/>
      <c r="I325" s="2"/>
      <c r="J325" s="643"/>
      <c r="K325" s="643"/>
      <c r="L325" s="643"/>
      <c r="M325" s="643"/>
      <c r="N325" s="643"/>
      <c r="O325" s="643"/>
      <c r="P325" s="643"/>
      <c r="Q325" s="375"/>
      <c r="R325" s="375"/>
      <c r="S325" s="375"/>
      <c r="T325" s="375"/>
      <c r="U325" s="375"/>
      <c r="V325" s="375"/>
      <c r="W325" s="376"/>
      <c r="X325" s="375"/>
      <c r="Y325" s="376"/>
      <c r="Z325" s="375"/>
      <c r="AA325" s="376"/>
      <c r="AB325" s="375"/>
      <c r="AC325" s="376"/>
      <c r="AD325" s="377"/>
    </row>
    <row r="326" spans="1:30" s="378" customFormat="1" x14ac:dyDescent="0.25">
      <c r="A326" s="2"/>
      <c r="B326" s="2"/>
      <c r="C326" s="2"/>
      <c r="D326" s="2"/>
      <c r="E326" s="2"/>
      <c r="F326" s="2"/>
      <c r="G326" s="2"/>
      <c r="H326" s="2"/>
      <c r="I326" s="2"/>
      <c r="J326" s="643"/>
      <c r="K326" s="643"/>
      <c r="L326" s="643"/>
      <c r="M326" s="643"/>
      <c r="N326" s="643"/>
      <c r="O326" s="643"/>
      <c r="P326" s="643"/>
      <c r="Q326" s="375"/>
      <c r="R326" s="375"/>
      <c r="S326" s="375"/>
      <c r="T326" s="375"/>
      <c r="U326" s="375"/>
      <c r="V326" s="375"/>
      <c r="W326" s="376"/>
      <c r="X326" s="375"/>
      <c r="Y326" s="376"/>
      <c r="Z326" s="375"/>
      <c r="AA326" s="376"/>
      <c r="AB326" s="375"/>
      <c r="AC326" s="376"/>
      <c r="AD326" s="377"/>
    </row>
    <row r="327" spans="1:30" s="378" customFormat="1" x14ac:dyDescent="0.25">
      <c r="A327" s="2"/>
      <c r="B327" s="2"/>
      <c r="C327" s="2"/>
      <c r="D327" s="2"/>
      <c r="E327" s="2"/>
      <c r="F327" s="2"/>
      <c r="G327" s="2"/>
      <c r="H327" s="2"/>
      <c r="I327" s="2"/>
      <c r="J327" s="643"/>
      <c r="K327" s="643"/>
      <c r="L327" s="643"/>
      <c r="M327" s="643"/>
      <c r="N327" s="643"/>
      <c r="O327" s="643"/>
      <c r="P327" s="643"/>
      <c r="Q327" s="375"/>
      <c r="R327" s="375"/>
      <c r="S327" s="375"/>
      <c r="T327" s="375"/>
      <c r="U327" s="375"/>
      <c r="V327" s="375"/>
      <c r="W327" s="376"/>
      <c r="X327" s="375"/>
      <c r="Y327" s="376"/>
      <c r="Z327" s="375"/>
      <c r="AA327" s="376"/>
      <c r="AB327" s="375"/>
      <c r="AC327" s="376"/>
      <c r="AD327" s="377"/>
    </row>
    <row r="328" spans="1:30" s="378" customFormat="1" x14ac:dyDescent="0.25">
      <c r="A328" s="2"/>
      <c r="B328" s="2"/>
      <c r="C328" s="2"/>
      <c r="D328" s="2"/>
      <c r="E328" s="2"/>
      <c r="F328" s="2"/>
      <c r="G328" s="2"/>
      <c r="H328" s="2"/>
      <c r="I328" s="2"/>
      <c r="J328" s="643"/>
      <c r="K328" s="643"/>
      <c r="L328" s="643"/>
      <c r="M328" s="643"/>
      <c r="N328" s="643"/>
      <c r="O328" s="643"/>
      <c r="P328" s="643"/>
      <c r="Q328" s="375"/>
      <c r="R328" s="375"/>
      <c r="S328" s="375"/>
      <c r="T328" s="375"/>
      <c r="U328" s="375"/>
      <c r="V328" s="375"/>
      <c r="W328" s="376"/>
      <c r="X328" s="375"/>
      <c r="Y328" s="376"/>
      <c r="Z328" s="375"/>
      <c r="AA328" s="376"/>
      <c r="AB328" s="375"/>
      <c r="AC328" s="376"/>
      <c r="AD328" s="377"/>
    </row>
    <row r="329" spans="1:30" s="378" customFormat="1" x14ac:dyDescent="0.25">
      <c r="A329" s="2"/>
      <c r="B329" s="2"/>
      <c r="C329" s="2"/>
      <c r="D329" s="2"/>
      <c r="E329" s="2"/>
      <c r="F329" s="2"/>
      <c r="G329" s="2"/>
      <c r="H329" s="2"/>
      <c r="I329" s="2"/>
      <c r="J329" s="643"/>
      <c r="K329" s="643"/>
      <c r="L329" s="643"/>
      <c r="M329" s="643"/>
      <c r="N329" s="643"/>
      <c r="O329" s="643"/>
      <c r="P329" s="643"/>
      <c r="Q329" s="375"/>
      <c r="R329" s="375"/>
      <c r="S329" s="375"/>
      <c r="T329" s="375"/>
      <c r="U329" s="375"/>
      <c r="V329" s="375"/>
      <c r="W329" s="376"/>
      <c r="X329" s="375"/>
      <c r="Y329" s="376"/>
      <c r="Z329" s="375"/>
      <c r="AA329" s="376"/>
      <c r="AB329" s="375"/>
      <c r="AC329" s="376"/>
      <c r="AD329" s="377"/>
    </row>
    <row r="330" spans="1:30" s="378" customFormat="1" x14ac:dyDescent="0.25">
      <c r="A330" s="2"/>
      <c r="B330" s="2"/>
      <c r="C330" s="2"/>
      <c r="D330" s="2"/>
      <c r="E330" s="2"/>
      <c r="F330" s="2"/>
      <c r="G330" s="2"/>
      <c r="H330" s="2"/>
      <c r="I330" s="2"/>
      <c r="J330" s="643"/>
      <c r="K330" s="643"/>
      <c r="L330" s="643"/>
      <c r="M330" s="643"/>
      <c r="N330" s="643"/>
      <c r="O330" s="643"/>
      <c r="P330" s="643"/>
      <c r="Q330" s="375"/>
      <c r="R330" s="375"/>
      <c r="S330" s="375"/>
      <c r="T330" s="375"/>
      <c r="U330" s="375"/>
      <c r="V330" s="375"/>
      <c r="W330" s="376"/>
      <c r="X330" s="375"/>
      <c r="Y330" s="376"/>
      <c r="Z330" s="375"/>
      <c r="AA330" s="376"/>
      <c r="AB330" s="375"/>
      <c r="AC330" s="376"/>
      <c r="AD330" s="377"/>
    </row>
    <row r="331" spans="1:30" s="378" customFormat="1" x14ac:dyDescent="0.25">
      <c r="A331" s="2"/>
      <c r="B331" s="2"/>
      <c r="C331" s="2"/>
      <c r="D331" s="2"/>
      <c r="E331" s="2"/>
      <c r="F331" s="2"/>
      <c r="G331" s="2"/>
      <c r="H331" s="2"/>
      <c r="I331" s="2"/>
      <c r="J331" s="643"/>
      <c r="K331" s="643"/>
      <c r="L331" s="643"/>
      <c r="M331" s="643"/>
      <c r="N331" s="643"/>
      <c r="O331" s="643"/>
      <c r="P331" s="643"/>
      <c r="Q331" s="375"/>
      <c r="R331" s="375"/>
      <c r="S331" s="375"/>
      <c r="T331" s="375"/>
      <c r="U331" s="375"/>
      <c r="V331" s="375"/>
      <c r="W331" s="376"/>
      <c r="X331" s="375"/>
      <c r="Y331" s="376"/>
      <c r="Z331" s="375"/>
      <c r="AA331" s="376"/>
      <c r="AB331" s="375"/>
      <c r="AC331" s="376"/>
      <c r="AD331" s="377"/>
    </row>
    <row r="332" spans="1:30" s="378" customFormat="1" x14ac:dyDescent="0.25">
      <c r="A332" s="2"/>
      <c r="B332" s="2"/>
      <c r="C332" s="2"/>
      <c r="D332" s="2"/>
      <c r="E332" s="2"/>
      <c r="F332" s="2"/>
      <c r="G332" s="2"/>
      <c r="H332" s="2"/>
      <c r="I332" s="2"/>
      <c r="J332" s="643"/>
      <c r="K332" s="643"/>
      <c r="L332" s="643"/>
      <c r="M332" s="643"/>
      <c r="N332" s="643"/>
      <c r="O332" s="643"/>
      <c r="P332" s="643"/>
      <c r="Q332" s="375"/>
      <c r="R332" s="375"/>
      <c r="S332" s="375"/>
      <c r="T332" s="375"/>
      <c r="U332" s="375"/>
      <c r="V332" s="375"/>
      <c r="W332" s="376"/>
      <c r="X332" s="375"/>
      <c r="Y332" s="376"/>
      <c r="Z332" s="375"/>
      <c r="AA332" s="376"/>
      <c r="AB332" s="375"/>
      <c r="AC332" s="376"/>
      <c r="AD332" s="377"/>
    </row>
    <row r="333" spans="1:30" s="378" customFormat="1" x14ac:dyDescent="0.25">
      <c r="A333" s="2"/>
      <c r="B333" s="2"/>
      <c r="C333" s="2"/>
      <c r="D333" s="2"/>
      <c r="E333" s="2"/>
      <c r="F333" s="2"/>
      <c r="G333" s="2"/>
      <c r="H333" s="2"/>
      <c r="I333" s="2"/>
      <c r="J333" s="643"/>
      <c r="K333" s="643"/>
      <c r="L333" s="643"/>
      <c r="M333" s="643"/>
      <c r="N333" s="643"/>
      <c r="O333" s="643"/>
      <c r="P333" s="643"/>
      <c r="Q333" s="375"/>
      <c r="R333" s="375"/>
      <c r="S333" s="375"/>
      <c r="T333" s="375"/>
      <c r="U333" s="375"/>
      <c r="V333" s="375"/>
      <c r="W333" s="376"/>
      <c r="X333" s="375"/>
      <c r="Y333" s="376"/>
      <c r="Z333" s="375"/>
      <c r="AA333" s="376"/>
      <c r="AB333" s="375"/>
      <c r="AC333" s="376"/>
      <c r="AD333" s="377"/>
    </row>
    <row r="334" spans="1:30" s="378" customFormat="1" x14ac:dyDescent="0.25">
      <c r="A334" s="2"/>
      <c r="B334" s="2"/>
      <c r="C334" s="2"/>
      <c r="D334" s="2"/>
      <c r="E334" s="2"/>
      <c r="F334" s="2"/>
      <c r="G334" s="2"/>
      <c r="H334" s="2"/>
      <c r="I334" s="2"/>
      <c r="J334" s="643"/>
      <c r="K334" s="643"/>
      <c r="L334" s="643"/>
      <c r="M334" s="643"/>
      <c r="N334" s="643"/>
      <c r="O334" s="643"/>
      <c r="P334" s="643"/>
      <c r="Q334" s="375"/>
      <c r="R334" s="375"/>
      <c r="S334" s="375"/>
      <c r="T334" s="375"/>
      <c r="U334" s="375"/>
      <c r="V334" s="375"/>
      <c r="W334" s="376"/>
      <c r="X334" s="375"/>
      <c r="Y334" s="376"/>
      <c r="Z334" s="375"/>
      <c r="AA334" s="376"/>
      <c r="AB334" s="375"/>
      <c r="AC334" s="376"/>
      <c r="AD334" s="377"/>
    </row>
    <row r="335" spans="1:30" s="378" customFormat="1" x14ac:dyDescent="0.25">
      <c r="A335" s="2"/>
      <c r="B335" s="2"/>
      <c r="C335" s="2"/>
      <c r="D335" s="2"/>
      <c r="E335" s="2"/>
      <c r="F335" s="2"/>
      <c r="G335" s="2"/>
      <c r="H335" s="2"/>
      <c r="I335" s="2"/>
      <c r="J335" s="643"/>
      <c r="K335" s="643"/>
      <c r="L335" s="643"/>
      <c r="M335" s="643"/>
      <c r="N335" s="643"/>
      <c r="O335" s="643"/>
      <c r="P335" s="643"/>
      <c r="Q335" s="375"/>
      <c r="R335" s="375"/>
      <c r="S335" s="375"/>
      <c r="T335" s="375"/>
      <c r="U335" s="375"/>
      <c r="V335" s="375"/>
      <c r="W335" s="376"/>
      <c r="X335" s="375"/>
      <c r="Y335" s="376"/>
      <c r="Z335" s="375"/>
      <c r="AA335" s="376"/>
      <c r="AB335" s="375"/>
      <c r="AC335" s="376"/>
      <c r="AD335" s="377"/>
    </row>
    <row r="336" spans="1:30" s="378" customFormat="1" x14ac:dyDescent="0.25">
      <c r="A336" s="2"/>
      <c r="B336" s="2"/>
      <c r="C336" s="2"/>
      <c r="D336" s="2"/>
      <c r="E336" s="2"/>
      <c r="F336" s="2"/>
      <c r="G336" s="2"/>
      <c r="H336" s="2"/>
      <c r="I336" s="2"/>
      <c r="J336" s="643"/>
      <c r="K336" s="643"/>
      <c r="L336" s="643"/>
      <c r="M336" s="643"/>
      <c r="N336" s="643"/>
      <c r="O336" s="643"/>
      <c r="P336" s="643"/>
      <c r="Q336" s="375"/>
      <c r="R336" s="375"/>
      <c r="S336" s="375"/>
      <c r="T336" s="375"/>
      <c r="U336" s="375"/>
      <c r="V336" s="375"/>
      <c r="W336" s="376"/>
      <c r="X336" s="375"/>
      <c r="Y336" s="376"/>
      <c r="Z336" s="375"/>
      <c r="AA336" s="376"/>
      <c r="AB336" s="375"/>
      <c r="AC336" s="376"/>
      <c r="AD336" s="377"/>
    </row>
    <row r="337" spans="1:30" s="378" customFormat="1" x14ac:dyDescent="0.25">
      <c r="A337" s="2"/>
      <c r="B337" s="2"/>
      <c r="C337" s="2"/>
      <c r="D337" s="2"/>
      <c r="E337" s="2"/>
      <c r="F337" s="2"/>
      <c r="G337" s="2"/>
      <c r="H337" s="2"/>
      <c r="I337" s="2"/>
      <c r="J337" s="643"/>
      <c r="K337" s="643"/>
      <c r="L337" s="643"/>
      <c r="M337" s="643"/>
      <c r="N337" s="643"/>
      <c r="O337" s="643"/>
      <c r="P337" s="643"/>
      <c r="Q337" s="375"/>
      <c r="R337" s="375"/>
      <c r="S337" s="375"/>
      <c r="T337" s="375"/>
      <c r="U337" s="375"/>
      <c r="V337" s="375"/>
      <c r="W337" s="376"/>
      <c r="X337" s="375"/>
      <c r="Y337" s="376"/>
      <c r="Z337" s="375"/>
      <c r="AA337" s="376"/>
      <c r="AB337" s="375"/>
      <c r="AC337" s="376"/>
      <c r="AD337" s="377"/>
    </row>
    <row r="338" spans="1:30" s="378" customFormat="1" x14ac:dyDescent="0.25">
      <c r="A338" s="2"/>
      <c r="B338" s="2"/>
      <c r="C338" s="2"/>
      <c r="D338" s="2"/>
      <c r="E338" s="2"/>
      <c r="F338" s="2"/>
      <c r="G338" s="2"/>
      <c r="H338" s="2"/>
      <c r="I338" s="2"/>
      <c r="J338" s="643"/>
      <c r="K338" s="643"/>
      <c r="L338" s="643"/>
      <c r="M338" s="643"/>
      <c r="N338" s="643"/>
      <c r="O338" s="643"/>
      <c r="P338" s="643"/>
      <c r="Q338" s="375"/>
      <c r="R338" s="375"/>
      <c r="S338" s="375"/>
      <c r="T338" s="375"/>
      <c r="U338" s="375"/>
      <c r="V338" s="375"/>
      <c r="W338" s="376"/>
      <c r="X338" s="375"/>
      <c r="Y338" s="376"/>
      <c r="Z338" s="375"/>
      <c r="AA338" s="376"/>
      <c r="AB338" s="375"/>
      <c r="AC338" s="376"/>
      <c r="AD338" s="377"/>
    </row>
    <row r="339" spans="1:30" s="378" customFormat="1" x14ac:dyDescent="0.25">
      <c r="A339" s="2"/>
      <c r="B339" s="2"/>
      <c r="C339" s="2"/>
      <c r="D339" s="2"/>
      <c r="E339" s="2"/>
      <c r="F339" s="2"/>
      <c r="G339" s="2"/>
      <c r="H339" s="2"/>
      <c r="I339" s="2"/>
      <c r="J339" s="643"/>
      <c r="K339" s="643"/>
      <c r="L339" s="643"/>
      <c r="M339" s="643"/>
      <c r="N339" s="643"/>
      <c r="O339" s="643"/>
      <c r="P339" s="643"/>
      <c r="Q339" s="375"/>
      <c r="R339" s="375"/>
      <c r="S339" s="375"/>
      <c r="T339" s="375"/>
      <c r="U339" s="375"/>
      <c r="V339" s="375"/>
      <c r="W339" s="376"/>
      <c r="X339" s="375"/>
      <c r="Y339" s="376"/>
      <c r="Z339" s="375"/>
      <c r="AA339" s="376"/>
      <c r="AB339" s="375"/>
      <c r="AC339" s="376"/>
      <c r="AD339" s="377"/>
    </row>
    <row r="340" spans="1:30" s="378" customFormat="1" x14ac:dyDescent="0.25">
      <c r="A340" s="2"/>
      <c r="B340" s="2"/>
      <c r="C340" s="2"/>
      <c r="D340" s="2"/>
      <c r="E340" s="2"/>
      <c r="F340" s="2"/>
      <c r="G340" s="2"/>
      <c r="H340" s="2"/>
      <c r="I340" s="2"/>
      <c r="J340" s="643"/>
      <c r="K340" s="643"/>
      <c r="L340" s="643"/>
      <c r="M340" s="643"/>
      <c r="N340" s="643"/>
      <c r="O340" s="643"/>
      <c r="P340" s="643"/>
      <c r="Q340" s="375"/>
      <c r="R340" s="375"/>
      <c r="S340" s="375"/>
      <c r="T340" s="375"/>
      <c r="U340" s="375"/>
      <c r="V340" s="375"/>
      <c r="W340" s="376"/>
      <c r="X340" s="375"/>
      <c r="Y340" s="376"/>
      <c r="Z340" s="375"/>
      <c r="AA340" s="376"/>
      <c r="AB340" s="375"/>
      <c r="AC340" s="376"/>
      <c r="AD340" s="377"/>
    </row>
    <row r="341" spans="1:30" s="378" customFormat="1" x14ac:dyDescent="0.25">
      <c r="A341" s="2"/>
      <c r="B341" s="2"/>
      <c r="C341" s="2"/>
      <c r="D341" s="2"/>
      <c r="E341" s="2"/>
      <c r="F341" s="2"/>
      <c r="G341" s="2"/>
      <c r="H341" s="2"/>
      <c r="I341" s="2"/>
      <c r="J341" s="643"/>
      <c r="K341" s="643"/>
      <c r="L341" s="643"/>
      <c r="M341" s="643"/>
      <c r="N341" s="643"/>
      <c r="O341" s="643"/>
      <c r="P341" s="643"/>
      <c r="Q341" s="375"/>
      <c r="R341" s="375"/>
      <c r="S341" s="375"/>
      <c r="T341" s="375"/>
      <c r="U341" s="375"/>
      <c r="V341" s="375"/>
      <c r="W341" s="376"/>
      <c r="X341" s="375"/>
      <c r="Y341" s="376"/>
      <c r="Z341" s="375"/>
      <c r="AA341" s="376"/>
      <c r="AB341" s="375"/>
      <c r="AC341" s="376"/>
      <c r="AD341" s="377"/>
    </row>
    <row r="342" spans="1:30" s="378" customFormat="1" x14ac:dyDescent="0.25">
      <c r="A342" s="2"/>
      <c r="B342" s="2"/>
      <c r="C342" s="2"/>
      <c r="D342" s="2"/>
      <c r="E342" s="2"/>
      <c r="F342" s="2"/>
      <c r="G342" s="2"/>
      <c r="H342" s="2"/>
      <c r="I342" s="2"/>
      <c r="J342" s="643"/>
      <c r="K342" s="643"/>
      <c r="L342" s="643"/>
      <c r="M342" s="643"/>
      <c r="N342" s="643"/>
      <c r="O342" s="643"/>
      <c r="P342" s="643"/>
      <c r="Q342" s="375"/>
      <c r="R342" s="375"/>
      <c r="S342" s="375"/>
      <c r="T342" s="375"/>
      <c r="U342" s="375"/>
      <c r="V342" s="375"/>
      <c r="W342" s="376"/>
      <c r="X342" s="375"/>
      <c r="Y342" s="376"/>
      <c r="Z342" s="375"/>
      <c r="AA342" s="376"/>
      <c r="AB342" s="375"/>
      <c r="AC342" s="376"/>
      <c r="AD342" s="377"/>
    </row>
    <row r="343" spans="1:30" s="378" customFormat="1" x14ac:dyDescent="0.25">
      <c r="A343" s="2"/>
      <c r="B343" s="2"/>
      <c r="C343" s="2"/>
      <c r="D343" s="2"/>
      <c r="E343" s="2"/>
      <c r="F343" s="2"/>
      <c r="G343" s="2"/>
      <c r="H343" s="2"/>
      <c r="I343" s="2"/>
      <c r="J343" s="643"/>
      <c r="K343" s="643"/>
      <c r="L343" s="643"/>
      <c r="M343" s="643"/>
      <c r="N343" s="643"/>
      <c r="O343" s="643"/>
      <c r="P343" s="643"/>
      <c r="Q343" s="375"/>
      <c r="R343" s="375"/>
      <c r="S343" s="375"/>
      <c r="T343" s="375"/>
      <c r="U343" s="375"/>
      <c r="V343" s="375"/>
      <c r="W343" s="376"/>
      <c r="X343" s="375"/>
      <c r="Y343" s="376"/>
      <c r="Z343" s="375"/>
      <c r="AA343" s="376"/>
      <c r="AB343" s="375"/>
      <c r="AC343" s="376"/>
      <c r="AD343" s="377"/>
    </row>
    <row r="344" spans="1:30" s="378" customFormat="1" x14ac:dyDescent="0.25">
      <c r="A344" s="2"/>
      <c r="B344" s="2"/>
      <c r="C344" s="2"/>
      <c r="D344" s="2"/>
      <c r="E344" s="2"/>
      <c r="F344" s="2"/>
      <c r="G344" s="2"/>
      <c r="H344" s="2"/>
      <c r="I344" s="2"/>
      <c r="J344" s="643"/>
      <c r="K344" s="643"/>
      <c r="L344" s="643"/>
      <c r="M344" s="643"/>
      <c r="N344" s="643"/>
      <c r="O344" s="643"/>
      <c r="P344" s="643"/>
      <c r="Q344" s="375"/>
      <c r="R344" s="375"/>
      <c r="S344" s="375"/>
      <c r="T344" s="375"/>
      <c r="U344" s="375"/>
      <c r="V344" s="375"/>
      <c r="W344" s="376"/>
      <c r="X344" s="375"/>
      <c r="Y344" s="376"/>
      <c r="Z344" s="375"/>
      <c r="AA344" s="376"/>
      <c r="AB344" s="375"/>
      <c r="AC344" s="376"/>
      <c r="AD344" s="377"/>
    </row>
    <row r="345" spans="1:30" s="378" customFormat="1" x14ac:dyDescent="0.25">
      <c r="A345" s="2"/>
      <c r="B345" s="2"/>
      <c r="C345" s="2"/>
      <c r="D345" s="2"/>
      <c r="E345" s="2"/>
      <c r="F345" s="2"/>
      <c r="G345" s="2"/>
      <c r="H345" s="2"/>
      <c r="I345" s="2"/>
      <c r="J345" s="643"/>
      <c r="K345" s="643"/>
      <c r="L345" s="643"/>
      <c r="M345" s="643"/>
      <c r="N345" s="643"/>
      <c r="O345" s="643"/>
      <c r="P345" s="643"/>
      <c r="Q345" s="375"/>
      <c r="R345" s="375"/>
      <c r="S345" s="375"/>
      <c r="T345" s="375"/>
      <c r="U345" s="375"/>
      <c r="V345" s="375"/>
      <c r="W345" s="376"/>
      <c r="X345" s="375"/>
      <c r="Y345" s="376"/>
      <c r="Z345" s="375"/>
      <c r="AA345" s="376"/>
      <c r="AB345" s="375"/>
      <c r="AC345" s="376"/>
      <c r="AD345" s="377"/>
    </row>
    <row r="346" spans="1:30" s="378" customFormat="1" x14ac:dyDescent="0.25">
      <c r="A346" s="2"/>
      <c r="B346" s="2"/>
      <c r="C346" s="2"/>
      <c r="D346" s="2"/>
      <c r="E346" s="2"/>
      <c r="F346" s="2"/>
      <c r="G346" s="2"/>
      <c r="H346" s="2"/>
      <c r="I346" s="2"/>
      <c r="J346" s="643"/>
      <c r="K346" s="643"/>
      <c r="L346" s="643"/>
      <c r="M346" s="643"/>
      <c r="N346" s="643"/>
      <c r="O346" s="643"/>
      <c r="P346" s="643"/>
      <c r="Q346" s="375"/>
      <c r="R346" s="375"/>
      <c r="S346" s="375"/>
      <c r="T346" s="375"/>
      <c r="U346" s="375"/>
      <c r="V346" s="375"/>
      <c r="W346" s="376"/>
      <c r="X346" s="375"/>
      <c r="Y346" s="376"/>
      <c r="Z346" s="375"/>
      <c r="AA346" s="376"/>
      <c r="AB346" s="375"/>
      <c r="AC346" s="376"/>
      <c r="AD346" s="377"/>
    </row>
    <row r="347" spans="1:30" s="378" customFormat="1" x14ac:dyDescent="0.25">
      <c r="A347" s="2"/>
      <c r="B347" s="2"/>
      <c r="C347" s="2"/>
      <c r="D347" s="2"/>
      <c r="E347" s="2"/>
      <c r="F347" s="2"/>
      <c r="G347" s="2"/>
      <c r="H347" s="2"/>
      <c r="I347" s="2"/>
      <c r="J347" s="643"/>
      <c r="K347" s="643"/>
      <c r="L347" s="643"/>
      <c r="M347" s="643"/>
      <c r="N347" s="643"/>
      <c r="O347" s="643"/>
      <c r="P347" s="643"/>
      <c r="Q347" s="375"/>
      <c r="R347" s="375"/>
      <c r="S347" s="375"/>
      <c r="T347" s="375"/>
      <c r="U347" s="375"/>
      <c r="V347" s="375"/>
      <c r="W347" s="376"/>
      <c r="X347" s="375"/>
      <c r="Y347" s="376"/>
      <c r="Z347" s="375"/>
      <c r="AA347" s="376"/>
      <c r="AB347" s="375"/>
      <c r="AC347" s="376"/>
      <c r="AD347" s="377"/>
    </row>
    <row r="348" spans="1:30" s="378" customFormat="1" x14ac:dyDescent="0.25">
      <c r="A348" s="2"/>
      <c r="B348" s="2"/>
      <c r="C348" s="2"/>
      <c r="D348" s="2"/>
      <c r="E348" s="2"/>
      <c r="F348" s="2"/>
      <c r="G348" s="2"/>
      <c r="H348" s="2"/>
      <c r="I348" s="2"/>
      <c r="J348" s="643"/>
      <c r="K348" s="643"/>
      <c r="L348" s="643"/>
      <c r="M348" s="643"/>
      <c r="N348" s="643"/>
      <c r="O348" s="643"/>
      <c r="P348" s="643"/>
      <c r="Q348" s="375"/>
      <c r="R348" s="375"/>
      <c r="S348" s="375"/>
      <c r="T348" s="375"/>
      <c r="U348" s="375"/>
      <c r="V348" s="375"/>
      <c r="W348" s="376"/>
      <c r="X348" s="375"/>
      <c r="Y348" s="376"/>
      <c r="Z348" s="375"/>
      <c r="AA348" s="376"/>
      <c r="AB348" s="375"/>
      <c r="AC348" s="376"/>
      <c r="AD348" s="377"/>
    </row>
    <row r="349" spans="1:30" s="378" customFormat="1" x14ac:dyDescent="0.25">
      <c r="A349" s="2"/>
      <c r="B349" s="2"/>
      <c r="C349" s="2"/>
      <c r="D349" s="2"/>
      <c r="E349" s="2"/>
      <c r="F349" s="2"/>
      <c r="G349" s="2"/>
      <c r="H349" s="2"/>
      <c r="I349" s="2"/>
      <c r="J349" s="643"/>
      <c r="K349" s="643"/>
      <c r="L349" s="643"/>
      <c r="M349" s="643"/>
      <c r="N349" s="643"/>
      <c r="O349" s="643"/>
      <c r="P349" s="643"/>
      <c r="Q349" s="375"/>
      <c r="R349" s="375"/>
      <c r="S349" s="375"/>
      <c r="T349" s="375"/>
      <c r="U349" s="375"/>
      <c r="V349" s="375"/>
      <c r="W349" s="376"/>
      <c r="X349" s="375"/>
      <c r="Y349" s="376"/>
      <c r="Z349" s="375"/>
      <c r="AA349" s="376"/>
      <c r="AB349" s="375"/>
      <c r="AC349" s="376"/>
      <c r="AD349" s="377"/>
    </row>
    <row r="350" spans="1:30" s="378" customFormat="1" x14ac:dyDescent="0.25">
      <c r="A350" s="2"/>
      <c r="B350" s="2"/>
      <c r="C350" s="2"/>
      <c r="D350" s="2"/>
      <c r="E350" s="2"/>
      <c r="F350" s="2"/>
      <c r="G350" s="2"/>
      <c r="H350" s="2"/>
      <c r="I350" s="2"/>
      <c r="J350" s="643"/>
      <c r="K350" s="643"/>
      <c r="L350" s="643"/>
      <c r="M350" s="643"/>
      <c r="N350" s="643"/>
      <c r="O350" s="643"/>
      <c r="P350" s="643"/>
      <c r="Q350" s="375"/>
      <c r="R350" s="375"/>
      <c r="S350" s="375"/>
      <c r="T350" s="375"/>
      <c r="U350" s="375"/>
      <c r="V350" s="375"/>
      <c r="W350" s="376"/>
      <c r="X350" s="375"/>
      <c r="Y350" s="376"/>
      <c r="Z350" s="375"/>
      <c r="AA350" s="376"/>
      <c r="AB350" s="375"/>
      <c r="AC350" s="376"/>
      <c r="AD350" s="377"/>
    </row>
    <row r="351" spans="1:30" s="378" customFormat="1" x14ac:dyDescent="0.25">
      <c r="A351" s="2"/>
      <c r="B351" s="2"/>
      <c r="C351" s="2"/>
      <c r="D351" s="2"/>
      <c r="E351" s="2"/>
      <c r="F351" s="2"/>
      <c r="G351" s="2"/>
      <c r="H351" s="2"/>
      <c r="I351" s="2"/>
      <c r="J351" s="643"/>
      <c r="K351" s="643"/>
      <c r="L351" s="643"/>
      <c r="M351" s="643"/>
      <c r="N351" s="643"/>
      <c r="O351" s="643"/>
      <c r="P351" s="643"/>
      <c r="Q351" s="375"/>
      <c r="R351" s="375"/>
      <c r="S351" s="375"/>
      <c r="T351" s="375"/>
      <c r="U351" s="375"/>
      <c r="V351" s="375"/>
      <c r="W351" s="376"/>
      <c r="X351" s="375"/>
      <c r="Y351" s="376"/>
      <c r="Z351" s="375"/>
      <c r="AA351" s="376"/>
      <c r="AB351" s="375"/>
      <c r="AC351" s="376"/>
      <c r="AD351" s="377"/>
    </row>
    <row r="352" spans="1:30" s="378" customFormat="1" x14ac:dyDescent="0.25">
      <c r="A352" s="2"/>
      <c r="B352" s="2"/>
      <c r="C352" s="2"/>
      <c r="D352" s="2"/>
      <c r="E352" s="2"/>
      <c r="F352" s="2"/>
      <c r="G352" s="2"/>
      <c r="H352" s="2"/>
      <c r="I352" s="2"/>
      <c r="J352" s="643"/>
      <c r="K352" s="643"/>
      <c r="L352" s="643"/>
      <c r="M352" s="643"/>
      <c r="N352" s="643"/>
      <c r="O352" s="643"/>
      <c r="P352" s="643"/>
      <c r="Q352" s="375"/>
      <c r="R352" s="375"/>
      <c r="S352" s="375"/>
      <c r="T352" s="375"/>
      <c r="U352" s="375"/>
      <c r="V352" s="375"/>
      <c r="W352" s="376"/>
      <c r="X352" s="375"/>
      <c r="Y352" s="376"/>
      <c r="Z352" s="375"/>
      <c r="AA352" s="376"/>
      <c r="AB352" s="375"/>
      <c r="AC352" s="376"/>
      <c r="AD352" s="377"/>
    </row>
    <row r="353" spans="1:30" s="378" customFormat="1" x14ac:dyDescent="0.25">
      <c r="A353" s="2"/>
      <c r="B353" s="2"/>
      <c r="C353" s="2"/>
      <c r="D353" s="2"/>
      <c r="E353" s="2"/>
      <c r="F353" s="2"/>
      <c r="G353" s="2"/>
      <c r="H353" s="2"/>
      <c r="I353" s="2"/>
      <c r="J353" s="643"/>
      <c r="K353" s="643"/>
      <c r="L353" s="643"/>
      <c r="M353" s="643"/>
      <c r="N353" s="643"/>
      <c r="O353" s="643"/>
      <c r="P353" s="643"/>
      <c r="Q353" s="375"/>
      <c r="R353" s="375"/>
      <c r="S353" s="375"/>
      <c r="T353" s="375"/>
      <c r="U353" s="375"/>
      <c r="V353" s="375"/>
      <c r="W353" s="376"/>
      <c r="X353" s="375"/>
      <c r="Y353" s="376"/>
      <c r="Z353" s="375"/>
      <c r="AA353" s="376"/>
      <c r="AB353" s="375"/>
      <c r="AC353" s="376"/>
      <c r="AD353" s="377"/>
    </row>
    <row r="354" spans="1:30" s="378" customFormat="1" x14ac:dyDescent="0.25">
      <c r="A354" s="2"/>
      <c r="B354" s="2"/>
      <c r="C354" s="2"/>
      <c r="D354" s="2"/>
      <c r="E354" s="2"/>
      <c r="F354" s="2"/>
      <c r="G354" s="2"/>
      <c r="H354" s="2"/>
      <c r="I354" s="2"/>
      <c r="J354" s="643"/>
      <c r="K354" s="643"/>
      <c r="L354" s="643"/>
      <c r="M354" s="643"/>
      <c r="N354" s="643"/>
      <c r="O354" s="643"/>
      <c r="P354" s="643"/>
      <c r="Q354" s="375"/>
      <c r="R354" s="375"/>
      <c r="S354" s="375"/>
      <c r="T354" s="375"/>
      <c r="U354" s="375"/>
      <c r="V354" s="375"/>
      <c r="W354" s="376"/>
      <c r="X354" s="375"/>
      <c r="Y354" s="376"/>
      <c r="Z354" s="375"/>
      <c r="AA354" s="376"/>
      <c r="AB354" s="375"/>
      <c r="AC354" s="376"/>
      <c r="AD354" s="377"/>
    </row>
    <row r="355" spans="1:30" s="378" customFormat="1" x14ac:dyDescent="0.25">
      <c r="A355" s="2"/>
      <c r="B355" s="2"/>
      <c r="C355" s="2"/>
      <c r="D355" s="2"/>
      <c r="E355" s="2"/>
      <c r="F355" s="2"/>
      <c r="G355" s="2"/>
      <c r="H355" s="2"/>
      <c r="I355" s="2"/>
      <c r="J355" s="643"/>
      <c r="K355" s="643"/>
      <c r="L355" s="643"/>
      <c r="M355" s="643"/>
      <c r="N355" s="643"/>
      <c r="O355" s="643"/>
      <c r="P355" s="643"/>
      <c r="Q355" s="375"/>
      <c r="R355" s="375"/>
      <c r="S355" s="375"/>
      <c r="T355" s="375"/>
      <c r="U355" s="375"/>
      <c r="V355" s="375"/>
      <c r="W355" s="376"/>
      <c r="X355" s="375"/>
      <c r="Y355" s="376"/>
      <c r="Z355" s="375"/>
      <c r="AA355" s="376"/>
      <c r="AB355" s="375"/>
      <c r="AC355" s="376"/>
      <c r="AD355" s="377"/>
    </row>
    <row r="356" spans="1:30" s="378" customFormat="1" x14ac:dyDescent="0.25">
      <c r="A356" s="2"/>
      <c r="B356" s="2"/>
      <c r="C356" s="2"/>
      <c r="D356" s="2"/>
      <c r="E356" s="2"/>
      <c r="F356" s="2"/>
      <c r="G356" s="2"/>
      <c r="H356" s="2"/>
      <c r="I356" s="2"/>
      <c r="J356" s="643"/>
      <c r="K356" s="643"/>
      <c r="L356" s="643"/>
      <c r="M356" s="643"/>
      <c r="N356" s="643"/>
      <c r="O356" s="643"/>
      <c r="P356" s="643"/>
      <c r="Q356" s="375"/>
      <c r="R356" s="375"/>
      <c r="S356" s="375"/>
      <c r="T356" s="375"/>
      <c r="U356" s="375"/>
      <c r="V356" s="375"/>
      <c r="W356" s="376"/>
      <c r="X356" s="375"/>
      <c r="Y356" s="376"/>
      <c r="Z356" s="375"/>
      <c r="AA356" s="376"/>
      <c r="AB356" s="375"/>
      <c r="AC356" s="376"/>
      <c r="AD356" s="377"/>
    </row>
    <row r="357" spans="1:30" s="378" customFormat="1" x14ac:dyDescent="0.25">
      <c r="A357" s="2"/>
      <c r="B357" s="2"/>
      <c r="C357" s="2"/>
      <c r="D357" s="2"/>
      <c r="E357" s="2"/>
      <c r="F357" s="2"/>
      <c r="G357" s="2"/>
      <c r="H357" s="2"/>
      <c r="I357" s="2"/>
      <c r="J357" s="643"/>
      <c r="K357" s="643"/>
      <c r="L357" s="643"/>
      <c r="M357" s="643"/>
      <c r="N357" s="643"/>
      <c r="O357" s="643"/>
      <c r="P357" s="643"/>
      <c r="Q357" s="375"/>
      <c r="R357" s="375"/>
      <c r="S357" s="375"/>
      <c r="T357" s="375"/>
      <c r="U357" s="375"/>
      <c r="V357" s="375"/>
      <c r="W357" s="376"/>
      <c r="X357" s="375"/>
      <c r="Y357" s="376"/>
      <c r="Z357" s="375"/>
      <c r="AA357" s="376"/>
      <c r="AB357" s="375"/>
      <c r="AC357" s="376"/>
      <c r="AD357" s="377"/>
    </row>
    <row r="358" spans="1:30" s="378" customFormat="1" x14ac:dyDescent="0.25">
      <c r="A358" s="2"/>
      <c r="B358" s="2"/>
      <c r="C358" s="2"/>
      <c r="D358" s="2"/>
      <c r="E358" s="2"/>
      <c r="F358" s="2"/>
      <c r="G358" s="2"/>
      <c r="H358" s="2"/>
      <c r="I358" s="2"/>
      <c r="J358" s="643"/>
      <c r="K358" s="643"/>
      <c r="L358" s="643"/>
      <c r="M358" s="643"/>
      <c r="N358" s="643"/>
      <c r="O358" s="643"/>
      <c r="P358" s="643"/>
      <c r="Q358" s="375"/>
      <c r="R358" s="375"/>
      <c r="S358" s="375"/>
      <c r="T358" s="375"/>
      <c r="U358" s="375"/>
      <c r="V358" s="375"/>
      <c r="W358" s="376"/>
      <c r="X358" s="375"/>
      <c r="Y358" s="376"/>
      <c r="Z358" s="375"/>
      <c r="AA358" s="376"/>
      <c r="AB358" s="375"/>
      <c r="AC358" s="376"/>
      <c r="AD358" s="377"/>
    </row>
    <row r="359" spans="1:30" s="378" customFormat="1" x14ac:dyDescent="0.25">
      <c r="A359" s="2"/>
      <c r="B359" s="2"/>
      <c r="C359" s="2"/>
      <c r="D359" s="2"/>
      <c r="E359" s="2"/>
      <c r="F359" s="2"/>
      <c r="G359" s="2"/>
      <c r="H359" s="2"/>
      <c r="I359" s="2"/>
      <c r="J359" s="643"/>
      <c r="K359" s="643"/>
      <c r="L359" s="643"/>
      <c r="M359" s="643"/>
      <c r="N359" s="643"/>
      <c r="O359" s="643"/>
      <c r="P359" s="643"/>
      <c r="Q359" s="375"/>
      <c r="R359" s="375"/>
      <c r="S359" s="375"/>
      <c r="T359" s="375"/>
      <c r="U359" s="375"/>
      <c r="V359" s="375"/>
      <c r="W359" s="376"/>
      <c r="X359" s="375"/>
      <c r="Y359" s="376"/>
      <c r="Z359" s="375"/>
      <c r="AA359" s="376"/>
      <c r="AB359" s="375"/>
      <c r="AC359" s="376"/>
      <c r="AD359" s="377"/>
    </row>
    <row r="360" spans="1:30" s="378" customFormat="1" x14ac:dyDescent="0.25">
      <c r="A360" s="2"/>
      <c r="B360" s="2"/>
      <c r="C360" s="2"/>
      <c r="D360" s="2"/>
      <c r="E360" s="2"/>
      <c r="F360" s="2"/>
      <c r="G360" s="2"/>
      <c r="H360" s="2"/>
      <c r="I360" s="2"/>
      <c r="J360" s="643"/>
      <c r="K360" s="643"/>
      <c r="L360" s="643"/>
      <c r="M360" s="643"/>
      <c r="N360" s="643"/>
      <c r="O360" s="643"/>
      <c r="P360" s="643"/>
      <c r="Q360" s="375"/>
      <c r="R360" s="375"/>
      <c r="S360" s="375"/>
      <c r="T360" s="375"/>
      <c r="U360" s="375"/>
      <c r="V360" s="375"/>
      <c r="W360" s="376"/>
      <c r="X360" s="375"/>
      <c r="Y360" s="376"/>
      <c r="Z360" s="375"/>
      <c r="AA360" s="376"/>
      <c r="AB360" s="375"/>
      <c r="AC360" s="376"/>
      <c r="AD360" s="377"/>
    </row>
    <row r="361" spans="1:30" s="378" customFormat="1" x14ac:dyDescent="0.25">
      <c r="A361" s="2"/>
      <c r="B361" s="2"/>
      <c r="C361" s="2"/>
      <c r="D361" s="2"/>
      <c r="E361" s="2"/>
      <c r="F361" s="2"/>
      <c r="G361" s="2"/>
      <c r="H361" s="2"/>
      <c r="I361" s="2"/>
      <c r="J361" s="643"/>
      <c r="K361" s="643"/>
      <c r="L361" s="643"/>
      <c r="M361" s="643"/>
      <c r="N361" s="643"/>
      <c r="O361" s="643"/>
      <c r="P361" s="643"/>
      <c r="Q361" s="375"/>
      <c r="R361" s="375"/>
      <c r="S361" s="375"/>
      <c r="T361" s="375"/>
      <c r="U361" s="375"/>
      <c r="V361" s="375"/>
      <c r="W361" s="376"/>
      <c r="X361" s="375"/>
      <c r="Y361" s="376"/>
      <c r="Z361" s="375"/>
      <c r="AA361" s="376"/>
      <c r="AB361" s="375"/>
      <c r="AC361" s="376"/>
      <c r="AD361" s="377"/>
    </row>
    <row r="362" spans="1:30" s="378" customFormat="1" x14ac:dyDescent="0.25">
      <c r="A362" s="2"/>
      <c r="B362" s="2"/>
      <c r="C362" s="2"/>
      <c r="D362" s="2"/>
      <c r="E362" s="2"/>
      <c r="F362" s="2"/>
      <c r="G362" s="2"/>
      <c r="H362" s="2"/>
      <c r="I362" s="2"/>
      <c r="J362" s="643"/>
      <c r="K362" s="643"/>
      <c r="L362" s="643"/>
      <c r="M362" s="643"/>
      <c r="N362" s="643"/>
      <c r="O362" s="643"/>
      <c r="P362" s="643"/>
      <c r="Q362" s="375"/>
      <c r="R362" s="375"/>
      <c r="S362" s="375"/>
      <c r="T362" s="375"/>
      <c r="U362" s="375"/>
      <c r="V362" s="375"/>
      <c r="W362" s="376"/>
      <c r="X362" s="375"/>
      <c r="Y362" s="376"/>
      <c r="Z362" s="375"/>
      <c r="AA362" s="376"/>
      <c r="AB362" s="375"/>
      <c r="AC362" s="376"/>
      <c r="AD362" s="377"/>
    </row>
    <row r="363" spans="1:30" s="378" customFormat="1" x14ac:dyDescent="0.25">
      <c r="A363" s="2"/>
      <c r="B363" s="2"/>
      <c r="C363" s="2"/>
      <c r="D363" s="2"/>
      <c r="E363" s="2"/>
      <c r="F363" s="2"/>
      <c r="G363" s="2"/>
      <c r="H363" s="2"/>
      <c r="I363" s="2"/>
      <c r="J363" s="643"/>
      <c r="K363" s="643"/>
      <c r="L363" s="643"/>
      <c r="M363" s="643"/>
      <c r="N363" s="643"/>
      <c r="O363" s="643"/>
      <c r="P363" s="643"/>
      <c r="Q363" s="375"/>
      <c r="R363" s="375"/>
      <c r="S363" s="375"/>
      <c r="T363" s="375"/>
      <c r="U363" s="375"/>
      <c r="V363" s="375"/>
      <c r="W363" s="376"/>
      <c r="X363" s="375"/>
      <c r="Y363" s="376"/>
      <c r="Z363" s="375"/>
      <c r="AA363" s="376"/>
      <c r="AB363" s="375"/>
      <c r="AC363" s="376"/>
      <c r="AD363" s="377"/>
    </row>
    <row r="364" spans="1:30" s="378" customFormat="1" x14ac:dyDescent="0.25">
      <c r="A364" s="2"/>
      <c r="B364" s="2"/>
      <c r="C364" s="2"/>
      <c r="D364" s="2"/>
      <c r="E364" s="2"/>
      <c r="F364" s="2"/>
      <c r="G364" s="2"/>
      <c r="H364" s="2"/>
      <c r="I364" s="2"/>
      <c r="J364" s="643"/>
      <c r="K364" s="643"/>
      <c r="L364" s="643"/>
      <c r="M364" s="643"/>
      <c r="N364" s="643"/>
      <c r="O364" s="643"/>
      <c r="P364" s="643"/>
      <c r="Q364" s="375"/>
      <c r="R364" s="375"/>
      <c r="S364" s="375"/>
      <c r="T364" s="375"/>
      <c r="U364" s="375"/>
      <c r="V364" s="375"/>
      <c r="W364" s="376"/>
      <c r="X364" s="375"/>
      <c r="Y364" s="376"/>
      <c r="Z364" s="375"/>
      <c r="AA364" s="376"/>
      <c r="AB364" s="375"/>
      <c r="AC364" s="376"/>
      <c r="AD364" s="377"/>
    </row>
    <row r="365" spans="1:30" s="378" customFormat="1" x14ac:dyDescent="0.25">
      <c r="A365" s="2"/>
      <c r="B365" s="2"/>
      <c r="C365" s="2"/>
      <c r="D365" s="2"/>
      <c r="E365" s="2"/>
      <c r="F365" s="2"/>
      <c r="G365" s="2"/>
      <c r="H365" s="2"/>
      <c r="I365" s="2"/>
      <c r="J365" s="643"/>
      <c r="K365" s="643"/>
      <c r="L365" s="643"/>
      <c r="M365" s="643"/>
      <c r="N365" s="643"/>
      <c r="O365" s="643"/>
      <c r="P365" s="643"/>
      <c r="Q365" s="375"/>
      <c r="R365" s="375"/>
      <c r="S365" s="375"/>
      <c r="T365" s="375"/>
      <c r="U365" s="375"/>
      <c r="V365" s="375"/>
      <c r="W365" s="376"/>
      <c r="X365" s="375"/>
      <c r="Y365" s="376"/>
      <c r="Z365" s="375"/>
      <c r="AA365" s="376"/>
      <c r="AB365" s="375"/>
      <c r="AC365" s="376"/>
      <c r="AD365" s="377"/>
    </row>
    <row r="366" spans="1:30" s="378" customFormat="1" x14ac:dyDescent="0.25">
      <c r="A366" s="2"/>
      <c r="B366" s="2"/>
      <c r="C366" s="2"/>
      <c r="D366" s="2"/>
      <c r="E366" s="2"/>
      <c r="F366" s="2"/>
      <c r="G366" s="2"/>
      <c r="H366" s="2"/>
      <c r="I366" s="2"/>
      <c r="J366" s="643"/>
      <c r="K366" s="643"/>
      <c r="L366" s="643"/>
      <c r="M366" s="643"/>
      <c r="N366" s="643"/>
      <c r="O366" s="643"/>
      <c r="P366" s="643"/>
      <c r="Q366" s="375"/>
      <c r="R366" s="375"/>
      <c r="S366" s="375"/>
      <c r="T366" s="375"/>
      <c r="U366" s="375"/>
      <c r="V366" s="375"/>
      <c r="W366" s="376"/>
      <c r="X366" s="375"/>
      <c r="Y366" s="376"/>
      <c r="Z366" s="375"/>
      <c r="AA366" s="376"/>
      <c r="AB366" s="375"/>
      <c r="AC366" s="376"/>
      <c r="AD366" s="377"/>
    </row>
    <row r="367" spans="1:30" s="378" customFormat="1" x14ac:dyDescent="0.25">
      <c r="A367" s="2"/>
      <c r="B367" s="2"/>
      <c r="C367" s="2"/>
      <c r="D367" s="2"/>
      <c r="E367" s="2"/>
      <c r="F367" s="2"/>
      <c r="G367" s="2"/>
      <c r="H367" s="2"/>
      <c r="I367" s="2"/>
      <c r="J367" s="643"/>
      <c r="K367" s="643"/>
      <c r="L367" s="643"/>
      <c r="M367" s="643"/>
      <c r="N367" s="643"/>
      <c r="O367" s="643"/>
      <c r="P367" s="643"/>
      <c r="Q367" s="375"/>
      <c r="R367" s="375"/>
      <c r="S367" s="375"/>
      <c r="T367" s="375"/>
      <c r="U367" s="375"/>
      <c r="V367" s="375"/>
      <c r="W367" s="376"/>
      <c r="X367" s="375"/>
      <c r="Y367" s="376"/>
      <c r="Z367" s="375"/>
      <c r="AA367" s="376"/>
      <c r="AB367" s="375"/>
      <c r="AC367" s="376"/>
      <c r="AD367" s="377"/>
    </row>
    <row r="368" spans="1:30" s="378" customFormat="1" x14ac:dyDescent="0.25">
      <c r="A368" s="2"/>
      <c r="B368" s="2"/>
      <c r="C368" s="2"/>
      <c r="D368" s="2"/>
      <c r="E368" s="2"/>
      <c r="F368" s="2"/>
      <c r="G368" s="2"/>
      <c r="H368" s="2"/>
      <c r="I368" s="2"/>
      <c r="J368" s="643"/>
      <c r="K368" s="643"/>
      <c r="L368" s="643"/>
      <c r="M368" s="643"/>
      <c r="N368" s="643"/>
      <c r="O368" s="643"/>
      <c r="P368" s="643"/>
      <c r="Q368" s="375"/>
      <c r="R368" s="375"/>
      <c r="S368" s="375"/>
      <c r="T368" s="375"/>
      <c r="U368" s="375"/>
      <c r="V368" s="375"/>
      <c r="W368" s="376"/>
      <c r="X368" s="375"/>
      <c r="Y368" s="376"/>
      <c r="Z368" s="375"/>
      <c r="AA368" s="376"/>
      <c r="AB368" s="375"/>
      <c r="AC368" s="376"/>
      <c r="AD368" s="377"/>
    </row>
    <row r="369" spans="1:30" s="378" customFormat="1" x14ac:dyDescent="0.25">
      <c r="A369" s="2"/>
      <c r="B369" s="2"/>
      <c r="C369" s="2"/>
      <c r="D369" s="2"/>
      <c r="E369" s="2"/>
      <c r="F369" s="2"/>
      <c r="G369" s="2"/>
      <c r="H369" s="2"/>
      <c r="I369" s="2"/>
      <c r="J369" s="643"/>
      <c r="K369" s="643"/>
      <c r="L369" s="643"/>
      <c r="M369" s="643"/>
      <c r="N369" s="643"/>
      <c r="O369" s="643"/>
      <c r="P369" s="643"/>
      <c r="Q369" s="375"/>
      <c r="R369" s="375"/>
      <c r="S369" s="375"/>
      <c r="T369" s="375"/>
      <c r="U369" s="375"/>
      <c r="V369" s="375"/>
      <c r="W369" s="376"/>
      <c r="X369" s="375"/>
      <c r="Y369" s="376"/>
      <c r="Z369" s="375"/>
      <c r="AA369" s="376"/>
      <c r="AB369" s="375"/>
      <c r="AC369" s="376"/>
      <c r="AD369" s="377"/>
    </row>
    <row r="370" spans="1:30" s="378" customFormat="1" x14ac:dyDescent="0.25">
      <c r="A370" s="2"/>
      <c r="B370" s="2"/>
      <c r="C370" s="2"/>
      <c r="D370" s="2"/>
      <c r="E370" s="2"/>
      <c r="F370" s="2"/>
      <c r="G370" s="2"/>
      <c r="H370" s="2"/>
      <c r="I370" s="2"/>
      <c r="J370" s="643"/>
      <c r="K370" s="643"/>
      <c r="L370" s="643"/>
      <c r="M370" s="643"/>
      <c r="N370" s="643"/>
      <c r="O370" s="643"/>
      <c r="P370" s="643"/>
      <c r="Q370" s="375"/>
      <c r="R370" s="375"/>
      <c r="S370" s="375"/>
      <c r="T370" s="375"/>
      <c r="U370" s="375"/>
      <c r="V370" s="375"/>
      <c r="W370" s="376"/>
      <c r="X370" s="375"/>
      <c r="Y370" s="376"/>
      <c r="Z370" s="375"/>
      <c r="AA370" s="376"/>
      <c r="AB370" s="375"/>
      <c r="AC370" s="376"/>
      <c r="AD370" s="377"/>
    </row>
    <row r="371" spans="1:30" s="378" customFormat="1" x14ac:dyDescent="0.25">
      <c r="A371" s="2"/>
      <c r="B371" s="2"/>
      <c r="C371" s="2"/>
      <c r="D371" s="2"/>
      <c r="E371" s="2"/>
      <c r="F371" s="2"/>
      <c r="G371" s="2"/>
      <c r="H371" s="2"/>
      <c r="I371" s="2"/>
      <c r="J371" s="643"/>
      <c r="K371" s="643"/>
      <c r="L371" s="643"/>
      <c r="M371" s="643"/>
      <c r="N371" s="643"/>
      <c r="O371" s="643"/>
      <c r="P371" s="643"/>
      <c r="Q371" s="375"/>
      <c r="R371" s="375"/>
      <c r="S371" s="375"/>
      <c r="T371" s="375"/>
      <c r="U371" s="375"/>
      <c r="V371" s="375"/>
      <c r="W371" s="376"/>
      <c r="X371" s="375"/>
      <c r="Y371" s="376"/>
      <c r="Z371" s="375"/>
      <c r="AA371" s="376"/>
      <c r="AB371" s="375"/>
      <c r="AC371" s="376"/>
      <c r="AD371" s="377"/>
    </row>
    <row r="372" spans="1:30" s="378" customFormat="1" x14ac:dyDescent="0.25">
      <c r="A372" s="2"/>
      <c r="B372" s="2"/>
      <c r="C372" s="2"/>
      <c r="D372" s="2"/>
      <c r="E372" s="2"/>
      <c r="F372" s="2"/>
      <c r="G372" s="2"/>
      <c r="H372" s="2"/>
      <c r="I372" s="2"/>
      <c r="J372" s="643"/>
      <c r="K372" s="643"/>
      <c r="L372" s="643"/>
      <c r="M372" s="643"/>
      <c r="N372" s="643"/>
      <c r="O372" s="643"/>
      <c r="P372" s="643"/>
      <c r="Q372" s="375"/>
      <c r="R372" s="375"/>
      <c r="S372" s="375"/>
      <c r="T372" s="375"/>
      <c r="U372" s="375"/>
      <c r="V372" s="375"/>
      <c r="W372" s="376"/>
      <c r="X372" s="375"/>
      <c r="Y372" s="376"/>
      <c r="Z372" s="375"/>
      <c r="AA372" s="376"/>
      <c r="AB372" s="375"/>
      <c r="AC372" s="376"/>
      <c r="AD372" s="377"/>
    </row>
    <row r="373" spans="1:30" s="378" customFormat="1" x14ac:dyDescent="0.25">
      <c r="A373" s="2"/>
      <c r="B373" s="2"/>
      <c r="C373" s="2"/>
      <c r="D373" s="2"/>
      <c r="E373" s="2"/>
      <c r="F373" s="2"/>
      <c r="G373" s="2"/>
      <c r="H373" s="2"/>
      <c r="I373" s="2"/>
      <c r="J373" s="643"/>
      <c r="K373" s="643"/>
      <c r="L373" s="643"/>
      <c r="M373" s="643"/>
      <c r="N373" s="643"/>
      <c r="O373" s="643"/>
      <c r="P373" s="643"/>
      <c r="Q373" s="375"/>
      <c r="R373" s="375"/>
      <c r="S373" s="375"/>
      <c r="T373" s="375"/>
      <c r="U373" s="375"/>
      <c r="V373" s="375"/>
      <c r="W373" s="376"/>
      <c r="X373" s="375"/>
      <c r="Y373" s="376"/>
      <c r="Z373" s="375"/>
      <c r="AA373" s="376"/>
      <c r="AB373" s="375"/>
      <c r="AC373" s="376"/>
      <c r="AD373" s="377"/>
    </row>
    <row r="374" spans="1:30" s="378" customFormat="1" x14ac:dyDescent="0.25">
      <c r="A374" s="2"/>
      <c r="B374" s="2"/>
      <c r="C374" s="2"/>
      <c r="D374" s="2"/>
      <c r="E374" s="2"/>
      <c r="F374" s="2"/>
      <c r="G374" s="2"/>
      <c r="H374" s="2"/>
      <c r="I374" s="2"/>
      <c r="J374" s="643"/>
      <c r="K374" s="643"/>
      <c r="L374" s="643"/>
      <c r="M374" s="643"/>
      <c r="N374" s="643"/>
      <c r="O374" s="643"/>
      <c r="P374" s="643"/>
      <c r="Q374" s="375"/>
      <c r="R374" s="375"/>
      <c r="S374" s="375"/>
      <c r="T374" s="375"/>
      <c r="U374" s="375"/>
      <c r="V374" s="375"/>
      <c r="W374" s="376"/>
      <c r="X374" s="375"/>
      <c r="Y374" s="376"/>
      <c r="Z374" s="375"/>
      <c r="AA374" s="376"/>
      <c r="AB374" s="375"/>
      <c r="AC374" s="376"/>
      <c r="AD374" s="377"/>
    </row>
    <row r="375" spans="1:30" s="378" customFormat="1" x14ac:dyDescent="0.25">
      <c r="A375" s="2"/>
      <c r="B375" s="2"/>
      <c r="C375" s="2"/>
      <c r="D375" s="2"/>
      <c r="E375" s="2"/>
      <c r="F375" s="2"/>
      <c r="G375" s="2"/>
      <c r="H375" s="2"/>
      <c r="I375" s="2"/>
      <c r="J375" s="643"/>
      <c r="K375" s="643"/>
      <c r="L375" s="643"/>
      <c r="M375" s="643"/>
      <c r="N375" s="643"/>
      <c r="O375" s="643"/>
      <c r="P375" s="643"/>
      <c r="Q375" s="375"/>
      <c r="R375" s="375"/>
      <c r="S375" s="375"/>
      <c r="T375" s="375"/>
      <c r="U375" s="375"/>
      <c r="V375" s="375"/>
      <c r="W375" s="376"/>
      <c r="X375" s="375"/>
      <c r="Y375" s="376"/>
      <c r="Z375" s="375"/>
      <c r="AA375" s="376"/>
      <c r="AB375" s="375"/>
      <c r="AC375" s="376"/>
      <c r="AD375" s="377"/>
    </row>
    <row r="376" spans="1:30" s="378" customFormat="1" x14ac:dyDescent="0.25">
      <c r="A376" s="2"/>
      <c r="B376" s="2"/>
      <c r="C376" s="2"/>
      <c r="D376" s="2"/>
      <c r="E376" s="2"/>
      <c r="F376" s="2"/>
      <c r="G376" s="2"/>
      <c r="H376" s="2"/>
      <c r="I376" s="2"/>
      <c r="J376" s="643"/>
      <c r="K376" s="643"/>
      <c r="L376" s="643"/>
      <c r="M376" s="643"/>
      <c r="N376" s="643"/>
      <c r="O376" s="643"/>
      <c r="P376" s="643"/>
      <c r="Q376" s="375"/>
      <c r="R376" s="375"/>
      <c r="S376" s="375"/>
      <c r="T376" s="375"/>
      <c r="U376" s="375"/>
      <c r="V376" s="375"/>
      <c r="W376" s="376"/>
      <c r="X376" s="375"/>
      <c r="Y376" s="376"/>
      <c r="Z376" s="375"/>
      <c r="AA376" s="376"/>
      <c r="AB376" s="375"/>
      <c r="AC376" s="376"/>
      <c r="AD376" s="377"/>
    </row>
    <row r="377" spans="1:30" s="378" customFormat="1" x14ac:dyDescent="0.25">
      <c r="A377" s="2"/>
      <c r="B377" s="2"/>
      <c r="C377" s="2"/>
      <c r="D377" s="2"/>
      <c r="E377" s="2"/>
      <c r="F377" s="2"/>
      <c r="G377" s="2"/>
      <c r="H377" s="2"/>
      <c r="I377" s="2"/>
      <c r="J377" s="643"/>
      <c r="K377" s="643"/>
      <c r="L377" s="643"/>
      <c r="M377" s="643"/>
      <c r="N377" s="643"/>
      <c r="O377" s="643"/>
      <c r="P377" s="643"/>
      <c r="Q377" s="375"/>
      <c r="R377" s="375"/>
      <c r="S377" s="375"/>
      <c r="T377" s="375"/>
      <c r="U377" s="375"/>
      <c r="V377" s="375"/>
      <c r="W377" s="376"/>
      <c r="X377" s="375"/>
      <c r="Y377" s="376"/>
      <c r="Z377" s="375"/>
      <c r="AA377" s="376"/>
      <c r="AB377" s="375"/>
      <c r="AC377" s="376"/>
      <c r="AD377" s="377"/>
    </row>
    <row r="378" spans="1:30" s="378" customFormat="1" x14ac:dyDescent="0.25">
      <c r="A378" s="2"/>
      <c r="B378" s="2"/>
      <c r="C378" s="2"/>
      <c r="D378" s="2"/>
      <c r="E378" s="2"/>
      <c r="F378" s="2"/>
      <c r="G378" s="2"/>
      <c r="H378" s="2"/>
      <c r="I378" s="2"/>
      <c r="J378" s="643"/>
      <c r="K378" s="643"/>
      <c r="L378" s="643"/>
      <c r="M378" s="643"/>
      <c r="N378" s="643"/>
      <c r="O378" s="643"/>
      <c r="P378" s="643"/>
      <c r="Q378" s="375"/>
      <c r="R378" s="375"/>
      <c r="S378" s="375"/>
      <c r="T378" s="375"/>
      <c r="U378" s="375"/>
      <c r="V378" s="375"/>
      <c r="W378" s="376"/>
      <c r="X378" s="375"/>
      <c r="Y378" s="376"/>
      <c r="Z378" s="375"/>
      <c r="AA378" s="376"/>
      <c r="AB378" s="375"/>
      <c r="AC378" s="376"/>
      <c r="AD378" s="377"/>
    </row>
    <row r="379" spans="1:30" s="378" customFormat="1" x14ac:dyDescent="0.25">
      <c r="A379" s="2"/>
      <c r="B379" s="2"/>
      <c r="C379" s="2"/>
      <c r="D379" s="2"/>
      <c r="E379" s="2"/>
      <c r="F379" s="2"/>
      <c r="G379" s="2"/>
      <c r="H379" s="2"/>
      <c r="I379" s="2"/>
      <c r="J379" s="643"/>
      <c r="K379" s="643"/>
      <c r="L379" s="643"/>
      <c r="M379" s="643"/>
      <c r="N379" s="643"/>
      <c r="O379" s="643"/>
      <c r="P379" s="643"/>
      <c r="Q379" s="375"/>
      <c r="R379" s="375"/>
      <c r="S379" s="375"/>
      <c r="T379" s="375"/>
      <c r="U379" s="375"/>
      <c r="V379" s="375"/>
      <c r="W379" s="376"/>
      <c r="X379" s="375"/>
      <c r="Y379" s="376"/>
      <c r="Z379" s="375"/>
      <c r="AA379" s="376"/>
      <c r="AB379" s="375"/>
      <c r="AC379" s="376"/>
      <c r="AD379" s="377"/>
    </row>
    <row r="380" spans="1:30" s="378" customFormat="1" x14ac:dyDescent="0.25">
      <c r="A380" s="2"/>
      <c r="B380" s="2"/>
      <c r="C380" s="2"/>
      <c r="D380" s="2"/>
      <c r="E380" s="2"/>
      <c r="F380" s="2"/>
      <c r="G380" s="2"/>
      <c r="H380" s="2"/>
      <c r="I380" s="2"/>
      <c r="J380" s="643"/>
      <c r="K380" s="643"/>
      <c r="L380" s="643"/>
      <c r="M380" s="643"/>
      <c r="N380" s="643"/>
      <c r="O380" s="643"/>
      <c r="P380" s="643"/>
      <c r="Q380" s="375"/>
      <c r="R380" s="375"/>
      <c r="S380" s="375"/>
      <c r="T380" s="375"/>
      <c r="U380" s="375"/>
      <c r="V380" s="375"/>
      <c r="W380" s="376"/>
      <c r="X380" s="375"/>
      <c r="Y380" s="376"/>
      <c r="Z380" s="375"/>
      <c r="AA380" s="376"/>
      <c r="AB380" s="375"/>
      <c r="AC380" s="376"/>
      <c r="AD380" s="377"/>
    </row>
    <row r="381" spans="1:30" s="378" customFormat="1" x14ac:dyDescent="0.25">
      <c r="A381" s="2"/>
      <c r="B381" s="2"/>
      <c r="C381" s="2"/>
      <c r="D381" s="2"/>
      <c r="E381" s="2"/>
      <c r="F381" s="2"/>
      <c r="G381" s="2"/>
      <c r="H381" s="2"/>
      <c r="I381" s="2"/>
      <c r="J381" s="643"/>
      <c r="K381" s="643"/>
      <c r="L381" s="643"/>
      <c r="M381" s="643"/>
      <c r="N381" s="643"/>
      <c r="O381" s="643"/>
      <c r="P381" s="643"/>
      <c r="Q381" s="375"/>
      <c r="R381" s="375"/>
      <c r="S381" s="375"/>
      <c r="T381" s="375"/>
      <c r="U381" s="375"/>
      <c r="V381" s="375"/>
      <c r="W381" s="376"/>
      <c r="X381" s="375"/>
      <c r="Y381" s="376"/>
      <c r="Z381" s="375"/>
      <c r="AA381" s="376"/>
      <c r="AB381" s="375"/>
      <c r="AC381" s="376"/>
      <c r="AD381" s="377"/>
    </row>
    <row r="382" spans="1:30" s="378" customFormat="1" x14ac:dyDescent="0.25">
      <c r="A382" s="2"/>
      <c r="B382" s="2"/>
      <c r="C382" s="2"/>
      <c r="D382" s="2"/>
      <c r="E382" s="2"/>
      <c r="F382" s="2"/>
      <c r="G382" s="2"/>
      <c r="H382" s="2"/>
      <c r="I382" s="2"/>
      <c r="J382" s="643"/>
      <c r="K382" s="643"/>
      <c r="L382" s="643"/>
      <c r="M382" s="643"/>
      <c r="N382" s="643"/>
      <c r="O382" s="643"/>
      <c r="P382" s="643"/>
      <c r="Q382" s="375"/>
      <c r="R382" s="375"/>
      <c r="S382" s="375"/>
      <c r="T382" s="375"/>
      <c r="U382" s="375"/>
      <c r="V382" s="375"/>
      <c r="W382" s="376"/>
      <c r="X382" s="375"/>
      <c r="Y382" s="376"/>
      <c r="Z382" s="375"/>
      <c r="AA382" s="376"/>
      <c r="AB382" s="375"/>
      <c r="AC382" s="376"/>
      <c r="AD382" s="377"/>
    </row>
    <row r="383" spans="1:30" s="378" customFormat="1" x14ac:dyDescent="0.25">
      <c r="A383" s="2"/>
      <c r="B383" s="2"/>
      <c r="C383" s="2"/>
      <c r="D383" s="2"/>
      <c r="E383" s="2"/>
      <c r="F383" s="2"/>
      <c r="G383" s="2"/>
      <c r="H383" s="2"/>
      <c r="I383" s="2"/>
      <c r="J383" s="643"/>
      <c r="K383" s="643"/>
      <c r="L383" s="643"/>
      <c r="M383" s="643"/>
      <c r="N383" s="643"/>
      <c r="O383" s="643"/>
      <c r="P383" s="643"/>
      <c r="Q383" s="375"/>
      <c r="R383" s="375"/>
      <c r="S383" s="375"/>
      <c r="T383" s="375"/>
      <c r="U383" s="375"/>
      <c r="V383" s="375"/>
      <c r="W383" s="376"/>
      <c r="X383" s="375"/>
      <c r="Y383" s="376"/>
      <c r="Z383" s="375"/>
      <c r="AA383" s="376"/>
      <c r="AB383" s="375"/>
      <c r="AC383" s="376"/>
      <c r="AD383" s="377"/>
    </row>
    <row r="384" spans="1:30" s="378" customFormat="1" x14ac:dyDescent="0.25">
      <c r="A384" s="2"/>
      <c r="B384" s="2"/>
      <c r="C384" s="2"/>
      <c r="D384" s="2"/>
      <c r="E384" s="2"/>
      <c r="F384" s="2"/>
      <c r="G384" s="2"/>
      <c r="H384" s="2"/>
      <c r="I384" s="2"/>
      <c r="J384" s="643"/>
      <c r="K384" s="643"/>
      <c r="L384" s="643"/>
      <c r="M384" s="643"/>
      <c r="N384" s="643"/>
      <c r="O384" s="643"/>
      <c r="P384" s="643"/>
      <c r="Q384" s="375"/>
      <c r="R384" s="375"/>
      <c r="S384" s="375"/>
      <c r="T384" s="375"/>
      <c r="U384" s="375"/>
      <c r="V384" s="375"/>
      <c r="W384" s="376"/>
      <c r="X384" s="375"/>
      <c r="Y384" s="376"/>
      <c r="Z384" s="375"/>
      <c r="AA384" s="376"/>
      <c r="AB384" s="375"/>
      <c r="AC384" s="376"/>
      <c r="AD384" s="377"/>
    </row>
    <row r="385" spans="1:30" s="378" customFormat="1" x14ac:dyDescent="0.25">
      <c r="A385" s="2"/>
      <c r="B385" s="2"/>
      <c r="C385" s="2"/>
      <c r="D385" s="2"/>
      <c r="E385" s="2"/>
      <c r="F385" s="2"/>
      <c r="G385" s="2"/>
      <c r="H385" s="2"/>
      <c r="I385" s="2"/>
      <c r="J385" s="643"/>
      <c r="K385" s="643"/>
      <c r="L385" s="643"/>
      <c r="M385" s="643"/>
      <c r="N385" s="643"/>
      <c r="O385" s="643"/>
      <c r="P385" s="643"/>
      <c r="Q385" s="375"/>
      <c r="R385" s="375"/>
      <c r="S385" s="375"/>
      <c r="T385" s="375"/>
      <c r="U385" s="375"/>
      <c r="V385" s="375"/>
      <c r="W385" s="376"/>
      <c r="X385" s="375"/>
      <c r="Y385" s="376"/>
      <c r="Z385" s="375"/>
      <c r="AA385" s="376"/>
      <c r="AB385" s="375"/>
      <c r="AC385" s="376"/>
      <c r="AD385" s="377"/>
    </row>
    <row r="386" spans="1:30" s="378" customFormat="1" x14ac:dyDescent="0.25">
      <c r="A386" s="2"/>
      <c r="B386" s="2"/>
      <c r="C386" s="2"/>
      <c r="D386" s="2"/>
      <c r="E386" s="2"/>
      <c r="F386" s="2"/>
      <c r="G386" s="2"/>
      <c r="H386" s="2"/>
      <c r="I386" s="2"/>
      <c r="J386" s="643"/>
      <c r="K386" s="643"/>
      <c r="L386" s="643"/>
      <c r="M386" s="643"/>
      <c r="N386" s="643"/>
      <c r="O386" s="643"/>
      <c r="P386" s="643"/>
      <c r="Q386" s="375"/>
      <c r="R386" s="375"/>
      <c r="S386" s="375"/>
      <c r="T386" s="375"/>
      <c r="U386" s="375"/>
      <c r="V386" s="375"/>
      <c r="W386" s="376"/>
      <c r="X386" s="375"/>
      <c r="Y386" s="376"/>
      <c r="Z386" s="375"/>
      <c r="AA386" s="376"/>
      <c r="AB386" s="375"/>
      <c r="AC386" s="376"/>
      <c r="AD386" s="377"/>
    </row>
    <row r="387" spans="1:30" s="378" customFormat="1" x14ac:dyDescent="0.25">
      <c r="A387" s="2"/>
      <c r="B387" s="2"/>
      <c r="C387" s="2"/>
      <c r="D387" s="2"/>
      <c r="E387" s="2"/>
      <c r="F387" s="2"/>
      <c r="G387" s="2"/>
      <c r="H387" s="2"/>
      <c r="I387" s="2"/>
      <c r="J387" s="643"/>
      <c r="K387" s="643"/>
      <c r="L387" s="643"/>
      <c r="M387" s="643"/>
      <c r="N387" s="643"/>
      <c r="O387" s="643"/>
      <c r="P387" s="643"/>
      <c r="Q387" s="375"/>
      <c r="R387" s="375"/>
      <c r="S387" s="375"/>
      <c r="T387" s="375"/>
      <c r="U387" s="375"/>
      <c r="V387" s="375"/>
      <c r="W387" s="376"/>
      <c r="X387" s="375"/>
      <c r="Y387" s="376"/>
      <c r="Z387" s="375"/>
      <c r="AA387" s="376"/>
      <c r="AB387" s="375"/>
      <c r="AC387" s="376"/>
      <c r="AD387" s="377"/>
    </row>
    <row r="388" spans="1:30" s="378" customFormat="1" x14ac:dyDescent="0.25">
      <c r="A388" s="2"/>
      <c r="B388" s="2"/>
      <c r="C388" s="2"/>
      <c r="D388" s="2"/>
      <c r="E388" s="2"/>
      <c r="F388" s="2"/>
      <c r="G388" s="2"/>
      <c r="H388" s="2"/>
      <c r="I388" s="2"/>
      <c r="J388" s="643"/>
      <c r="K388" s="643"/>
      <c r="L388" s="643"/>
      <c r="M388" s="643"/>
      <c r="N388" s="643"/>
      <c r="O388" s="643"/>
      <c r="P388" s="643"/>
      <c r="Q388" s="375"/>
      <c r="R388" s="375"/>
      <c r="S388" s="375"/>
      <c r="T388" s="375"/>
      <c r="U388" s="375"/>
      <c r="V388" s="375"/>
      <c r="W388" s="376"/>
      <c r="X388" s="375"/>
      <c r="Y388" s="376"/>
      <c r="Z388" s="375"/>
      <c r="AA388" s="376"/>
      <c r="AB388" s="375"/>
      <c r="AC388" s="376"/>
      <c r="AD388" s="377"/>
    </row>
    <row r="389" spans="1:30" s="378" customFormat="1" x14ac:dyDescent="0.25">
      <c r="A389" s="2"/>
      <c r="B389" s="2"/>
      <c r="C389" s="2"/>
      <c r="D389" s="2"/>
      <c r="E389" s="2"/>
      <c r="F389" s="2"/>
      <c r="G389" s="2"/>
      <c r="H389" s="2"/>
      <c r="I389" s="2"/>
      <c r="J389" s="643"/>
      <c r="K389" s="643"/>
      <c r="L389" s="643"/>
      <c r="M389" s="643"/>
      <c r="N389" s="643"/>
      <c r="O389" s="643"/>
      <c r="P389" s="643"/>
      <c r="Q389" s="375"/>
      <c r="R389" s="375"/>
      <c r="S389" s="375"/>
      <c r="T389" s="375"/>
      <c r="U389" s="375"/>
      <c r="V389" s="375"/>
      <c r="W389" s="376"/>
      <c r="X389" s="375"/>
      <c r="Y389" s="376"/>
      <c r="Z389" s="375"/>
      <c r="AA389" s="376"/>
      <c r="AB389" s="375"/>
      <c r="AC389" s="376"/>
      <c r="AD389" s="377"/>
    </row>
    <row r="390" spans="1:30" s="378" customFormat="1" x14ac:dyDescent="0.25">
      <c r="A390" s="2"/>
      <c r="B390" s="2"/>
      <c r="C390" s="2"/>
      <c r="D390" s="2"/>
      <c r="E390" s="2"/>
      <c r="F390" s="2"/>
      <c r="G390" s="2"/>
      <c r="H390" s="2"/>
      <c r="I390" s="2"/>
      <c r="J390" s="643"/>
      <c r="K390" s="643"/>
      <c r="L390" s="643"/>
      <c r="M390" s="643"/>
      <c r="N390" s="643"/>
      <c r="O390" s="643"/>
      <c r="P390" s="643"/>
      <c r="Q390" s="375"/>
      <c r="R390" s="375"/>
      <c r="S390" s="375"/>
      <c r="T390" s="375"/>
      <c r="U390" s="375"/>
      <c r="V390" s="375"/>
      <c r="W390" s="376"/>
      <c r="X390" s="375"/>
      <c r="Y390" s="376"/>
      <c r="Z390" s="375"/>
      <c r="AA390" s="376"/>
      <c r="AB390" s="375"/>
      <c r="AC390" s="376"/>
      <c r="AD390" s="377"/>
    </row>
    <row r="391" spans="1:30" s="378" customFormat="1" x14ac:dyDescent="0.25">
      <c r="A391" s="2"/>
      <c r="B391" s="2"/>
      <c r="C391" s="2"/>
      <c r="D391" s="2"/>
      <c r="E391" s="2"/>
      <c r="F391" s="2"/>
      <c r="G391" s="2"/>
      <c r="H391" s="2"/>
      <c r="I391" s="2"/>
      <c r="J391" s="643"/>
      <c r="K391" s="643"/>
      <c r="L391" s="643"/>
      <c r="M391" s="643"/>
      <c r="N391" s="643"/>
      <c r="O391" s="643"/>
      <c r="P391" s="643"/>
      <c r="Q391" s="375"/>
      <c r="R391" s="375"/>
      <c r="S391" s="375"/>
      <c r="T391" s="375"/>
      <c r="U391" s="375"/>
      <c r="V391" s="375"/>
      <c r="W391" s="376"/>
      <c r="X391" s="375"/>
      <c r="Y391" s="376"/>
      <c r="Z391" s="375"/>
      <c r="AA391" s="376"/>
      <c r="AB391" s="375"/>
      <c r="AC391" s="376"/>
      <c r="AD391" s="377"/>
    </row>
    <row r="392" spans="1:30" s="378" customFormat="1" x14ac:dyDescent="0.25">
      <c r="A392" s="2"/>
      <c r="B392" s="2"/>
      <c r="C392" s="2"/>
      <c r="D392" s="2"/>
      <c r="E392" s="2"/>
      <c r="F392" s="2"/>
      <c r="G392" s="2"/>
      <c r="H392" s="2"/>
      <c r="I392" s="2"/>
      <c r="J392" s="643"/>
      <c r="K392" s="643"/>
      <c r="L392" s="643"/>
      <c r="M392" s="643"/>
      <c r="N392" s="643"/>
      <c r="O392" s="643"/>
      <c r="P392" s="643"/>
      <c r="Q392" s="375"/>
      <c r="R392" s="375"/>
      <c r="S392" s="375"/>
      <c r="T392" s="375"/>
      <c r="U392" s="375"/>
      <c r="V392" s="375"/>
      <c r="W392" s="376"/>
      <c r="X392" s="375"/>
      <c r="Y392" s="376"/>
      <c r="Z392" s="375"/>
      <c r="AA392" s="376"/>
      <c r="AB392" s="375"/>
      <c r="AC392" s="376"/>
      <c r="AD392" s="377"/>
    </row>
    <row r="393" spans="1:30" s="378" customFormat="1" x14ac:dyDescent="0.25">
      <c r="A393" s="2"/>
      <c r="B393" s="2"/>
      <c r="C393" s="2"/>
      <c r="D393" s="2"/>
      <c r="E393" s="2"/>
      <c r="F393" s="2"/>
      <c r="G393" s="2"/>
      <c r="H393" s="2"/>
      <c r="I393" s="2"/>
      <c r="J393" s="643"/>
      <c r="K393" s="643"/>
      <c r="L393" s="643"/>
      <c r="M393" s="643"/>
      <c r="N393" s="643"/>
      <c r="O393" s="643"/>
      <c r="P393" s="643"/>
      <c r="Q393" s="375"/>
      <c r="R393" s="375"/>
      <c r="S393" s="375"/>
      <c r="T393" s="375"/>
      <c r="U393" s="375"/>
      <c r="V393" s="375"/>
      <c r="W393" s="376"/>
      <c r="X393" s="375"/>
      <c r="Y393" s="376"/>
      <c r="Z393" s="375"/>
      <c r="AA393" s="376"/>
      <c r="AB393" s="375"/>
      <c r="AC393" s="376"/>
      <c r="AD393" s="377"/>
    </row>
    <row r="394" spans="1:30" s="378" customFormat="1" x14ac:dyDescent="0.25">
      <c r="A394" s="2"/>
      <c r="B394" s="2"/>
      <c r="C394" s="2"/>
      <c r="D394" s="2"/>
      <c r="E394" s="2"/>
      <c r="F394" s="2"/>
      <c r="G394" s="2"/>
      <c r="H394" s="2"/>
      <c r="I394" s="2"/>
      <c r="J394" s="643"/>
      <c r="K394" s="643"/>
      <c r="L394" s="643"/>
      <c r="M394" s="643"/>
      <c r="N394" s="643"/>
      <c r="O394" s="643"/>
      <c r="P394" s="643"/>
      <c r="Q394" s="375"/>
      <c r="R394" s="375"/>
      <c r="S394" s="375"/>
      <c r="T394" s="375"/>
      <c r="U394" s="375"/>
      <c r="V394" s="375"/>
      <c r="W394" s="376"/>
      <c r="X394" s="375"/>
      <c r="Y394" s="376"/>
      <c r="Z394" s="375"/>
      <c r="AA394" s="376"/>
      <c r="AB394" s="375"/>
      <c r="AC394" s="376"/>
      <c r="AD394" s="377"/>
    </row>
    <row r="395" spans="1:30" s="378" customFormat="1" x14ac:dyDescent="0.25">
      <c r="A395" s="2"/>
      <c r="B395" s="2"/>
      <c r="C395" s="2"/>
      <c r="D395" s="2"/>
      <c r="E395" s="2"/>
      <c r="F395" s="2"/>
      <c r="G395" s="2"/>
      <c r="H395" s="2"/>
      <c r="I395" s="2"/>
      <c r="J395" s="643"/>
      <c r="K395" s="643"/>
      <c r="L395" s="643"/>
      <c r="M395" s="643"/>
      <c r="N395" s="643"/>
      <c r="O395" s="643"/>
      <c r="P395" s="643"/>
      <c r="Q395" s="375"/>
      <c r="R395" s="375"/>
      <c r="S395" s="375"/>
      <c r="T395" s="375"/>
      <c r="U395" s="375"/>
      <c r="V395" s="375"/>
      <c r="W395" s="376"/>
      <c r="X395" s="375"/>
      <c r="Y395" s="376"/>
      <c r="Z395" s="375"/>
      <c r="AA395" s="376"/>
      <c r="AB395" s="375"/>
      <c r="AC395" s="376"/>
      <c r="AD395" s="377"/>
    </row>
    <row r="396" spans="1:30" s="378" customFormat="1" x14ac:dyDescent="0.25">
      <c r="A396" s="2"/>
      <c r="B396" s="2"/>
      <c r="C396" s="2"/>
      <c r="D396" s="2"/>
      <c r="E396" s="2"/>
      <c r="F396" s="2"/>
      <c r="G396" s="2"/>
      <c r="H396" s="2"/>
      <c r="I396" s="2"/>
      <c r="J396" s="643"/>
      <c r="K396" s="643"/>
      <c r="L396" s="643"/>
      <c r="M396" s="643"/>
      <c r="N396" s="643"/>
      <c r="O396" s="643"/>
      <c r="P396" s="643"/>
      <c r="Q396" s="375"/>
      <c r="R396" s="375"/>
      <c r="S396" s="375"/>
      <c r="T396" s="375"/>
      <c r="U396" s="375"/>
      <c r="V396" s="375"/>
      <c r="W396" s="376"/>
      <c r="X396" s="375"/>
      <c r="Y396" s="376"/>
      <c r="Z396" s="375"/>
      <c r="AA396" s="376"/>
      <c r="AB396" s="375"/>
      <c r="AC396" s="376"/>
      <c r="AD396" s="377"/>
    </row>
    <row r="397" spans="1:30" s="378" customFormat="1" x14ac:dyDescent="0.25">
      <c r="A397" s="2"/>
      <c r="B397" s="2"/>
      <c r="C397" s="2"/>
      <c r="D397" s="2"/>
      <c r="E397" s="2"/>
      <c r="F397" s="2"/>
      <c r="G397" s="2"/>
      <c r="H397" s="2"/>
      <c r="I397" s="2"/>
      <c r="J397" s="643"/>
      <c r="K397" s="643"/>
      <c r="L397" s="643"/>
      <c r="M397" s="643"/>
      <c r="N397" s="643"/>
      <c r="O397" s="643"/>
      <c r="P397" s="643"/>
      <c r="Q397" s="375"/>
      <c r="R397" s="375"/>
      <c r="S397" s="375"/>
      <c r="T397" s="375"/>
      <c r="U397" s="375"/>
      <c r="V397" s="375"/>
      <c r="W397" s="376"/>
      <c r="X397" s="375"/>
      <c r="Y397" s="376"/>
      <c r="Z397" s="375"/>
      <c r="AA397" s="376"/>
      <c r="AB397" s="375"/>
      <c r="AC397" s="376"/>
      <c r="AD397" s="377"/>
    </row>
    <row r="398" spans="1:30" s="378" customFormat="1" x14ac:dyDescent="0.25">
      <c r="A398" s="2"/>
      <c r="B398" s="2"/>
      <c r="C398" s="2"/>
      <c r="D398" s="2"/>
      <c r="E398" s="2"/>
      <c r="F398" s="2"/>
      <c r="G398" s="2"/>
      <c r="H398" s="2"/>
      <c r="I398" s="2"/>
      <c r="J398" s="643"/>
      <c r="K398" s="643"/>
      <c r="L398" s="643"/>
      <c r="M398" s="643"/>
      <c r="N398" s="643"/>
      <c r="O398" s="643"/>
      <c r="P398" s="643"/>
      <c r="Q398" s="375"/>
      <c r="R398" s="375"/>
      <c r="S398" s="375"/>
      <c r="T398" s="375"/>
      <c r="U398" s="375"/>
      <c r="V398" s="375"/>
      <c r="W398" s="376"/>
      <c r="X398" s="375"/>
      <c r="Y398" s="376"/>
      <c r="Z398" s="375"/>
      <c r="AA398" s="376"/>
      <c r="AB398" s="375"/>
      <c r="AC398" s="376"/>
      <c r="AD398" s="377"/>
    </row>
    <row r="399" spans="1:30" s="378" customFormat="1" x14ac:dyDescent="0.25">
      <c r="A399" s="2"/>
      <c r="B399" s="2"/>
      <c r="C399" s="2"/>
      <c r="D399" s="2"/>
      <c r="E399" s="2"/>
      <c r="F399" s="2"/>
      <c r="G399" s="2"/>
      <c r="H399" s="2"/>
      <c r="I399" s="2"/>
      <c r="J399" s="643"/>
      <c r="K399" s="643"/>
      <c r="L399" s="643"/>
      <c r="M399" s="643"/>
      <c r="N399" s="643"/>
      <c r="O399" s="643"/>
      <c r="P399" s="643"/>
      <c r="Q399" s="375"/>
      <c r="R399" s="375"/>
      <c r="S399" s="375"/>
      <c r="T399" s="375"/>
      <c r="U399" s="375"/>
      <c r="V399" s="375"/>
      <c r="W399" s="376"/>
      <c r="X399" s="375"/>
      <c r="Y399" s="376"/>
      <c r="Z399" s="375"/>
      <c r="AA399" s="376"/>
      <c r="AB399" s="375"/>
      <c r="AC399" s="376"/>
      <c r="AD399" s="377"/>
    </row>
    <row r="400" spans="1:30" s="378" customFormat="1" x14ac:dyDescent="0.25">
      <c r="A400" s="2"/>
      <c r="B400" s="2"/>
      <c r="C400" s="2"/>
      <c r="D400" s="2"/>
      <c r="E400" s="2"/>
      <c r="F400" s="2"/>
      <c r="G400" s="2"/>
      <c r="H400" s="2"/>
      <c r="I400" s="2"/>
      <c r="J400" s="643"/>
      <c r="K400" s="643"/>
      <c r="L400" s="643"/>
      <c r="M400" s="643"/>
      <c r="N400" s="643"/>
      <c r="O400" s="643"/>
      <c r="P400" s="643"/>
      <c r="Q400" s="375"/>
      <c r="R400" s="375"/>
      <c r="S400" s="375"/>
      <c r="T400" s="375"/>
      <c r="U400" s="375"/>
      <c r="V400" s="375"/>
      <c r="W400" s="376"/>
      <c r="X400" s="375"/>
      <c r="Y400" s="376"/>
      <c r="Z400" s="375"/>
      <c r="AA400" s="376"/>
      <c r="AB400" s="375"/>
      <c r="AC400" s="376"/>
      <c r="AD400" s="377"/>
    </row>
    <row r="401" spans="1:30" s="378" customFormat="1" x14ac:dyDescent="0.25">
      <c r="A401" s="2"/>
      <c r="B401" s="2"/>
      <c r="C401" s="2"/>
      <c r="D401" s="2"/>
      <c r="E401" s="2"/>
      <c r="F401" s="2"/>
      <c r="G401" s="2"/>
      <c r="H401" s="2"/>
      <c r="I401" s="2"/>
      <c r="J401" s="643"/>
      <c r="K401" s="643"/>
      <c r="L401" s="643"/>
      <c r="M401" s="643"/>
      <c r="N401" s="643"/>
      <c r="O401" s="643"/>
      <c r="P401" s="643"/>
      <c r="Q401" s="375"/>
      <c r="R401" s="375"/>
      <c r="S401" s="375"/>
      <c r="T401" s="375"/>
      <c r="U401" s="375"/>
      <c r="V401" s="375"/>
      <c r="W401" s="376"/>
      <c r="X401" s="375"/>
      <c r="Y401" s="376"/>
      <c r="Z401" s="375"/>
      <c r="AA401" s="376"/>
      <c r="AB401" s="375"/>
      <c r="AC401" s="376"/>
      <c r="AD401" s="377"/>
    </row>
    <row r="402" spans="1:30" s="378" customFormat="1" x14ac:dyDescent="0.25">
      <c r="A402" s="2"/>
      <c r="B402" s="2"/>
      <c r="C402" s="2"/>
      <c r="D402" s="2"/>
      <c r="E402" s="2"/>
      <c r="F402" s="2"/>
      <c r="G402" s="2"/>
      <c r="H402" s="2"/>
      <c r="I402" s="2"/>
      <c r="J402" s="643"/>
      <c r="K402" s="643"/>
      <c r="L402" s="643"/>
      <c r="M402" s="643"/>
      <c r="N402" s="643"/>
      <c r="O402" s="643"/>
      <c r="P402" s="643"/>
      <c r="Q402" s="375"/>
      <c r="R402" s="375"/>
      <c r="S402" s="375"/>
      <c r="T402" s="375"/>
      <c r="U402" s="375"/>
      <c r="V402" s="375"/>
      <c r="W402" s="376"/>
      <c r="X402" s="375"/>
      <c r="Y402" s="376"/>
      <c r="Z402" s="375"/>
      <c r="AA402" s="376"/>
      <c r="AB402" s="375"/>
      <c r="AC402" s="376"/>
      <c r="AD402" s="377"/>
    </row>
    <row r="403" spans="1:30" s="378" customFormat="1" x14ac:dyDescent="0.25">
      <c r="A403" s="2"/>
      <c r="B403" s="2"/>
      <c r="C403" s="2"/>
      <c r="D403" s="2"/>
      <c r="E403" s="2"/>
      <c r="F403" s="2"/>
      <c r="G403" s="2"/>
      <c r="H403" s="2"/>
      <c r="I403" s="2"/>
      <c r="J403" s="643"/>
      <c r="K403" s="643"/>
      <c r="L403" s="643"/>
      <c r="M403" s="643"/>
      <c r="N403" s="643"/>
      <c r="O403" s="643"/>
      <c r="P403" s="643"/>
      <c r="Q403" s="375"/>
      <c r="R403" s="375"/>
      <c r="S403" s="375"/>
      <c r="T403" s="375"/>
      <c r="U403" s="375"/>
      <c r="V403" s="375"/>
      <c r="W403" s="376"/>
      <c r="X403" s="375"/>
      <c r="Y403" s="376"/>
      <c r="Z403" s="375"/>
      <c r="AA403" s="376"/>
      <c r="AB403" s="375"/>
      <c r="AC403" s="376"/>
      <c r="AD403" s="377"/>
    </row>
    <row r="404" spans="1:30" s="378" customFormat="1" x14ac:dyDescent="0.25">
      <c r="A404" s="2"/>
      <c r="B404" s="2"/>
      <c r="C404" s="2"/>
      <c r="D404" s="2"/>
      <c r="E404" s="2"/>
      <c r="F404" s="2"/>
      <c r="G404" s="2"/>
      <c r="H404" s="2"/>
      <c r="I404" s="2"/>
      <c r="J404" s="643"/>
      <c r="K404" s="643"/>
      <c r="L404" s="643"/>
      <c r="M404" s="643"/>
      <c r="N404" s="643"/>
      <c r="O404" s="643"/>
      <c r="P404" s="643"/>
      <c r="Q404" s="375"/>
      <c r="R404" s="375"/>
      <c r="S404" s="375"/>
      <c r="T404" s="375"/>
      <c r="U404" s="375"/>
      <c r="V404" s="375"/>
      <c r="W404" s="376"/>
      <c r="X404" s="375"/>
      <c r="Y404" s="376"/>
      <c r="Z404" s="375"/>
      <c r="AA404" s="376"/>
      <c r="AB404" s="375"/>
      <c r="AC404" s="376"/>
      <c r="AD404" s="377"/>
    </row>
    <row r="405" spans="1:30" s="378" customFormat="1" x14ac:dyDescent="0.25">
      <c r="A405" s="2"/>
      <c r="B405" s="2"/>
      <c r="C405" s="2"/>
      <c r="D405" s="2"/>
      <c r="E405" s="2"/>
      <c r="F405" s="2"/>
      <c r="G405" s="2"/>
      <c r="H405" s="2"/>
      <c r="I405" s="2"/>
      <c r="J405" s="643"/>
      <c r="K405" s="643"/>
      <c r="L405" s="643"/>
      <c r="M405" s="643"/>
      <c r="N405" s="643"/>
      <c r="O405" s="643"/>
      <c r="P405" s="643"/>
      <c r="Q405" s="375"/>
      <c r="R405" s="375"/>
      <c r="S405" s="375"/>
      <c r="T405" s="375"/>
      <c r="U405" s="375"/>
      <c r="V405" s="375"/>
      <c r="W405" s="376"/>
      <c r="X405" s="375"/>
      <c r="Y405" s="376"/>
      <c r="Z405" s="375"/>
      <c r="AA405" s="376"/>
      <c r="AB405" s="375"/>
      <c r="AC405" s="376"/>
      <c r="AD405" s="377"/>
    </row>
    <row r="406" spans="1:30" s="378" customFormat="1" x14ac:dyDescent="0.25">
      <c r="A406" s="2"/>
      <c r="B406" s="2"/>
      <c r="C406" s="2"/>
      <c r="D406" s="2"/>
      <c r="E406" s="2"/>
      <c r="F406" s="2"/>
      <c r="G406" s="2"/>
      <c r="H406" s="2"/>
      <c r="I406" s="2"/>
      <c r="J406" s="643"/>
      <c r="K406" s="643"/>
      <c r="L406" s="643"/>
      <c r="M406" s="643"/>
      <c r="N406" s="643"/>
      <c r="O406" s="643"/>
      <c r="P406" s="643"/>
      <c r="Q406" s="375"/>
      <c r="R406" s="375"/>
      <c r="S406" s="375"/>
      <c r="T406" s="375"/>
      <c r="U406" s="375"/>
      <c r="V406" s="375"/>
      <c r="W406" s="376"/>
      <c r="X406" s="375"/>
      <c r="Y406" s="376"/>
      <c r="Z406" s="375"/>
      <c r="AA406" s="376"/>
      <c r="AB406" s="375"/>
      <c r="AC406" s="376"/>
      <c r="AD406" s="377"/>
    </row>
    <row r="407" spans="1:30" s="378" customFormat="1" x14ac:dyDescent="0.25">
      <c r="A407" s="2"/>
      <c r="B407" s="2"/>
      <c r="C407" s="2"/>
      <c r="D407" s="2"/>
      <c r="E407" s="2"/>
      <c r="F407" s="2"/>
      <c r="G407" s="2"/>
      <c r="H407" s="2"/>
      <c r="I407" s="2"/>
      <c r="J407" s="643"/>
      <c r="K407" s="643"/>
      <c r="L407" s="643"/>
      <c r="M407" s="643"/>
      <c r="N407" s="643"/>
      <c r="O407" s="643"/>
      <c r="P407" s="643"/>
      <c r="Q407" s="375"/>
      <c r="R407" s="375"/>
      <c r="S407" s="375"/>
      <c r="T407" s="375"/>
      <c r="U407" s="375"/>
      <c r="V407" s="375"/>
      <c r="W407" s="376"/>
      <c r="X407" s="375"/>
      <c r="Y407" s="376"/>
      <c r="Z407" s="375"/>
      <c r="AA407" s="376"/>
      <c r="AB407" s="375"/>
      <c r="AC407" s="376"/>
      <c r="AD407" s="377"/>
    </row>
    <row r="408" spans="1:30" s="378" customFormat="1" x14ac:dyDescent="0.25">
      <c r="A408" s="2"/>
      <c r="B408" s="2"/>
      <c r="C408" s="2"/>
      <c r="D408" s="2"/>
      <c r="E408" s="2"/>
      <c r="F408" s="2"/>
      <c r="G408" s="2"/>
      <c r="H408" s="2"/>
      <c r="I408" s="2"/>
      <c r="J408" s="643"/>
      <c r="K408" s="643"/>
      <c r="L408" s="643"/>
      <c r="M408" s="643"/>
      <c r="N408" s="643"/>
      <c r="O408" s="643"/>
      <c r="P408" s="643"/>
      <c r="Q408" s="375"/>
      <c r="R408" s="375"/>
      <c r="S408" s="375"/>
      <c r="T408" s="375"/>
      <c r="U408" s="375"/>
      <c r="V408" s="375"/>
      <c r="W408" s="376"/>
      <c r="X408" s="375"/>
      <c r="Y408" s="376"/>
      <c r="Z408" s="375"/>
      <c r="AA408" s="376"/>
      <c r="AB408" s="375"/>
      <c r="AC408" s="376"/>
      <c r="AD408" s="377"/>
    </row>
    <row r="409" spans="1:30" s="378" customFormat="1" x14ac:dyDescent="0.25">
      <c r="A409" s="2"/>
      <c r="B409" s="2"/>
      <c r="C409" s="2"/>
      <c r="D409" s="2"/>
      <c r="E409" s="2"/>
      <c r="F409" s="2"/>
      <c r="G409" s="2"/>
      <c r="H409" s="2"/>
      <c r="I409" s="2"/>
      <c r="J409" s="643"/>
      <c r="K409" s="643"/>
      <c r="L409" s="643"/>
      <c r="M409" s="643"/>
      <c r="N409" s="643"/>
      <c r="O409" s="643"/>
      <c r="P409" s="643"/>
      <c r="Q409" s="375"/>
      <c r="R409" s="375"/>
      <c r="S409" s="375"/>
      <c r="T409" s="375"/>
      <c r="U409" s="375"/>
      <c r="V409" s="375"/>
      <c r="W409" s="376"/>
      <c r="X409" s="375"/>
      <c r="Y409" s="376"/>
      <c r="Z409" s="375"/>
      <c r="AA409" s="376"/>
      <c r="AB409" s="375"/>
      <c r="AC409" s="376"/>
      <c r="AD409" s="377"/>
    </row>
    <row r="410" spans="1:30" s="378" customFormat="1" x14ac:dyDescent="0.25">
      <c r="A410" s="2"/>
      <c r="B410" s="2"/>
      <c r="C410" s="2"/>
      <c r="D410" s="2"/>
      <c r="E410" s="2"/>
      <c r="F410" s="2"/>
      <c r="G410" s="2"/>
      <c r="H410" s="2"/>
      <c r="I410" s="2"/>
      <c r="J410" s="643"/>
      <c r="K410" s="643"/>
      <c r="L410" s="643"/>
      <c r="M410" s="643"/>
      <c r="N410" s="643"/>
      <c r="O410" s="643"/>
      <c r="P410" s="643"/>
      <c r="Q410" s="375"/>
      <c r="R410" s="375"/>
      <c r="S410" s="375"/>
      <c r="T410" s="375"/>
      <c r="U410" s="375"/>
      <c r="V410" s="375"/>
      <c r="W410" s="376"/>
      <c r="X410" s="375"/>
      <c r="Y410" s="376"/>
      <c r="Z410" s="375"/>
      <c r="AA410" s="376"/>
      <c r="AB410" s="375"/>
      <c r="AC410" s="376"/>
      <c r="AD410" s="377"/>
    </row>
    <row r="411" spans="1:30" s="378" customFormat="1" x14ac:dyDescent="0.25">
      <c r="A411" s="2"/>
      <c r="B411" s="2"/>
      <c r="C411" s="2"/>
      <c r="D411" s="2"/>
      <c r="E411" s="2"/>
      <c r="F411" s="2"/>
      <c r="G411" s="2"/>
      <c r="H411" s="2"/>
      <c r="I411" s="2"/>
      <c r="J411" s="643"/>
      <c r="K411" s="643"/>
      <c r="L411" s="643"/>
      <c r="M411" s="643"/>
      <c r="N411" s="643"/>
      <c r="O411" s="643"/>
      <c r="P411" s="643"/>
      <c r="Q411" s="375"/>
      <c r="R411" s="375"/>
      <c r="S411" s="375"/>
      <c r="T411" s="375"/>
      <c r="U411" s="375"/>
      <c r="V411" s="375"/>
      <c r="W411" s="376"/>
      <c r="X411" s="375"/>
      <c r="Y411" s="376"/>
      <c r="Z411" s="375"/>
      <c r="AA411" s="376"/>
      <c r="AB411" s="375"/>
      <c r="AC411" s="376"/>
      <c r="AD411" s="377"/>
    </row>
    <row r="412" spans="1:30" s="378" customFormat="1" x14ac:dyDescent="0.25">
      <c r="A412" s="2"/>
      <c r="B412" s="2"/>
      <c r="C412" s="2"/>
      <c r="D412" s="2"/>
      <c r="E412" s="2"/>
      <c r="F412" s="2"/>
      <c r="G412" s="2"/>
      <c r="H412" s="2"/>
      <c r="I412" s="2"/>
      <c r="J412" s="643"/>
      <c r="K412" s="643"/>
      <c r="L412" s="643"/>
      <c r="M412" s="643"/>
      <c r="N412" s="643"/>
      <c r="O412" s="643"/>
      <c r="P412" s="643"/>
      <c r="Q412" s="375"/>
      <c r="R412" s="375"/>
      <c r="S412" s="375"/>
      <c r="T412" s="375"/>
      <c r="U412" s="375"/>
      <c r="V412" s="375"/>
      <c r="W412" s="376"/>
      <c r="X412" s="375"/>
      <c r="Y412" s="376"/>
      <c r="Z412" s="375"/>
      <c r="AA412" s="376"/>
      <c r="AB412" s="375"/>
      <c r="AC412" s="376"/>
      <c r="AD412" s="377"/>
    </row>
    <row r="413" spans="1:30" s="378" customFormat="1" x14ac:dyDescent="0.25">
      <c r="A413" s="2"/>
      <c r="B413" s="2"/>
      <c r="C413" s="2"/>
      <c r="D413" s="2"/>
      <c r="E413" s="2"/>
      <c r="F413" s="2"/>
      <c r="G413" s="2"/>
      <c r="H413" s="2"/>
      <c r="I413" s="2"/>
      <c r="J413" s="643"/>
      <c r="K413" s="643"/>
      <c r="L413" s="643"/>
      <c r="M413" s="643"/>
      <c r="N413" s="643"/>
      <c r="O413" s="643"/>
      <c r="P413" s="643"/>
      <c r="Q413" s="375"/>
      <c r="R413" s="375"/>
      <c r="S413" s="375"/>
      <c r="T413" s="375"/>
      <c r="U413" s="375"/>
      <c r="V413" s="375"/>
      <c r="W413" s="376"/>
      <c r="X413" s="375"/>
      <c r="Y413" s="376"/>
      <c r="Z413" s="375"/>
      <c r="AA413" s="376"/>
      <c r="AB413" s="375"/>
      <c r="AC413" s="376"/>
      <c r="AD413" s="377"/>
    </row>
    <row r="414" spans="1:30" s="378" customFormat="1" x14ac:dyDescent="0.25">
      <c r="A414" s="2"/>
      <c r="B414" s="2"/>
      <c r="C414" s="2"/>
      <c r="D414" s="2"/>
      <c r="E414" s="2"/>
      <c r="F414" s="2"/>
      <c r="G414" s="2"/>
      <c r="H414" s="2"/>
      <c r="I414" s="2"/>
      <c r="J414" s="643"/>
      <c r="K414" s="643"/>
      <c r="L414" s="643"/>
      <c r="M414" s="643"/>
      <c r="N414" s="643"/>
      <c r="O414" s="643"/>
      <c r="P414" s="643"/>
      <c r="Q414" s="375"/>
      <c r="R414" s="375"/>
      <c r="S414" s="375"/>
      <c r="T414" s="375"/>
      <c r="U414" s="375"/>
      <c r="V414" s="375"/>
      <c r="W414" s="376"/>
      <c r="X414" s="375"/>
      <c r="Y414" s="376"/>
      <c r="Z414" s="375"/>
      <c r="AA414" s="376"/>
      <c r="AB414" s="375"/>
      <c r="AC414" s="376"/>
      <c r="AD414" s="377"/>
    </row>
    <row r="415" spans="1:30" s="378" customFormat="1" x14ac:dyDescent="0.25">
      <c r="A415" s="2"/>
      <c r="B415" s="2"/>
      <c r="C415" s="2"/>
      <c r="D415" s="2"/>
      <c r="E415" s="2"/>
      <c r="F415" s="2"/>
      <c r="G415" s="2"/>
      <c r="H415" s="2"/>
      <c r="I415" s="2"/>
      <c r="J415" s="643"/>
      <c r="K415" s="643"/>
      <c r="L415" s="643"/>
      <c r="M415" s="643"/>
      <c r="N415" s="643"/>
      <c r="O415" s="643"/>
      <c r="P415" s="643"/>
      <c r="Q415" s="375"/>
      <c r="R415" s="375"/>
      <c r="S415" s="375"/>
      <c r="T415" s="375"/>
      <c r="U415" s="375"/>
      <c r="V415" s="375"/>
      <c r="W415" s="376"/>
      <c r="X415" s="375"/>
      <c r="Y415" s="376"/>
      <c r="Z415" s="375"/>
      <c r="AA415" s="376"/>
      <c r="AB415" s="375"/>
      <c r="AC415" s="376"/>
      <c r="AD415" s="377"/>
    </row>
    <row r="416" spans="1:30" s="378" customFormat="1" x14ac:dyDescent="0.25">
      <c r="A416" s="2"/>
      <c r="B416" s="2"/>
      <c r="C416" s="2"/>
      <c r="D416" s="2"/>
      <c r="E416" s="2"/>
      <c r="F416" s="2"/>
      <c r="G416" s="2"/>
      <c r="H416" s="2"/>
      <c r="I416" s="2"/>
      <c r="J416" s="643"/>
      <c r="K416" s="643"/>
      <c r="L416" s="643"/>
      <c r="M416" s="643"/>
      <c r="N416" s="643"/>
      <c r="O416" s="643"/>
      <c r="P416" s="643"/>
      <c r="Q416" s="375"/>
      <c r="R416" s="375"/>
      <c r="S416" s="375"/>
      <c r="T416" s="375"/>
      <c r="U416" s="375"/>
      <c r="V416" s="375"/>
      <c r="W416" s="376"/>
      <c r="X416" s="375"/>
      <c r="Y416" s="376"/>
      <c r="Z416" s="375"/>
      <c r="AA416" s="376"/>
      <c r="AB416" s="375"/>
      <c r="AC416" s="376"/>
      <c r="AD416" s="377"/>
    </row>
    <row r="417" spans="1:30" s="378" customFormat="1" x14ac:dyDescent="0.25">
      <c r="A417" s="2"/>
      <c r="B417" s="2"/>
      <c r="C417" s="2"/>
      <c r="D417" s="2"/>
      <c r="E417" s="2"/>
      <c r="F417" s="2"/>
      <c r="G417" s="2"/>
      <c r="H417" s="2"/>
      <c r="I417" s="2"/>
      <c r="J417" s="643"/>
      <c r="K417" s="643"/>
      <c r="L417" s="643"/>
      <c r="M417" s="643"/>
      <c r="N417" s="643"/>
      <c r="O417" s="643"/>
      <c r="P417" s="643"/>
      <c r="Q417" s="375"/>
      <c r="R417" s="375"/>
      <c r="S417" s="375"/>
      <c r="T417" s="375"/>
      <c r="U417" s="375"/>
      <c r="V417" s="375"/>
      <c r="W417" s="376"/>
      <c r="X417" s="375"/>
      <c r="Y417" s="376"/>
      <c r="Z417" s="375"/>
      <c r="AA417" s="376"/>
      <c r="AB417" s="375"/>
      <c r="AC417" s="376"/>
      <c r="AD417" s="377"/>
    </row>
    <row r="418" spans="1:30" s="378" customFormat="1" x14ac:dyDescent="0.25">
      <c r="A418" s="2"/>
      <c r="B418" s="2"/>
      <c r="C418" s="2"/>
      <c r="D418" s="2"/>
      <c r="E418" s="2"/>
      <c r="F418" s="2"/>
      <c r="G418" s="2"/>
      <c r="H418" s="2"/>
      <c r="I418" s="2"/>
      <c r="J418" s="643"/>
      <c r="K418" s="643"/>
      <c r="L418" s="643"/>
      <c r="M418" s="643"/>
      <c r="N418" s="643"/>
      <c r="O418" s="643"/>
      <c r="P418" s="643"/>
      <c r="Q418" s="375"/>
      <c r="R418" s="375"/>
      <c r="S418" s="375"/>
      <c r="T418" s="375"/>
      <c r="U418" s="375"/>
      <c r="V418" s="375"/>
      <c r="W418" s="376"/>
      <c r="X418" s="375"/>
      <c r="Y418" s="376"/>
      <c r="Z418" s="375"/>
      <c r="AA418" s="376"/>
      <c r="AB418" s="375"/>
      <c r="AC418" s="376"/>
      <c r="AD418" s="377"/>
    </row>
    <row r="419" spans="1:30" s="378" customFormat="1" x14ac:dyDescent="0.25">
      <c r="A419" s="2"/>
      <c r="B419" s="2"/>
      <c r="C419" s="2"/>
      <c r="D419" s="2"/>
      <c r="E419" s="2"/>
      <c r="F419" s="2"/>
      <c r="G419" s="2"/>
      <c r="H419" s="2"/>
      <c r="I419" s="2"/>
      <c r="J419" s="643"/>
      <c r="K419" s="643"/>
      <c r="L419" s="643"/>
      <c r="M419" s="643"/>
      <c r="N419" s="643"/>
      <c r="O419" s="643"/>
      <c r="P419" s="643"/>
      <c r="Q419" s="375"/>
      <c r="R419" s="375"/>
      <c r="S419" s="375"/>
      <c r="T419" s="375"/>
      <c r="U419" s="375"/>
      <c r="V419" s="375"/>
      <c r="W419" s="376"/>
      <c r="X419" s="375"/>
      <c r="Y419" s="376"/>
      <c r="Z419" s="375"/>
      <c r="AA419" s="376"/>
      <c r="AB419" s="375"/>
      <c r="AC419" s="376"/>
      <c r="AD419" s="377"/>
    </row>
    <row r="420" spans="1:30" s="378" customFormat="1" x14ac:dyDescent="0.25">
      <c r="A420" s="2"/>
      <c r="B420" s="2"/>
      <c r="C420" s="2"/>
      <c r="D420" s="2"/>
      <c r="E420" s="2"/>
      <c r="F420" s="2"/>
      <c r="G420" s="2"/>
      <c r="H420" s="2"/>
      <c r="I420" s="2"/>
      <c r="J420" s="643"/>
      <c r="K420" s="643"/>
      <c r="L420" s="643"/>
      <c r="M420" s="643"/>
      <c r="N420" s="643"/>
      <c r="O420" s="643"/>
      <c r="P420" s="643"/>
      <c r="Q420" s="375"/>
      <c r="R420" s="375"/>
      <c r="S420" s="375"/>
      <c r="T420" s="375"/>
      <c r="U420" s="375"/>
      <c r="V420" s="375"/>
      <c r="W420" s="376"/>
      <c r="X420" s="375"/>
      <c r="Y420" s="376"/>
      <c r="Z420" s="375"/>
      <c r="AA420" s="376"/>
      <c r="AB420" s="375"/>
      <c r="AC420" s="376"/>
      <c r="AD420" s="377"/>
    </row>
    <row r="421" spans="1:30" s="378" customFormat="1" x14ac:dyDescent="0.25">
      <c r="A421" s="2"/>
      <c r="B421" s="2"/>
      <c r="C421" s="2"/>
      <c r="D421" s="2"/>
      <c r="E421" s="2"/>
      <c r="F421" s="2"/>
      <c r="G421" s="2"/>
      <c r="H421" s="2"/>
      <c r="I421" s="2"/>
      <c r="J421" s="643"/>
      <c r="K421" s="643"/>
      <c r="L421" s="643"/>
      <c r="M421" s="643"/>
      <c r="N421" s="643"/>
      <c r="O421" s="643"/>
      <c r="P421" s="643"/>
      <c r="Q421" s="375"/>
      <c r="R421" s="375"/>
      <c r="S421" s="375"/>
      <c r="T421" s="375"/>
      <c r="U421" s="375"/>
      <c r="V421" s="375"/>
      <c r="W421" s="376"/>
      <c r="X421" s="375"/>
      <c r="Y421" s="376"/>
      <c r="Z421" s="375"/>
      <c r="AA421" s="376"/>
      <c r="AB421" s="375"/>
      <c r="AC421" s="376"/>
      <c r="AD421" s="377"/>
    </row>
    <row r="422" spans="1:30" s="378" customFormat="1" x14ac:dyDescent="0.25">
      <c r="A422" s="2"/>
      <c r="B422" s="2"/>
      <c r="C422" s="2"/>
      <c r="D422" s="2"/>
      <c r="E422" s="2"/>
      <c r="F422" s="2"/>
      <c r="G422" s="2"/>
      <c r="H422" s="2"/>
      <c r="I422" s="2"/>
      <c r="J422" s="643"/>
      <c r="K422" s="643"/>
      <c r="L422" s="643"/>
      <c r="M422" s="643"/>
      <c r="N422" s="643"/>
      <c r="O422" s="643"/>
      <c r="P422" s="643"/>
      <c r="Q422" s="375"/>
      <c r="R422" s="375"/>
      <c r="S422" s="375"/>
      <c r="T422" s="375"/>
      <c r="U422" s="375"/>
      <c r="V422" s="375"/>
      <c r="W422" s="376"/>
      <c r="X422" s="375"/>
      <c r="Y422" s="376"/>
      <c r="Z422" s="375"/>
      <c r="AA422" s="376"/>
      <c r="AB422" s="375"/>
      <c r="AC422" s="376"/>
      <c r="AD422" s="377"/>
    </row>
    <row r="423" spans="1:30" s="378" customFormat="1" x14ac:dyDescent="0.25">
      <c r="A423" s="2"/>
      <c r="B423" s="2"/>
      <c r="C423" s="2"/>
      <c r="D423" s="2"/>
      <c r="E423" s="2"/>
      <c r="F423" s="2"/>
      <c r="G423" s="2"/>
      <c r="H423" s="2"/>
      <c r="I423" s="2"/>
      <c r="J423" s="643"/>
      <c r="K423" s="643"/>
      <c r="L423" s="643"/>
      <c r="M423" s="643"/>
      <c r="N423" s="643"/>
      <c r="O423" s="643"/>
      <c r="P423" s="643"/>
      <c r="Q423" s="375"/>
      <c r="R423" s="375"/>
      <c r="S423" s="375"/>
      <c r="T423" s="375"/>
      <c r="U423" s="375"/>
      <c r="V423" s="375"/>
      <c r="W423" s="376"/>
      <c r="X423" s="375"/>
      <c r="Y423" s="376"/>
      <c r="Z423" s="375"/>
      <c r="AA423" s="376"/>
      <c r="AB423" s="375"/>
      <c r="AC423" s="376"/>
      <c r="AD423" s="377"/>
    </row>
    <row r="424" spans="1:30" s="378" customFormat="1" x14ac:dyDescent="0.25">
      <c r="A424" s="2"/>
      <c r="B424" s="2"/>
      <c r="C424" s="2"/>
      <c r="D424" s="2"/>
      <c r="E424" s="2"/>
      <c r="F424" s="2"/>
      <c r="G424" s="2"/>
      <c r="H424" s="2"/>
      <c r="I424" s="2"/>
      <c r="J424" s="643"/>
      <c r="K424" s="643"/>
      <c r="L424" s="643"/>
      <c r="M424" s="643"/>
      <c r="N424" s="643"/>
      <c r="O424" s="643"/>
      <c r="P424" s="643"/>
      <c r="Q424" s="375"/>
      <c r="R424" s="375"/>
      <c r="S424" s="375"/>
      <c r="T424" s="375"/>
      <c r="U424" s="375"/>
      <c r="V424" s="375"/>
      <c r="W424" s="376"/>
      <c r="X424" s="375"/>
      <c r="Y424" s="376"/>
      <c r="Z424" s="375"/>
      <c r="AA424" s="376"/>
      <c r="AB424" s="375"/>
      <c r="AC424" s="376"/>
      <c r="AD424" s="377"/>
    </row>
    <row r="425" spans="1:30" s="378" customFormat="1" x14ac:dyDescent="0.25">
      <c r="A425" s="2"/>
      <c r="B425" s="2"/>
      <c r="C425" s="2"/>
      <c r="D425" s="2"/>
      <c r="E425" s="2"/>
      <c r="F425" s="2"/>
      <c r="G425" s="2"/>
      <c r="H425" s="2"/>
      <c r="I425" s="2"/>
      <c r="J425" s="643"/>
      <c r="K425" s="643"/>
      <c r="L425" s="643"/>
      <c r="M425" s="643"/>
      <c r="N425" s="643"/>
      <c r="O425" s="643"/>
      <c r="P425" s="643"/>
      <c r="Q425" s="375"/>
      <c r="R425" s="375"/>
      <c r="S425" s="375"/>
      <c r="T425" s="375"/>
      <c r="U425" s="375"/>
      <c r="V425" s="375"/>
      <c r="W425" s="376"/>
      <c r="X425" s="375"/>
      <c r="Y425" s="376"/>
      <c r="Z425" s="375"/>
      <c r="AA425" s="376"/>
      <c r="AB425" s="375"/>
      <c r="AC425" s="376"/>
      <c r="AD425" s="377"/>
    </row>
    <row r="426" spans="1:30" s="378" customFormat="1" x14ac:dyDescent="0.25">
      <c r="A426" s="2"/>
      <c r="B426" s="2"/>
      <c r="C426" s="2"/>
      <c r="D426" s="2"/>
      <c r="E426" s="2"/>
      <c r="F426" s="2"/>
      <c r="G426" s="2"/>
      <c r="H426" s="2"/>
      <c r="I426" s="2"/>
      <c r="J426" s="643"/>
      <c r="K426" s="643"/>
      <c r="L426" s="643"/>
      <c r="M426" s="643"/>
      <c r="N426" s="643"/>
      <c r="O426" s="643"/>
      <c r="P426" s="643"/>
      <c r="Q426" s="375"/>
      <c r="R426" s="375"/>
      <c r="S426" s="375"/>
      <c r="T426" s="375"/>
      <c r="U426" s="375"/>
      <c r="V426" s="375"/>
      <c r="W426" s="376"/>
      <c r="X426" s="375"/>
      <c r="Y426" s="376"/>
      <c r="Z426" s="375"/>
      <c r="AA426" s="376"/>
      <c r="AB426" s="375"/>
      <c r="AC426" s="376"/>
      <c r="AD426" s="377"/>
    </row>
    <row r="427" spans="1:30" s="378" customFormat="1" x14ac:dyDescent="0.25">
      <c r="A427" s="2"/>
      <c r="B427" s="2"/>
      <c r="C427" s="2"/>
      <c r="D427" s="2"/>
      <c r="E427" s="2"/>
      <c r="F427" s="2"/>
      <c r="G427" s="2"/>
      <c r="H427" s="2"/>
      <c r="I427" s="2"/>
      <c r="J427" s="643"/>
      <c r="K427" s="643"/>
      <c r="L427" s="643"/>
      <c r="M427" s="643"/>
      <c r="N427" s="643"/>
      <c r="O427" s="643"/>
      <c r="P427" s="643"/>
      <c r="Q427" s="375"/>
      <c r="R427" s="375"/>
      <c r="S427" s="375"/>
      <c r="T427" s="375"/>
      <c r="U427" s="375"/>
      <c r="V427" s="375"/>
      <c r="W427" s="376"/>
      <c r="X427" s="375"/>
      <c r="Y427" s="376"/>
      <c r="Z427" s="375"/>
      <c r="AA427" s="376"/>
      <c r="AB427" s="375"/>
      <c r="AC427" s="376"/>
      <c r="AD427" s="377"/>
    </row>
    <row r="428" spans="1:30" s="378" customFormat="1" x14ac:dyDescent="0.25">
      <c r="A428" s="2"/>
      <c r="B428" s="2"/>
      <c r="C428" s="2"/>
      <c r="D428" s="2"/>
      <c r="E428" s="2"/>
      <c r="F428" s="2"/>
      <c r="G428" s="2"/>
      <c r="H428" s="2"/>
      <c r="I428" s="2"/>
      <c r="J428" s="643"/>
      <c r="K428" s="643"/>
      <c r="L428" s="643"/>
      <c r="M428" s="643"/>
      <c r="N428" s="643"/>
      <c r="O428" s="643"/>
      <c r="P428" s="643"/>
      <c r="Q428" s="375"/>
      <c r="R428" s="375"/>
      <c r="S428" s="375"/>
      <c r="T428" s="375"/>
      <c r="U428" s="375"/>
      <c r="V428" s="375"/>
      <c r="W428" s="376"/>
      <c r="X428" s="375"/>
      <c r="Y428" s="376"/>
      <c r="Z428" s="375"/>
      <c r="AA428" s="376"/>
      <c r="AB428" s="375"/>
      <c r="AC428" s="376"/>
      <c r="AD428" s="377"/>
    </row>
    <row r="429" spans="1:30" s="378" customFormat="1" x14ac:dyDescent="0.25">
      <c r="A429" s="2"/>
      <c r="B429" s="2"/>
      <c r="C429" s="2"/>
      <c r="D429" s="2"/>
      <c r="E429" s="2"/>
      <c r="F429" s="2"/>
      <c r="G429" s="2"/>
      <c r="H429" s="2"/>
      <c r="I429" s="2"/>
      <c r="J429" s="643"/>
      <c r="K429" s="643"/>
      <c r="L429" s="643"/>
      <c r="M429" s="643"/>
      <c r="N429" s="643"/>
      <c r="O429" s="643"/>
      <c r="P429" s="643"/>
      <c r="Q429" s="375"/>
      <c r="R429" s="375"/>
      <c r="S429" s="375"/>
      <c r="T429" s="375"/>
      <c r="U429" s="375"/>
      <c r="V429" s="375"/>
      <c r="W429" s="376"/>
      <c r="X429" s="375"/>
      <c r="Y429" s="376"/>
      <c r="Z429" s="375"/>
      <c r="AA429" s="376"/>
      <c r="AB429" s="375"/>
      <c r="AC429" s="376"/>
      <c r="AD429" s="377"/>
    </row>
    <row r="430" spans="1:30" s="378" customFormat="1" x14ac:dyDescent="0.25">
      <c r="A430" s="2"/>
      <c r="B430" s="2"/>
      <c r="C430" s="2"/>
      <c r="D430" s="2"/>
      <c r="E430" s="2"/>
      <c r="F430" s="2"/>
      <c r="G430" s="2"/>
      <c r="H430" s="2"/>
      <c r="I430" s="2"/>
      <c r="J430" s="643"/>
      <c r="K430" s="643"/>
      <c r="L430" s="643"/>
      <c r="M430" s="643"/>
      <c r="N430" s="643"/>
      <c r="O430" s="643"/>
      <c r="P430" s="643"/>
      <c r="Q430" s="375"/>
      <c r="R430" s="375"/>
      <c r="S430" s="375"/>
      <c r="T430" s="375"/>
      <c r="U430" s="375"/>
      <c r="V430" s="375"/>
      <c r="W430" s="376"/>
      <c r="X430" s="375"/>
      <c r="Y430" s="376"/>
      <c r="Z430" s="375"/>
      <c r="AA430" s="376"/>
      <c r="AB430" s="375"/>
      <c r="AC430" s="376"/>
      <c r="AD430" s="377"/>
    </row>
    <row r="431" spans="1:30" s="378" customFormat="1" x14ac:dyDescent="0.25">
      <c r="A431" s="2"/>
      <c r="B431" s="2"/>
      <c r="C431" s="2"/>
      <c r="D431" s="2"/>
      <c r="E431" s="2"/>
      <c r="F431" s="2"/>
      <c r="G431" s="2"/>
      <c r="H431" s="2"/>
      <c r="I431" s="2"/>
      <c r="J431" s="643"/>
      <c r="K431" s="643"/>
      <c r="L431" s="643"/>
      <c r="M431" s="643"/>
      <c r="N431" s="643"/>
      <c r="O431" s="643"/>
      <c r="P431" s="643"/>
      <c r="Q431" s="375"/>
      <c r="R431" s="375"/>
      <c r="S431" s="375"/>
      <c r="T431" s="375"/>
      <c r="U431" s="375"/>
      <c r="V431" s="375"/>
      <c r="W431" s="376"/>
      <c r="X431" s="375"/>
      <c r="Y431" s="376"/>
      <c r="Z431" s="375"/>
      <c r="AA431" s="376"/>
      <c r="AB431" s="375"/>
      <c r="AC431" s="376"/>
      <c r="AD431" s="377"/>
    </row>
    <row r="432" spans="1:30" s="378" customFormat="1" x14ac:dyDescent="0.25">
      <c r="A432" s="2"/>
      <c r="B432" s="2"/>
      <c r="C432" s="2"/>
      <c r="D432" s="2"/>
      <c r="E432" s="2"/>
      <c r="F432" s="2"/>
      <c r="G432" s="2"/>
      <c r="H432" s="2"/>
      <c r="I432" s="2"/>
      <c r="J432" s="643"/>
      <c r="K432" s="643"/>
      <c r="L432" s="643"/>
      <c r="M432" s="643"/>
      <c r="N432" s="643"/>
      <c r="O432" s="643"/>
      <c r="P432" s="643"/>
      <c r="Q432" s="375"/>
      <c r="R432" s="375"/>
      <c r="S432" s="375"/>
      <c r="T432" s="375"/>
      <c r="U432" s="375"/>
      <c r="V432" s="375"/>
      <c r="W432" s="376"/>
      <c r="X432" s="375"/>
      <c r="Y432" s="376"/>
      <c r="Z432" s="375"/>
      <c r="AA432" s="376"/>
      <c r="AB432" s="375"/>
      <c r="AC432" s="376"/>
      <c r="AD432" s="377"/>
    </row>
    <row r="433" spans="1:30" s="378" customFormat="1" x14ac:dyDescent="0.25">
      <c r="A433" s="2"/>
      <c r="B433" s="2"/>
      <c r="C433" s="2"/>
      <c r="D433" s="2"/>
      <c r="E433" s="2"/>
      <c r="F433" s="2"/>
      <c r="G433" s="2"/>
      <c r="H433" s="2"/>
      <c r="I433" s="2"/>
      <c r="J433" s="643"/>
      <c r="K433" s="643"/>
      <c r="L433" s="643"/>
      <c r="M433" s="643"/>
      <c r="N433" s="643"/>
      <c r="O433" s="643"/>
      <c r="P433" s="643"/>
      <c r="Q433" s="375"/>
      <c r="R433" s="375"/>
      <c r="S433" s="375"/>
      <c r="T433" s="375"/>
      <c r="U433" s="375"/>
      <c r="V433" s="375"/>
      <c r="W433" s="376"/>
      <c r="X433" s="375"/>
      <c r="Y433" s="376"/>
      <c r="Z433" s="375"/>
      <c r="AA433" s="376"/>
      <c r="AB433" s="375"/>
      <c r="AC433" s="376"/>
      <c r="AD433" s="377"/>
    </row>
    <row r="434" spans="1:30" s="378" customFormat="1" x14ac:dyDescent="0.25">
      <c r="A434" s="2"/>
      <c r="B434" s="2"/>
      <c r="C434" s="2"/>
      <c r="D434" s="2"/>
      <c r="E434" s="2"/>
      <c r="F434" s="2"/>
      <c r="G434" s="2"/>
      <c r="H434" s="2"/>
      <c r="I434" s="2"/>
      <c r="J434" s="643"/>
      <c r="K434" s="643"/>
      <c r="L434" s="643"/>
      <c r="M434" s="643"/>
      <c r="N434" s="643"/>
      <c r="O434" s="643"/>
      <c r="P434" s="643"/>
      <c r="Q434" s="375"/>
      <c r="R434" s="375"/>
      <c r="S434" s="375"/>
      <c r="T434" s="375"/>
      <c r="U434" s="375"/>
      <c r="V434" s="375"/>
      <c r="W434" s="376"/>
      <c r="X434" s="375"/>
      <c r="Y434" s="376"/>
      <c r="Z434" s="375"/>
      <c r="AA434" s="376"/>
      <c r="AB434" s="375"/>
      <c r="AC434" s="376"/>
      <c r="AD434" s="377"/>
    </row>
    <row r="435" spans="1:30" s="378" customFormat="1" x14ac:dyDescent="0.25">
      <c r="A435" s="2"/>
      <c r="B435" s="2"/>
      <c r="C435" s="2"/>
      <c r="D435" s="2"/>
      <c r="E435" s="2"/>
      <c r="F435" s="2"/>
      <c r="G435" s="2"/>
      <c r="H435" s="2"/>
      <c r="I435" s="2"/>
      <c r="J435" s="643"/>
      <c r="K435" s="643"/>
      <c r="L435" s="643"/>
      <c r="M435" s="643"/>
      <c r="N435" s="643"/>
      <c r="O435" s="643"/>
      <c r="P435" s="643"/>
      <c r="Q435" s="375"/>
      <c r="R435" s="375"/>
      <c r="S435" s="375"/>
      <c r="T435" s="375"/>
      <c r="U435" s="375"/>
      <c r="V435" s="375"/>
      <c r="W435" s="376"/>
      <c r="X435" s="375"/>
      <c r="Y435" s="376"/>
      <c r="Z435" s="375"/>
      <c r="AA435" s="376"/>
      <c r="AB435" s="375"/>
      <c r="AC435" s="376"/>
      <c r="AD435" s="377"/>
    </row>
    <row r="436" spans="1:30" s="378" customFormat="1" x14ac:dyDescent="0.25">
      <c r="A436" s="2"/>
      <c r="B436" s="2"/>
      <c r="C436" s="2"/>
      <c r="D436" s="2"/>
      <c r="E436" s="2"/>
      <c r="F436" s="2"/>
      <c r="G436" s="2"/>
      <c r="H436" s="2"/>
      <c r="I436" s="2"/>
      <c r="J436" s="643"/>
      <c r="K436" s="643"/>
      <c r="L436" s="643"/>
      <c r="M436" s="643"/>
      <c r="N436" s="643"/>
      <c r="O436" s="643"/>
      <c r="P436" s="643"/>
      <c r="Q436" s="375"/>
      <c r="R436" s="375"/>
      <c r="S436" s="375"/>
      <c r="T436" s="375"/>
      <c r="U436" s="375"/>
      <c r="V436" s="375"/>
      <c r="W436" s="376"/>
      <c r="X436" s="375"/>
      <c r="Y436" s="376"/>
      <c r="Z436" s="375"/>
      <c r="AA436" s="376"/>
      <c r="AB436" s="375"/>
      <c r="AC436" s="376"/>
      <c r="AD436" s="377"/>
    </row>
    <row r="437" spans="1:30" s="378" customFormat="1" x14ac:dyDescent="0.25">
      <c r="A437" s="2"/>
      <c r="B437" s="2"/>
      <c r="C437" s="2"/>
      <c r="D437" s="2"/>
      <c r="E437" s="2"/>
      <c r="F437" s="2"/>
      <c r="G437" s="2"/>
      <c r="H437" s="2"/>
      <c r="I437" s="2"/>
      <c r="J437" s="643"/>
      <c r="K437" s="643"/>
      <c r="L437" s="643"/>
      <c r="M437" s="643"/>
      <c r="N437" s="643"/>
      <c r="O437" s="643"/>
      <c r="P437" s="643"/>
      <c r="Q437" s="375"/>
      <c r="R437" s="375"/>
      <c r="S437" s="375"/>
      <c r="T437" s="375"/>
      <c r="U437" s="375"/>
      <c r="V437" s="375"/>
      <c r="W437" s="376"/>
      <c r="X437" s="375"/>
      <c r="Y437" s="376"/>
      <c r="Z437" s="375"/>
      <c r="AA437" s="376"/>
      <c r="AB437" s="375"/>
      <c r="AC437" s="376"/>
      <c r="AD437" s="377"/>
    </row>
    <row r="438" spans="1:30" s="378" customFormat="1" x14ac:dyDescent="0.25">
      <c r="A438" s="2"/>
      <c r="B438" s="2"/>
      <c r="C438" s="2"/>
      <c r="D438" s="2"/>
      <c r="E438" s="2"/>
      <c r="F438" s="2"/>
      <c r="G438" s="2"/>
      <c r="H438" s="2"/>
      <c r="I438" s="2"/>
      <c r="J438" s="643"/>
      <c r="K438" s="643"/>
      <c r="L438" s="643"/>
      <c r="M438" s="643"/>
      <c r="N438" s="643"/>
      <c r="O438" s="643"/>
      <c r="P438" s="643"/>
      <c r="Q438" s="375"/>
      <c r="R438" s="375"/>
      <c r="S438" s="375"/>
      <c r="T438" s="375"/>
      <c r="U438" s="375"/>
      <c r="V438" s="375"/>
      <c r="W438" s="376"/>
      <c r="X438" s="375"/>
      <c r="Y438" s="376"/>
      <c r="Z438" s="375"/>
      <c r="AA438" s="376"/>
      <c r="AB438" s="375"/>
      <c r="AC438" s="376"/>
      <c r="AD438" s="377"/>
    </row>
    <row r="439" spans="1:30" s="378" customFormat="1" x14ac:dyDescent="0.25">
      <c r="A439" s="2"/>
      <c r="B439" s="2"/>
      <c r="C439" s="2"/>
      <c r="D439" s="2"/>
      <c r="E439" s="2"/>
      <c r="F439" s="2"/>
      <c r="G439" s="2"/>
      <c r="H439" s="2"/>
      <c r="I439" s="2"/>
      <c r="J439" s="643"/>
      <c r="K439" s="643"/>
      <c r="L439" s="643"/>
      <c r="M439" s="643"/>
      <c r="N439" s="643"/>
      <c r="O439" s="643"/>
      <c r="P439" s="643"/>
      <c r="Q439" s="375"/>
      <c r="R439" s="375"/>
      <c r="S439" s="375"/>
      <c r="T439" s="375"/>
      <c r="U439" s="375"/>
      <c r="V439" s="375"/>
      <c r="W439" s="376"/>
      <c r="X439" s="375"/>
      <c r="Y439" s="376"/>
      <c r="Z439" s="375"/>
      <c r="AA439" s="376"/>
      <c r="AB439" s="375"/>
      <c r="AC439" s="376"/>
      <c r="AD439" s="377"/>
    </row>
    <row r="440" spans="1:30" s="378" customFormat="1" x14ac:dyDescent="0.25">
      <c r="A440" s="2"/>
      <c r="B440" s="2"/>
      <c r="C440" s="2"/>
      <c r="D440" s="2"/>
      <c r="E440" s="2"/>
      <c r="F440" s="2"/>
      <c r="G440" s="2"/>
      <c r="H440" s="2"/>
      <c r="I440" s="2"/>
      <c r="J440" s="643"/>
      <c r="K440" s="643"/>
      <c r="L440" s="643"/>
      <c r="M440" s="643"/>
      <c r="N440" s="643"/>
      <c r="O440" s="643"/>
      <c r="P440" s="643"/>
      <c r="Q440" s="375"/>
      <c r="R440" s="375"/>
      <c r="S440" s="375"/>
      <c r="T440" s="375"/>
      <c r="U440" s="375"/>
      <c r="V440" s="375"/>
      <c r="W440" s="376"/>
      <c r="X440" s="375"/>
      <c r="Y440" s="376"/>
      <c r="Z440" s="375"/>
      <c r="AA440" s="376"/>
      <c r="AB440" s="375"/>
      <c r="AC440" s="376"/>
      <c r="AD440" s="377"/>
    </row>
    <row r="441" spans="1:30" s="378" customFormat="1" x14ac:dyDescent="0.25">
      <c r="A441" s="2"/>
      <c r="B441" s="2"/>
      <c r="C441" s="2"/>
      <c r="D441" s="2"/>
      <c r="E441" s="2"/>
      <c r="F441" s="2"/>
      <c r="G441" s="2"/>
      <c r="H441" s="2"/>
      <c r="I441" s="2"/>
      <c r="J441" s="643"/>
      <c r="K441" s="643"/>
      <c r="L441" s="643"/>
      <c r="M441" s="643"/>
      <c r="N441" s="643"/>
      <c r="O441" s="643"/>
      <c r="P441" s="643"/>
      <c r="Q441" s="375"/>
      <c r="R441" s="375"/>
      <c r="S441" s="375"/>
      <c r="T441" s="375"/>
      <c r="U441" s="375"/>
      <c r="V441" s="375"/>
      <c r="W441" s="376"/>
      <c r="X441" s="375"/>
      <c r="Y441" s="376"/>
      <c r="Z441" s="375"/>
      <c r="AA441" s="376"/>
      <c r="AB441" s="375"/>
      <c r="AC441" s="376"/>
      <c r="AD441" s="377"/>
    </row>
    <row r="442" spans="1:30" s="378" customFormat="1" x14ac:dyDescent="0.25">
      <c r="A442" s="2"/>
      <c r="B442" s="2"/>
      <c r="C442" s="2"/>
      <c r="D442" s="2"/>
      <c r="E442" s="2"/>
      <c r="F442" s="2"/>
      <c r="G442" s="2"/>
      <c r="H442" s="2"/>
      <c r="I442" s="2"/>
      <c r="J442" s="643"/>
      <c r="K442" s="643"/>
      <c r="L442" s="643"/>
      <c r="M442" s="643"/>
      <c r="N442" s="643"/>
      <c r="O442" s="643"/>
      <c r="P442" s="643"/>
      <c r="Q442" s="375"/>
      <c r="R442" s="375"/>
      <c r="S442" s="375"/>
      <c r="T442" s="375"/>
      <c r="U442" s="375"/>
      <c r="V442" s="375"/>
      <c r="W442" s="376"/>
      <c r="X442" s="375"/>
      <c r="Y442" s="376"/>
      <c r="Z442" s="375"/>
      <c r="AA442" s="376"/>
      <c r="AB442" s="375"/>
      <c r="AC442" s="376"/>
      <c r="AD442" s="377"/>
    </row>
    <row r="443" spans="1:30" s="378" customFormat="1" x14ac:dyDescent="0.25">
      <c r="A443" s="2"/>
      <c r="B443" s="2"/>
      <c r="C443" s="2"/>
      <c r="D443" s="2"/>
      <c r="E443" s="2"/>
      <c r="F443" s="2"/>
      <c r="G443" s="2"/>
      <c r="H443" s="2"/>
      <c r="I443" s="2"/>
      <c r="J443" s="643"/>
      <c r="K443" s="643"/>
      <c r="L443" s="643"/>
      <c r="M443" s="643"/>
      <c r="N443" s="643"/>
      <c r="O443" s="643"/>
      <c r="P443" s="643"/>
      <c r="Q443" s="375"/>
      <c r="R443" s="375"/>
      <c r="S443" s="375"/>
      <c r="T443" s="375"/>
      <c r="U443" s="375"/>
      <c r="V443" s="375"/>
      <c r="W443" s="376"/>
      <c r="X443" s="375"/>
      <c r="Y443" s="376"/>
      <c r="Z443" s="375"/>
      <c r="AA443" s="376"/>
      <c r="AB443" s="375"/>
      <c r="AC443" s="376"/>
      <c r="AD443" s="377"/>
    </row>
    <row r="444" spans="1:30" s="378" customFormat="1" x14ac:dyDescent="0.25">
      <c r="A444" s="2"/>
      <c r="B444" s="2"/>
      <c r="C444" s="2"/>
      <c r="D444" s="2"/>
      <c r="E444" s="2"/>
      <c r="F444" s="2"/>
      <c r="G444" s="2"/>
      <c r="H444" s="2"/>
      <c r="I444" s="2"/>
      <c r="J444" s="643"/>
      <c r="K444" s="643"/>
      <c r="L444" s="643"/>
      <c r="M444" s="643"/>
      <c r="N444" s="643"/>
      <c r="O444" s="643"/>
      <c r="P444" s="643"/>
      <c r="Q444" s="375"/>
      <c r="R444" s="375"/>
      <c r="S444" s="375"/>
      <c r="T444" s="375"/>
      <c r="U444" s="375"/>
      <c r="V444" s="375"/>
      <c r="W444" s="376"/>
      <c r="X444" s="375"/>
      <c r="Y444" s="376"/>
      <c r="Z444" s="375"/>
      <c r="AA444" s="376"/>
      <c r="AB444" s="375"/>
      <c r="AC444" s="376"/>
      <c r="AD444" s="377"/>
    </row>
    <row r="445" spans="1:30" s="378" customFormat="1" x14ac:dyDescent="0.25">
      <c r="A445" s="2"/>
      <c r="B445" s="2"/>
      <c r="C445" s="2"/>
      <c r="D445" s="2"/>
      <c r="E445" s="2"/>
      <c r="F445" s="2"/>
      <c r="G445" s="2"/>
      <c r="H445" s="2"/>
      <c r="I445" s="2"/>
      <c r="J445" s="643"/>
      <c r="K445" s="643"/>
      <c r="L445" s="643"/>
      <c r="M445" s="643"/>
      <c r="N445" s="643"/>
      <c r="O445" s="643"/>
      <c r="P445" s="643"/>
      <c r="Q445" s="375"/>
      <c r="R445" s="375"/>
      <c r="S445" s="375"/>
      <c r="T445" s="375"/>
      <c r="U445" s="375"/>
      <c r="V445" s="375"/>
      <c r="W445" s="376"/>
      <c r="X445" s="375"/>
      <c r="Y445" s="376"/>
      <c r="Z445" s="375"/>
      <c r="AA445" s="376"/>
      <c r="AB445" s="375"/>
      <c r="AC445" s="376"/>
      <c r="AD445" s="377"/>
    </row>
    <row r="446" spans="1:30" s="378" customFormat="1" x14ac:dyDescent="0.25">
      <c r="A446" s="2"/>
      <c r="B446" s="2"/>
      <c r="C446" s="2"/>
      <c r="D446" s="2"/>
      <c r="E446" s="2"/>
      <c r="F446" s="2"/>
      <c r="G446" s="2"/>
      <c r="H446" s="2"/>
      <c r="I446" s="2"/>
      <c r="J446" s="643"/>
      <c r="K446" s="643"/>
      <c r="L446" s="643"/>
      <c r="M446" s="643"/>
      <c r="N446" s="643"/>
      <c r="O446" s="643"/>
      <c r="P446" s="643"/>
      <c r="Q446" s="375"/>
      <c r="R446" s="375"/>
      <c r="S446" s="375"/>
      <c r="T446" s="375"/>
      <c r="U446" s="375"/>
      <c r="V446" s="375"/>
      <c r="W446" s="376"/>
      <c r="X446" s="375"/>
      <c r="Y446" s="376"/>
      <c r="Z446" s="375"/>
      <c r="AA446" s="376"/>
      <c r="AB446" s="375"/>
      <c r="AC446" s="376"/>
      <c r="AD446" s="377"/>
    </row>
    <row r="447" spans="1:30" s="378" customFormat="1" x14ac:dyDescent="0.25">
      <c r="A447" s="2"/>
      <c r="B447" s="2"/>
      <c r="C447" s="2"/>
      <c r="D447" s="2"/>
      <c r="E447" s="2"/>
      <c r="F447" s="2"/>
      <c r="G447" s="2"/>
      <c r="H447" s="2"/>
      <c r="I447" s="2"/>
      <c r="J447" s="643"/>
      <c r="K447" s="643"/>
      <c r="L447" s="643"/>
      <c r="M447" s="643"/>
      <c r="N447" s="643"/>
      <c r="O447" s="643"/>
      <c r="P447" s="643"/>
      <c r="Q447" s="375"/>
      <c r="R447" s="375"/>
      <c r="S447" s="375"/>
      <c r="T447" s="375"/>
      <c r="U447" s="375"/>
      <c r="V447" s="375"/>
      <c r="W447" s="376"/>
      <c r="X447" s="375"/>
      <c r="Y447" s="376"/>
      <c r="Z447" s="375"/>
      <c r="AA447" s="376"/>
      <c r="AB447" s="375"/>
      <c r="AC447" s="376"/>
      <c r="AD447" s="377"/>
    </row>
    <row r="448" spans="1:30" s="378" customFormat="1" x14ac:dyDescent="0.25">
      <c r="A448" s="2"/>
      <c r="B448" s="2"/>
      <c r="C448" s="2"/>
      <c r="D448" s="2"/>
      <c r="E448" s="2"/>
      <c r="F448" s="2"/>
      <c r="G448" s="2"/>
      <c r="H448" s="2"/>
      <c r="I448" s="2"/>
      <c r="J448" s="643"/>
      <c r="K448" s="643"/>
      <c r="L448" s="643"/>
      <c r="M448" s="643"/>
      <c r="N448" s="643"/>
      <c r="O448" s="643"/>
      <c r="P448" s="643"/>
      <c r="Q448" s="375"/>
      <c r="R448" s="375"/>
      <c r="S448" s="375"/>
      <c r="T448" s="375"/>
      <c r="U448" s="375"/>
      <c r="V448" s="375"/>
      <c r="W448" s="376"/>
      <c r="X448" s="375"/>
      <c r="Y448" s="376"/>
      <c r="Z448" s="375"/>
      <c r="AA448" s="376"/>
      <c r="AB448" s="375"/>
      <c r="AC448" s="376"/>
      <c r="AD448" s="377"/>
    </row>
    <row r="449" spans="1:30" s="378" customFormat="1" x14ac:dyDescent="0.25">
      <c r="A449" s="2"/>
      <c r="B449" s="2"/>
      <c r="C449" s="2"/>
      <c r="D449" s="2"/>
      <c r="E449" s="2"/>
      <c r="F449" s="2"/>
      <c r="G449" s="2"/>
      <c r="H449" s="2"/>
      <c r="I449" s="2"/>
      <c r="J449" s="643"/>
      <c r="K449" s="643"/>
      <c r="L449" s="643"/>
      <c r="M449" s="643"/>
      <c r="N449" s="643"/>
      <c r="O449" s="643"/>
      <c r="P449" s="643"/>
      <c r="Q449" s="375"/>
      <c r="R449" s="375"/>
      <c r="S449" s="375"/>
      <c r="T449" s="375"/>
      <c r="U449" s="375"/>
      <c r="V449" s="375"/>
      <c r="W449" s="376"/>
      <c r="X449" s="375"/>
      <c r="Y449" s="376"/>
      <c r="Z449" s="375"/>
      <c r="AA449" s="376"/>
      <c r="AB449" s="375"/>
      <c r="AC449" s="376"/>
      <c r="AD449" s="377"/>
    </row>
    <row r="450" spans="1:30" s="378" customFormat="1" x14ac:dyDescent="0.25">
      <c r="A450" s="2"/>
      <c r="B450" s="2"/>
      <c r="C450" s="2"/>
      <c r="D450" s="2"/>
      <c r="E450" s="2"/>
      <c r="F450" s="2"/>
      <c r="G450" s="2"/>
      <c r="H450" s="2"/>
      <c r="I450" s="2"/>
      <c r="J450" s="643"/>
      <c r="K450" s="643"/>
      <c r="L450" s="643"/>
      <c r="M450" s="643"/>
      <c r="N450" s="643"/>
      <c r="O450" s="643"/>
      <c r="P450" s="643"/>
      <c r="Q450" s="375"/>
      <c r="R450" s="375"/>
      <c r="S450" s="375"/>
      <c r="T450" s="375"/>
      <c r="U450" s="375"/>
      <c r="V450" s="375"/>
      <c r="W450" s="376"/>
      <c r="X450" s="375"/>
      <c r="Y450" s="376"/>
      <c r="Z450" s="375"/>
      <c r="AA450" s="376"/>
      <c r="AB450" s="375"/>
      <c r="AC450" s="376"/>
      <c r="AD450" s="377"/>
    </row>
    <row r="451" spans="1:30" s="378" customFormat="1" x14ac:dyDescent="0.25">
      <c r="A451" s="2"/>
      <c r="B451" s="2"/>
      <c r="C451" s="2"/>
      <c r="D451" s="2"/>
      <c r="E451" s="2"/>
      <c r="F451" s="2"/>
      <c r="G451" s="2"/>
      <c r="H451" s="2"/>
      <c r="I451" s="2"/>
      <c r="J451" s="643"/>
      <c r="K451" s="643"/>
      <c r="L451" s="643"/>
      <c r="M451" s="643"/>
      <c r="N451" s="643"/>
      <c r="O451" s="643"/>
      <c r="P451" s="643"/>
      <c r="Q451" s="375"/>
      <c r="R451" s="375"/>
      <c r="S451" s="375"/>
      <c r="T451" s="375"/>
      <c r="U451" s="375"/>
      <c r="V451" s="375"/>
      <c r="W451" s="376"/>
      <c r="X451" s="375"/>
      <c r="Y451" s="376"/>
      <c r="Z451" s="375"/>
      <c r="AA451" s="376"/>
      <c r="AB451" s="375"/>
      <c r="AC451" s="376"/>
      <c r="AD451" s="377"/>
    </row>
    <row r="452" spans="1:30" s="378" customFormat="1" x14ac:dyDescent="0.25">
      <c r="A452" s="2"/>
      <c r="B452" s="2"/>
      <c r="C452" s="2"/>
      <c r="D452" s="2"/>
      <c r="E452" s="2"/>
      <c r="F452" s="2"/>
      <c r="G452" s="2"/>
      <c r="H452" s="2"/>
      <c r="I452" s="2"/>
      <c r="J452" s="643"/>
      <c r="K452" s="643"/>
      <c r="L452" s="643"/>
      <c r="M452" s="643"/>
      <c r="N452" s="643"/>
      <c r="O452" s="643"/>
      <c r="P452" s="643"/>
      <c r="Q452" s="375"/>
      <c r="R452" s="375"/>
      <c r="S452" s="375"/>
      <c r="T452" s="375"/>
      <c r="U452" s="375"/>
      <c r="V452" s="375"/>
      <c r="W452" s="376"/>
      <c r="X452" s="375"/>
      <c r="Y452" s="376"/>
      <c r="Z452" s="375"/>
      <c r="AA452" s="376"/>
      <c r="AB452" s="375"/>
      <c r="AC452" s="376"/>
      <c r="AD452" s="377"/>
    </row>
    <row r="453" spans="1:30" s="378" customFormat="1" x14ac:dyDescent="0.25">
      <c r="A453" s="2"/>
      <c r="B453" s="2"/>
      <c r="C453" s="2"/>
      <c r="D453" s="2"/>
      <c r="E453" s="2"/>
      <c r="F453" s="2"/>
      <c r="G453" s="2"/>
      <c r="H453" s="2"/>
      <c r="I453" s="2"/>
      <c r="J453" s="643"/>
      <c r="K453" s="643"/>
      <c r="L453" s="643"/>
      <c r="M453" s="643"/>
      <c r="N453" s="643"/>
      <c r="O453" s="643"/>
      <c r="P453" s="643"/>
      <c r="Q453" s="375"/>
      <c r="R453" s="375"/>
      <c r="S453" s="375"/>
      <c r="T453" s="375"/>
      <c r="U453" s="375"/>
      <c r="V453" s="375"/>
      <c r="W453" s="376"/>
      <c r="X453" s="375"/>
      <c r="Y453" s="376"/>
      <c r="Z453" s="375"/>
      <c r="AA453" s="376"/>
      <c r="AB453" s="375"/>
      <c r="AC453" s="376"/>
      <c r="AD453" s="377"/>
    </row>
    <row r="454" spans="1:30" s="378" customFormat="1" x14ac:dyDescent="0.25">
      <c r="A454" s="2"/>
      <c r="B454" s="2"/>
      <c r="C454" s="2"/>
      <c r="D454" s="2"/>
      <c r="E454" s="2"/>
      <c r="F454" s="2"/>
      <c r="G454" s="2"/>
      <c r="H454" s="2"/>
      <c r="I454" s="2"/>
      <c r="J454" s="643"/>
      <c r="K454" s="643"/>
      <c r="L454" s="643"/>
      <c r="M454" s="643"/>
      <c r="N454" s="643"/>
      <c r="O454" s="643"/>
      <c r="P454" s="643"/>
      <c r="Q454" s="375"/>
      <c r="R454" s="375"/>
      <c r="S454" s="375"/>
      <c r="T454" s="375"/>
      <c r="U454" s="375"/>
      <c r="V454" s="375"/>
      <c r="W454" s="376"/>
      <c r="X454" s="375"/>
      <c r="Y454" s="376"/>
      <c r="Z454" s="375"/>
      <c r="AA454" s="376"/>
      <c r="AB454" s="375"/>
      <c r="AC454" s="376"/>
      <c r="AD454" s="377"/>
    </row>
    <row r="455" spans="1:30" s="378" customFormat="1" x14ac:dyDescent="0.25">
      <c r="A455" s="2"/>
      <c r="B455" s="2"/>
      <c r="C455" s="2"/>
      <c r="D455" s="2"/>
      <c r="E455" s="2"/>
      <c r="F455" s="2"/>
      <c r="G455" s="2"/>
      <c r="H455" s="2"/>
      <c r="I455" s="2"/>
      <c r="J455" s="643"/>
      <c r="K455" s="643"/>
      <c r="L455" s="643"/>
      <c r="M455" s="643"/>
      <c r="N455" s="643"/>
      <c r="O455" s="643"/>
      <c r="P455" s="643"/>
      <c r="Q455" s="375"/>
      <c r="R455" s="375"/>
      <c r="S455" s="375"/>
      <c r="T455" s="375"/>
      <c r="U455" s="375"/>
      <c r="V455" s="375"/>
      <c r="W455" s="376"/>
      <c r="X455" s="375"/>
      <c r="Y455" s="376"/>
      <c r="Z455" s="375"/>
      <c r="AA455" s="376"/>
      <c r="AB455" s="375"/>
      <c r="AC455" s="376"/>
      <c r="AD455" s="377"/>
    </row>
    <row r="456" spans="1:30" s="378" customFormat="1" x14ac:dyDescent="0.25">
      <c r="A456" s="2"/>
      <c r="B456" s="2"/>
      <c r="C456" s="2"/>
      <c r="D456" s="2"/>
      <c r="E456" s="2"/>
      <c r="F456" s="2"/>
      <c r="G456" s="2"/>
      <c r="H456" s="2"/>
      <c r="I456" s="2"/>
      <c r="J456" s="643"/>
      <c r="K456" s="643"/>
      <c r="L456" s="643"/>
      <c r="M456" s="643"/>
      <c r="N456" s="643"/>
      <c r="O456" s="643"/>
      <c r="P456" s="643"/>
      <c r="Q456" s="375"/>
      <c r="R456" s="375"/>
      <c r="S456" s="375"/>
      <c r="T456" s="375"/>
      <c r="U456" s="375"/>
      <c r="V456" s="375"/>
      <c r="W456" s="376"/>
      <c r="X456" s="375"/>
      <c r="Y456" s="376"/>
      <c r="Z456" s="375"/>
      <c r="AA456" s="376"/>
      <c r="AB456" s="375"/>
      <c r="AC456" s="376"/>
      <c r="AD456" s="377"/>
    </row>
    <row r="457" spans="1:30" s="378" customFormat="1" x14ac:dyDescent="0.25">
      <c r="A457" s="2"/>
      <c r="B457" s="2"/>
      <c r="C457" s="2"/>
      <c r="D457" s="2"/>
      <c r="E457" s="2"/>
      <c r="F457" s="2"/>
      <c r="G457" s="2"/>
      <c r="H457" s="2"/>
      <c r="I457" s="2"/>
      <c r="J457" s="643"/>
      <c r="K457" s="643"/>
      <c r="L457" s="643"/>
      <c r="M457" s="643"/>
      <c r="N457" s="643"/>
      <c r="O457" s="643"/>
      <c r="P457" s="643"/>
      <c r="Q457" s="375"/>
      <c r="R457" s="375"/>
      <c r="S457" s="375"/>
      <c r="T457" s="375"/>
      <c r="U457" s="375"/>
      <c r="V457" s="375"/>
      <c r="W457" s="376"/>
      <c r="X457" s="375"/>
      <c r="Y457" s="376"/>
      <c r="Z457" s="375"/>
      <c r="AA457" s="376"/>
      <c r="AB457" s="375"/>
      <c r="AC457" s="376"/>
      <c r="AD457" s="377"/>
    </row>
    <row r="458" spans="1:30" s="378" customFormat="1" x14ac:dyDescent="0.25">
      <c r="A458" s="2"/>
      <c r="B458" s="2"/>
      <c r="C458" s="2"/>
      <c r="D458" s="2"/>
      <c r="E458" s="2"/>
      <c r="F458" s="2"/>
      <c r="G458" s="2"/>
      <c r="H458" s="2"/>
      <c r="I458" s="2"/>
      <c r="J458" s="643"/>
      <c r="K458" s="643"/>
      <c r="L458" s="643"/>
      <c r="M458" s="643"/>
      <c r="N458" s="643"/>
      <c r="O458" s="643"/>
      <c r="P458" s="643"/>
      <c r="Q458" s="375"/>
      <c r="R458" s="375"/>
      <c r="S458" s="375"/>
      <c r="T458" s="375"/>
      <c r="U458" s="375"/>
      <c r="V458" s="375"/>
      <c r="W458" s="376"/>
      <c r="X458" s="375"/>
      <c r="Y458" s="376"/>
      <c r="Z458" s="375"/>
      <c r="AA458" s="376"/>
      <c r="AB458" s="375"/>
      <c r="AC458" s="376"/>
      <c r="AD458" s="377"/>
    </row>
    <row r="459" spans="1:30" s="378" customFormat="1" x14ac:dyDescent="0.25">
      <c r="A459" s="2"/>
      <c r="B459" s="2"/>
      <c r="C459" s="2"/>
      <c r="D459" s="2"/>
      <c r="E459" s="2"/>
      <c r="F459" s="2"/>
      <c r="G459" s="2"/>
      <c r="H459" s="2"/>
      <c r="I459" s="2"/>
      <c r="J459" s="643"/>
      <c r="K459" s="643"/>
      <c r="L459" s="643"/>
      <c r="M459" s="643"/>
      <c r="N459" s="643"/>
      <c r="O459" s="643"/>
      <c r="P459" s="643"/>
      <c r="Q459" s="375"/>
      <c r="R459" s="375"/>
      <c r="S459" s="375"/>
      <c r="T459" s="375"/>
      <c r="U459" s="375"/>
      <c r="V459" s="375"/>
      <c r="W459" s="376"/>
      <c r="X459" s="375"/>
      <c r="Y459" s="376"/>
      <c r="Z459" s="375"/>
      <c r="AA459" s="376"/>
      <c r="AB459" s="375"/>
      <c r="AC459" s="376"/>
      <c r="AD459" s="377"/>
    </row>
    <row r="460" spans="1:30" s="378" customFormat="1" x14ac:dyDescent="0.25">
      <c r="A460" s="2"/>
      <c r="B460" s="2"/>
      <c r="C460" s="2"/>
      <c r="D460" s="2"/>
      <c r="E460" s="2"/>
      <c r="F460" s="2"/>
      <c r="G460" s="2"/>
      <c r="H460" s="2"/>
      <c r="I460" s="2"/>
      <c r="J460" s="643"/>
      <c r="K460" s="643"/>
      <c r="L460" s="643"/>
      <c r="M460" s="643"/>
      <c r="N460" s="643"/>
      <c r="O460" s="643"/>
      <c r="P460" s="643"/>
      <c r="Q460" s="375"/>
      <c r="R460" s="375"/>
      <c r="S460" s="375"/>
      <c r="T460" s="375"/>
      <c r="U460" s="375"/>
      <c r="V460" s="375"/>
      <c r="W460" s="376"/>
      <c r="X460" s="375"/>
      <c r="Y460" s="376"/>
      <c r="Z460" s="375"/>
      <c r="AA460" s="376"/>
      <c r="AB460" s="375"/>
      <c r="AC460" s="376"/>
      <c r="AD460" s="377"/>
    </row>
    <row r="461" spans="1:30" s="378" customFormat="1" x14ac:dyDescent="0.25">
      <c r="A461" s="2"/>
      <c r="B461" s="2"/>
      <c r="C461" s="2"/>
      <c r="D461" s="2"/>
      <c r="E461" s="2"/>
      <c r="F461" s="2"/>
      <c r="G461" s="2"/>
      <c r="H461" s="2"/>
      <c r="I461" s="2"/>
      <c r="J461" s="643"/>
      <c r="K461" s="643"/>
      <c r="L461" s="643"/>
      <c r="M461" s="643"/>
      <c r="N461" s="643"/>
      <c r="O461" s="643"/>
      <c r="P461" s="643"/>
      <c r="Q461" s="375"/>
      <c r="R461" s="375"/>
      <c r="S461" s="375"/>
      <c r="T461" s="375"/>
      <c r="U461" s="375"/>
      <c r="V461" s="375"/>
      <c r="W461" s="376"/>
      <c r="X461" s="375"/>
      <c r="Y461" s="376"/>
      <c r="Z461" s="375"/>
      <c r="AA461" s="376"/>
      <c r="AB461" s="375"/>
      <c r="AC461" s="376"/>
      <c r="AD461" s="377"/>
    </row>
    <row r="462" spans="1:30" s="378" customFormat="1" x14ac:dyDescent="0.25">
      <c r="A462" s="2"/>
      <c r="B462" s="2"/>
      <c r="C462" s="2"/>
      <c r="D462" s="2"/>
      <c r="E462" s="2"/>
      <c r="F462" s="2"/>
      <c r="G462" s="2"/>
      <c r="H462" s="2"/>
      <c r="I462" s="2"/>
      <c r="J462" s="643"/>
      <c r="K462" s="643"/>
      <c r="L462" s="643"/>
      <c r="M462" s="643"/>
      <c r="N462" s="643"/>
      <c r="O462" s="643"/>
      <c r="P462" s="643"/>
      <c r="Q462" s="375"/>
      <c r="R462" s="375"/>
      <c r="S462" s="375"/>
      <c r="T462" s="375"/>
      <c r="U462" s="375"/>
      <c r="V462" s="375"/>
      <c r="W462" s="376"/>
      <c r="X462" s="375"/>
      <c r="Y462" s="376"/>
      <c r="Z462" s="375"/>
      <c r="AA462" s="376"/>
      <c r="AB462" s="375"/>
      <c r="AC462" s="376"/>
      <c r="AD462" s="377"/>
    </row>
    <row r="463" spans="1:30" s="378" customFormat="1" x14ac:dyDescent="0.25">
      <c r="A463" s="2"/>
      <c r="B463" s="2"/>
      <c r="C463" s="2"/>
      <c r="D463" s="2"/>
      <c r="E463" s="2"/>
      <c r="F463" s="2"/>
      <c r="G463" s="2"/>
      <c r="H463" s="2"/>
      <c r="I463" s="2"/>
      <c r="J463" s="643"/>
      <c r="K463" s="643"/>
      <c r="L463" s="643"/>
      <c r="M463" s="643"/>
      <c r="N463" s="643"/>
      <c r="O463" s="643"/>
      <c r="P463" s="643"/>
      <c r="Q463" s="375"/>
      <c r="R463" s="375"/>
      <c r="S463" s="375"/>
      <c r="T463" s="375"/>
      <c r="U463" s="375"/>
      <c r="V463" s="375"/>
      <c r="W463" s="376"/>
      <c r="X463" s="375"/>
      <c r="Y463" s="376"/>
      <c r="Z463" s="375"/>
      <c r="AA463" s="376"/>
      <c r="AB463" s="375"/>
      <c r="AC463" s="376"/>
      <c r="AD463" s="377"/>
    </row>
    <row r="464" spans="1:30" s="378" customFormat="1" x14ac:dyDescent="0.25">
      <c r="A464" s="2"/>
      <c r="B464" s="2"/>
      <c r="C464" s="2"/>
      <c r="D464" s="2"/>
      <c r="E464" s="2"/>
      <c r="F464" s="2"/>
      <c r="G464" s="2"/>
      <c r="H464" s="2"/>
      <c r="I464" s="2"/>
      <c r="J464" s="643"/>
      <c r="K464" s="643"/>
      <c r="L464" s="643"/>
      <c r="M464" s="643"/>
      <c r="N464" s="643"/>
      <c r="O464" s="643"/>
      <c r="P464" s="643"/>
      <c r="Q464" s="375"/>
      <c r="R464" s="375"/>
      <c r="S464" s="375"/>
      <c r="T464" s="375"/>
      <c r="U464" s="375"/>
      <c r="V464" s="375"/>
      <c r="W464" s="376"/>
      <c r="X464" s="375"/>
      <c r="Y464" s="376"/>
      <c r="Z464" s="375"/>
      <c r="AA464" s="376"/>
      <c r="AB464" s="375"/>
      <c r="AC464" s="376"/>
      <c r="AD464" s="377"/>
    </row>
    <row r="465" spans="1:30" s="378" customFormat="1" x14ac:dyDescent="0.25">
      <c r="A465" s="2"/>
      <c r="B465" s="2"/>
      <c r="C465" s="2"/>
      <c r="D465" s="2"/>
      <c r="E465" s="2"/>
      <c r="F465" s="2"/>
      <c r="G465" s="2"/>
      <c r="H465" s="2"/>
      <c r="I465" s="2"/>
      <c r="J465" s="643"/>
      <c r="K465" s="643"/>
      <c r="L465" s="643"/>
      <c r="M465" s="643"/>
      <c r="N465" s="643"/>
      <c r="O465" s="643"/>
      <c r="P465" s="643"/>
      <c r="Q465" s="375"/>
      <c r="R465" s="375"/>
      <c r="S465" s="375"/>
      <c r="T465" s="375"/>
      <c r="U465" s="375"/>
      <c r="V465" s="375"/>
      <c r="W465" s="376"/>
      <c r="X465" s="375"/>
      <c r="Y465" s="376"/>
      <c r="Z465" s="375"/>
      <c r="AA465" s="376"/>
      <c r="AB465" s="375"/>
      <c r="AC465" s="376"/>
      <c r="AD465" s="377"/>
    </row>
    <row r="466" spans="1:30" s="378" customFormat="1" x14ac:dyDescent="0.25">
      <c r="A466" s="2"/>
      <c r="B466" s="2"/>
      <c r="C466" s="2"/>
      <c r="D466" s="2"/>
      <c r="E466" s="2"/>
      <c r="F466" s="2"/>
      <c r="G466" s="2"/>
      <c r="H466" s="2"/>
      <c r="I466" s="2"/>
      <c r="J466" s="643"/>
      <c r="K466" s="643"/>
      <c r="L466" s="643"/>
      <c r="M466" s="643"/>
      <c r="N466" s="643"/>
      <c r="O466" s="643"/>
      <c r="P466" s="643"/>
      <c r="Q466" s="375"/>
      <c r="R466" s="375"/>
      <c r="S466" s="375"/>
      <c r="T466" s="375"/>
      <c r="U466" s="375"/>
      <c r="V466" s="375"/>
      <c r="W466" s="376"/>
      <c r="X466" s="375"/>
      <c r="Y466" s="376"/>
      <c r="Z466" s="375"/>
      <c r="AA466" s="376"/>
      <c r="AB466" s="375"/>
      <c r="AC466" s="376"/>
      <c r="AD466" s="377"/>
    </row>
    <row r="467" spans="1:30" s="378" customFormat="1" x14ac:dyDescent="0.25">
      <c r="A467" s="2"/>
      <c r="B467" s="2"/>
      <c r="C467" s="2"/>
      <c r="D467" s="2"/>
      <c r="E467" s="2"/>
      <c r="F467" s="2"/>
      <c r="G467" s="2"/>
      <c r="H467" s="2"/>
      <c r="I467" s="2"/>
      <c r="J467" s="643"/>
      <c r="K467" s="643"/>
      <c r="L467" s="643"/>
      <c r="M467" s="643"/>
      <c r="N467" s="643"/>
      <c r="O467" s="643"/>
      <c r="P467" s="643"/>
      <c r="Q467" s="375"/>
      <c r="R467" s="375"/>
      <c r="S467" s="375"/>
      <c r="T467" s="375"/>
      <c r="U467" s="375"/>
      <c r="V467" s="375"/>
      <c r="W467" s="376"/>
      <c r="X467" s="375"/>
      <c r="Y467" s="376"/>
      <c r="Z467" s="375"/>
      <c r="AA467" s="376"/>
      <c r="AB467" s="375"/>
      <c r="AC467" s="376"/>
      <c r="AD467" s="377"/>
    </row>
    <row r="468" spans="1:30" s="378" customFormat="1" x14ac:dyDescent="0.25">
      <c r="A468" s="2"/>
      <c r="B468" s="2"/>
      <c r="C468" s="2"/>
      <c r="D468" s="2"/>
      <c r="E468" s="2"/>
      <c r="F468" s="2"/>
      <c r="G468" s="2"/>
      <c r="H468" s="2"/>
      <c r="I468" s="2"/>
      <c r="J468" s="643"/>
      <c r="K468" s="643"/>
      <c r="L468" s="643"/>
      <c r="M468" s="643"/>
      <c r="N468" s="643"/>
      <c r="O468" s="643"/>
      <c r="P468" s="643"/>
      <c r="Q468" s="375"/>
      <c r="R468" s="375"/>
      <c r="S468" s="375"/>
      <c r="T468" s="375"/>
      <c r="U468" s="375"/>
      <c r="V468" s="375"/>
      <c r="W468" s="376"/>
      <c r="X468" s="375"/>
      <c r="Y468" s="376"/>
      <c r="Z468" s="375"/>
      <c r="AA468" s="376"/>
      <c r="AB468" s="375"/>
      <c r="AC468" s="376"/>
      <c r="AD468" s="377"/>
    </row>
    <row r="469" spans="1:30" s="378" customFormat="1" x14ac:dyDescent="0.25">
      <c r="A469" s="2"/>
      <c r="B469" s="2"/>
      <c r="C469" s="2"/>
      <c r="D469" s="2"/>
      <c r="E469" s="2"/>
      <c r="F469" s="2"/>
      <c r="G469" s="2"/>
      <c r="H469" s="2"/>
      <c r="I469" s="2"/>
      <c r="J469" s="643"/>
      <c r="K469" s="643"/>
      <c r="L469" s="643"/>
      <c r="M469" s="643"/>
      <c r="N469" s="643"/>
      <c r="O469" s="643"/>
      <c r="P469" s="643"/>
      <c r="Q469" s="375"/>
      <c r="R469" s="375"/>
      <c r="S469" s="375"/>
      <c r="T469" s="375"/>
      <c r="U469" s="375"/>
      <c r="V469" s="375"/>
      <c r="W469" s="376"/>
      <c r="X469" s="375"/>
      <c r="Y469" s="376"/>
      <c r="Z469" s="375"/>
      <c r="AA469" s="376"/>
      <c r="AB469" s="375"/>
      <c r="AC469" s="376"/>
      <c r="AD469" s="377"/>
    </row>
    <row r="470" spans="1:30" s="378" customFormat="1" x14ac:dyDescent="0.25">
      <c r="A470" s="2"/>
      <c r="B470" s="2"/>
      <c r="C470" s="2"/>
      <c r="D470" s="2"/>
      <c r="E470" s="2"/>
      <c r="F470" s="2"/>
      <c r="G470" s="2"/>
      <c r="H470" s="2"/>
      <c r="I470" s="2"/>
      <c r="J470" s="643"/>
      <c r="K470" s="643"/>
      <c r="L470" s="643"/>
      <c r="M470" s="643"/>
      <c r="N470" s="643"/>
      <c r="O470" s="643"/>
      <c r="P470" s="643"/>
      <c r="Q470" s="375"/>
      <c r="R470" s="375"/>
      <c r="S470" s="375"/>
      <c r="T470" s="375"/>
      <c r="U470" s="375"/>
      <c r="V470" s="375"/>
      <c r="W470" s="376"/>
      <c r="X470" s="375"/>
      <c r="Y470" s="376"/>
      <c r="Z470" s="375"/>
      <c r="AA470" s="376"/>
      <c r="AB470" s="375"/>
      <c r="AC470" s="376"/>
      <c r="AD470" s="377"/>
    </row>
    <row r="471" spans="1:30" s="378" customFormat="1" x14ac:dyDescent="0.25">
      <c r="A471" s="2"/>
      <c r="B471" s="2"/>
      <c r="C471" s="2"/>
      <c r="D471" s="2"/>
      <c r="E471" s="2"/>
      <c r="F471" s="2"/>
      <c r="G471" s="2"/>
      <c r="H471" s="2"/>
      <c r="I471" s="2"/>
      <c r="J471" s="643"/>
      <c r="K471" s="643"/>
      <c r="L471" s="643"/>
      <c r="M471" s="643"/>
      <c r="N471" s="643"/>
      <c r="O471" s="643"/>
      <c r="P471" s="643"/>
      <c r="Q471" s="375"/>
      <c r="R471" s="375"/>
      <c r="S471" s="375"/>
      <c r="T471" s="375"/>
      <c r="U471" s="375"/>
      <c r="V471" s="375"/>
      <c r="W471" s="376"/>
      <c r="X471" s="375"/>
      <c r="Y471" s="376"/>
      <c r="Z471" s="375"/>
      <c r="AA471" s="376"/>
      <c r="AB471" s="375"/>
      <c r="AC471" s="376"/>
      <c r="AD471" s="377"/>
    </row>
    <row r="472" spans="1:30" s="378" customFormat="1" x14ac:dyDescent="0.25">
      <c r="A472" s="2"/>
      <c r="B472" s="2"/>
      <c r="C472" s="2"/>
      <c r="D472" s="2"/>
      <c r="E472" s="2"/>
      <c r="F472" s="2"/>
      <c r="G472" s="2"/>
      <c r="H472" s="2"/>
      <c r="I472" s="2"/>
      <c r="J472" s="643"/>
      <c r="K472" s="643"/>
      <c r="L472" s="643"/>
      <c r="M472" s="643"/>
      <c r="N472" s="643"/>
      <c r="O472" s="643"/>
      <c r="P472" s="643"/>
      <c r="Q472" s="375"/>
      <c r="R472" s="375"/>
      <c r="S472" s="375"/>
      <c r="T472" s="375"/>
      <c r="U472" s="375"/>
      <c r="V472" s="375"/>
      <c r="W472" s="376"/>
      <c r="X472" s="375"/>
      <c r="Y472" s="376"/>
      <c r="Z472" s="375"/>
      <c r="AA472" s="376"/>
      <c r="AB472" s="375"/>
      <c r="AC472" s="376"/>
      <c r="AD472" s="377"/>
    </row>
    <row r="473" spans="1:30" s="378" customFormat="1" x14ac:dyDescent="0.25">
      <c r="A473" s="2"/>
      <c r="B473" s="2"/>
      <c r="C473" s="2"/>
      <c r="D473" s="2"/>
      <c r="E473" s="2"/>
      <c r="F473" s="2"/>
      <c r="G473" s="2"/>
      <c r="H473" s="2"/>
      <c r="I473" s="2"/>
      <c r="J473" s="643"/>
      <c r="K473" s="643"/>
      <c r="L473" s="643"/>
      <c r="M473" s="643"/>
      <c r="N473" s="643"/>
      <c r="O473" s="643"/>
      <c r="P473" s="643"/>
      <c r="Q473" s="375"/>
      <c r="R473" s="375"/>
      <c r="S473" s="375"/>
      <c r="T473" s="375"/>
      <c r="U473" s="375"/>
      <c r="V473" s="375"/>
      <c r="W473" s="376"/>
      <c r="X473" s="375"/>
      <c r="Y473" s="376"/>
      <c r="Z473" s="375"/>
      <c r="AA473" s="376"/>
      <c r="AB473" s="375"/>
      <c r="AC473" s="376"/>
      <c r="AD473" s="377"/>
    </row>
    <row r="474" spans="1:30" s="378" customFormat="1" x14ac:dyDescent="0.25">
      <c r="A474" s="2"/>
      <c r="B474" s="2"/>
      <c r="C474" s="2"/>
      <c r="D474" s="2"/>
      <c r="E474" s="2"/>
      <c r="F474" s="2"/>
      <c r="G474" s="2"/>
      <c r="H474" s="2"/>
      <c r="I474" s="2"/>
      <c r="J474" s="643"/>
      <c r="K474" s="643"/>
      <c r="L474" s="643"/>
      <c r="M474" s="643"/>
      <c r="N474" s="643"/>
      <c r="O474" s="643"/>
      <c r="P474" s="643"/>
      <c r="Q474" s="375"/>
      <c r="R474" s="375"/>
      <c r="S474" s="375"/>
      <c r="T474" s="375"/>
      <c r="U474" s="375"/>
      <c r="V474" s="375"/>
      <c r="W474" s="376"/>
      <c r="X474" s="375"/>
      <c r="Y474" s="376"/>
      <c r="Z474" s="375"/>
      <c r="AA474" s="376"/>
      <c r="AB474" s="375"/>
      <c r="AC474" s="376"/>
      <c r="AD474" s="377"/>
    </row>
    <row r="475" spans="1:30" s="378" customFormat="1" x14ac:dyDescent="0.25">
      <c r="A475" s="2"/>
      <c r="B475" s="2"/>
      <c r="C475" s="2"/>
      <c r="D475" s="2"/>
      <c r="E475" s="2"/>
      <c r="F475" s="2"/>
      <c r="G475" s="2"/>
      <c r="H475" s="2"/>
      <c r="I475" s="2"/>
      <c r="J475" s="643"/>
      <c r="K475" s="643"/>
      <c r="L475" s="643"/>
      <c r="M475" s="643"/>
      <c r="N475" s="643"/>
      <c r="O475" s="643"/>
      <c r="P475" s="643"/>
      <c r="Q475" s="375"/>
      <c r="R475" s="375"/>
      <c r="S475" s="375"/>
      <c r="T475" s="375"/>
      <c r="U475" s="375"/>
      <c r="V475" s="375"/>
      <c r="W475" s="376"/>
      <c r="X475" s="375"/>
      <c r="Y475" s="376"/>
      <c r="Z475" s="375"/>
      <c r="AA475" s="376"/>
      <c r="AB475" s="375"/>
      <c r="AC475" s="376"/>
      <c r="AD475" s="377"/>
    </row>
    <row r="476" spans="1:30" s="378" customFormat="1" x14ac:dyDescent="0.25">
      <c r="A476" s="2"/>
      <c r="B476" s="2"/>
      <c r="C476" s="2"/>
      <c r="D476" s="2"/>
      <c r="E476" s="2"/>
      <c r="F476" s="2"/>
      <c r="G476" s="2"/>
      <c r="H476" s="2"/>
      <c r="I476" s="2"/>
      <c r="J476" s="643"/>
      <c r="K476" s="643"/>
      <c r="L476" s="643"/>
      <c r="M476" s="643"/>
      <c r="N476" s="643"/>
      <c r="O476" s="643"/>
      <c r="P476" s="643"/>
      <c r="Q476" s="375"/>
      <c r="R476" s="375"/>
      <c r="S476" s="375"/>
      <c r="T476" s="375"/>
      <c r="U476" s="375"/>
      <c r="V476" s="375"/>
      <c r="W476" s="376"/>
      <c r="X476" s="375"/>
      <c r="Y476" s="376"/>
      <c r="Z476" s="375"/>
      <c r="AA476" s="376"/>
      <c r="AB476" s="375"/>
      <c r="AC476" s="376"/>
      <c r="AD476" s="377"/>
    </row>
    <row r="477" spans="1:30" s="378" customFormat="1" x14ac:dyDescent="0.25">
      <c r="A477" s="2"/>
      <c r="B477" s="2"/>
      <c r="C477" s="2"/>
      <c r="D477" s="2"/>
      <c r="E477" s="2"/>
      <c r="F477" s="2"/>
      <c r="G477" s="2"/>
      <c r="H477" s="2"/>
      <c r="I477" s="2"/>
      <c r="J477" s="643"/>
      <c r="K477" s="643"/>
      <c r="L477" s="643"/>
      <c r="M477" s="643"/>
      <c r="N477" s="643"/>
      <c r="O477" s="643"/>
      <c r="P477" s="643"/>
      <c r="Q477" s="375"/>
      <c r="R477" s="375"/>
      <c r="S477" s="375"/>
      <c r="T477" s="375"/>
      <c r="U477" s="375"/>
      <c r="V477" s="375"/>
      <c r="W477" s="376"/>
      <c r="X477" s="375"/>
      <c r="Y477" s="376"/>
      <c r="Z477" s="375"/>
      <c r="AA477" s="376"/>
      <c r="AB477" s="375"/>
      <c r="AC477" s="376"/>
      <c r="AD477" s="377"/>
    </row>
    <row r="478" spans="1:30" s="378" customFormat="1" x14ac:dyDescent="0.25">
      <c r="A478" s="2"/>
      <c r="B478" s="2"/>
      <c r="C478" s="2"/>
      <c r="D478" s="2"/>
      <c r="E478" s="2"/>
      <c r="F478" s="2"/>
      <c r="G478" s="2"/>
      <c r="H478" s="2"/>
      <c r="I478" s="2"/>
      <c r="J478" s="643"/>
      <c r="K478" s="643"/>
      <c r="L478" s="643"/>
      <c r="M478" s="643"/>
      <c r="N478" s="643"/>
      <c r="O478" s="643"/>
      <c r="P478" s="643"/>
      <c r="Q478" s="375"/>
      <c r="R478" s="375"/>
      <c r="S478" s="375"/>
      <c r="T478" s="375"/>
      <c r="U478" s="375"/>
      <c r="V478" s="375"/>
      <c r="W478" s="376"/>
      <c r="X478" s="375"/>
      <c r="Y478" s="376"/>
      <c r="Z478" s="375"/>
      <c r="AA478" s="376"/>
      <c r="AB478" s="375"/>
      <c r="AC478" s="376"/>
      <c r="AD478" s="377"/>
    </row>
    <row r="479" spans="1:30" s="378" customFormat="1" x14ac:dyDescent="0.25">
      <c r="A479" s="2"/>
      <c r="B479" s="2"/>
      <c r="C479" s="2"/>
      <c r="D479" s="2"/>
      <c r="E479" s="2"/>
      <c r="F479" s="2"/>
      <c r="G479" s="2"/>
      <c r="H479" s="2"/>
      <c r="I479" s="2"/>
      <c r="J479" s="643"/>
      <c r="K479" s="643"/>
      <c r="L479" s="643"/>
      <c r="M479" s="643"/>
      <c r="N479" s="643"/>
      <c r="O479" s="643"/>
      <c r="P479" s="643"/>
      <c r="Q479" s="375"/>
      <c r="R479" s="375"/>
      <c r="S479" s="375"/>
      <c r="T479" s="375"/>
      <c r="U479" s="375"/>
      <c r="V479" s="375"/>
      <c r="W479" s="376"/>
      <c r="X479" s="375"/>
      <c r="Y479" s="376"/>
      <c r="Z479" s="375"/>
      <c r="AA479" s="376"/>
      <c r="AB479" s="375"/>
      <c r="AC479" s="376"/>
      <c r="AD479" s="377"/>
    </row>
    <row r="480" spans="1:30" s="378" customFormat="1" x14ac:dyDescent="0.25">
      <c r="A480" s="2"/>
      <c r="B480" s="2"/>
      <c r="C480" s="2"/>
      <c r="D480" s="2"/>
      <c r="E480" s="2"/>
      <c r="F480" s="2"/>
      <c r="G480" s="2"/>
      <c r="H480" s="2"/>
      <c r="I480" s="2"/>
      <c r="J480" s="643"/>
      <c r="K480" s="643"/>
      <c r="L480" s="643"/>
      <c r="M480" s="643"/>
      <c r="N480" s="643"/>
      <c r="O480" s="643"/>
      <c r="P480" s="643"/>
      <c r="Q480" s="375"/>
      <c r="R480" s="375"/>
      <c r="S480" s="375"/>
      <c r="T480" s="375"/>
      <c r="U480" s="375"/>
      <c r="V480" s="375"/>
      <c r="W480" s="376"/>
      <c r="X480" s="375"/>
      <c r="Y480" s="376"/>
      <c r="Z480" s="375"/>
      <c r="AA480" s="376"/>
      <c r="AB480" s="375"/>
      <c r="AC480" s="376"/>
      <c r="AD480" s="377"/>
    </row>
    <row r="481" spans="1:30" s="378" customFormat="1" x14ac:dyDescent="0.25">
      <c r="A481" s="2"/>
      <c r="B481" s="2"/>
      <c r="C481" s="2"/>
      <c r="D481" s="2"/>
      <c r="E481" s="2"/>
      <c r="F481" s="2"/>
      <c r="G481" s="2"/>
      <c r="H481" s="2"/>
      <c r="I481" s="2"/>
      <c r="J481" s="643"/>
      <c r="K481" s="643"/>
      <c r="L481" s="643"/>
      <c r="M481" s="643"/>
      <c r="N481" s="643"/>
      <c r="O481" s="643"/>
      <c r="P481" s="643"/>
      <c r="Q481" s="375"/>
      <c r="R481" s="375"/>
      <c r="S481" s="375"/>
      <c r="T481" s="375"/>
      <c r="U481" s="375"/>
      <c r="V481" s="375"/>
      <c r="W481" s="376"/>
      <c r="X481" s="375"/>
      <c r="Y481" s="376"/>
      <c r="Z481" s="375"/>
      <c r="AA481" s="376"/>
      <c r="AB481" s="375"/>
      <c r="AC481" s="376"/>
      <c r="AD481" s="377"/>
    </row>
    <row r="482" spans="1:30" s="378" customFormat="1" x14ac:dyDescent="0.25">
      <c r="A482" s="2"/>
      <c r="B482" s="2"/>
      <c r="C482" s="2"/>
      <c r="D482" s="2"/>
      <c r="E482" s="2"/>
      <c r="F482" s="2"/>
      <c r="G482" s="2"/>
      <c r="H482" s="2"/>
      <c r="I482" s="2"/>
      <c r="J482" s="643"/>
      <c r="K482" s="643"/>
      <c r="L482" s="643"/>
      <c r="M482" s="643"/>
      <c r="N482" s="643"/>
      <c r="O482" s="643"/>
      <c r="P482" s="643"/>
      <c r="Q482" s="375"/>
      <c r="R482" s="375"/>
      <c r="S482" s="375"/>
      <c r="T482" s="375"/>
      <c r="U482" s="375"/>
      <c r="V482" s="375"/>
      <c r="W482" s="376"/>
      <c r="X482" s="375"/>
      <c r="Y482" s="376"/>
      <c r="Z482" s="375"/>
      <c r="AA482" s="376"/>
      <c r="AB482" s="375"/>
      <c r="AC482" s="376"/>
      <c r="AD482" s="377"/>
    </row>
    <row r="483" spans="1:30" s="378" customFormat="1" x14ac:dyDescent="0.25">
      <c r="A483" s="2"/>
      <c r="B483" s="2"/>
      <c r="C483" s="2"/>
      <c r="D483" s="2"/>
      <c r="E483" s="2"/>
      <c r="F483" s="2"/>
      <c r="G483" s="2"/>
      <c r="H483" s="2"/>
      <c r="I483" s="2"/>
      <c r="J483" s="643"/>
      <c r="K483" s="643"/>
      <c r="L483" s="643"/>
      <c r="M483" s="643"/>
      <c r="N483" s="643"/>
      <c r="O483" s="643"/>
      <c r="P483" s="643"/>
      <c r="Q483" s="375"/>
      <c r="R483" s="375"/>
      <c r="S483" s="375"/>
      <c r="T483" s="375"/>
      <c r="U483" s="375"/>
      <c r="V483" s="375"/>
      <c r="W483" s="376"/>
      <c r="X483" s="375"/>
      <c r="Y483" s="376"/>
      <c r="Z483" s="375"/>
      <c r="AA483" s="376"/>
      <c r="AB483" s="375"/>
      <c r="AC483" s="376"/>
      <c r="AD483" s="377"/>
    </row>
    <row r="484" spans="1:30" s="378" customFormat="1" x14ac:dyDescent="0.25">
      <c r="A484" s="2"/>
      <c r="B484" s="2"/>
      <c r="C484" s="2"/>
      <c r="D484" s="2"/>
      <c r="E484" s="2"/>
      <c r="F484" s="2"/>
      <c r="G484" s="2"/>
      <c r="H484" s="2"/>
      <c r="I484" s="2"/>
      <c r="J484" s="643"/>
      <c r="K484" s="643"/>
      <c r="L484" s="643"/>
      <c r="M484" s="643"/>
      <c r="N484" s="643"/>
      <c r="O484" s="643"/>
      <c r="P484" s="643"/>
      <c r="Q484" s="375"/>
      <c r="R484" s="375"/>
      <c r="S484" s="375"/>
      <c r="T484" s="375"/>
      <c r="U484" s="375"/>
      <c r="V484" s="375"/>
      <c r="W484" s="376"/>
      <c r="X484" s="375"/>
      <c r="Y484" s="376"/>
      <c r="Z484" s="375"/>
      <c r="AA484" s="376"/>
      <c r="AB484" s="375"/>
      <c r="AC484" s="376"/>
      <c r="AD484" s="377"/>
    </row>
    <row r="485" spans="1:30" s="378" customFormat="1" x14ac:dyDescent="0.25">
      <c r="A485" s="2"/>
      <c r="B485" s="2"/>
      <c r="C485" s="2"/>
      <c r="D485" s="2"/>
      <c r="E485" s="2"/>
      <c r="F485" s="2"/>
      <c r="G485" s="2"/>
      <c r="H485" s="2"/>
      <c r="I485" s="2"/>
      <c r="J485" s="643"/>
      <c r="K485" s="643"/>
      <c r="L485" s="643"/>
      <c r="M485" s="643"/>
      <c r="N485" s="643"/>
      <c r="O485" s="643"/>
      <c r="P485" s="643"/>
      <c r="Q485" s="375"/>
      <c r="R485" s="375"/>
      <c r="S485" s="375"/>
      <c r="T485" s="375"/>
      <c r="U485" s="375"/>
      <c r="V485" s="375"/>
      <c r="W485" s="376"/>
      <c r="X485" s="375"/>
      <c r="Y485" s="376"/>
      <c r="Z485" s="375"/>
      <c r="AA485" s="376"/>
      <c r="AB485" s="375"/>
      <c r="AC485" s="376"/>
      <c r="AD485" s="377"/>
    </row>
    <row r="486" spans="1:30" s="378" customFormat="1" x14ac:dyDescent="0.25">
      <c r="A486" s="2"/>
      <c r="B486" s="2"/>
      <c r="C486" s="2"/>
      <c r="D486" s="2"/>
      <c r="E486" s="2"/>
      <c r="F486" s="2"/>
      <c r="G486" s="2"/>
      <c r="H486" s="2"/>
      <c r="I486" s="2"/>
      <c r="J486" s="643"/>
      <c r="K486" s="643"/>
      <c r="L486" s="643"/>
      <c r="M486" s="643"/>
      <c r="N486" s="643"/>
      <c r="O486" s="643"/>
      <c r="P486" s="643"/>
      <c r="Q486" s="375"/>
      <c r="R486" s="375"/>
      <c r="S486" s="375"/>
      <c r="T486" s="375"/>
      <c r="U486" s="375"/>
      <c r="V486" s="375"/>
      <c r="W486" s="376"/>
      <c r="X486" s="375"/>
      <c r="Y486" s="376"/>
      <c r="Z486" s="375"/>
      <c r="AA486" s="376"/>
      <c r="AB486" s="375"/>
      <c r="AC486" s="376"/>
      <c r="AD486" s="377"/>
    </row>
    <row r="487" spans="1:30" s="378" customFormat="1" x14ac:dyDescent="0.25">
      <c r="A487" s="2"/>
      <c r="B487" s="2"/>
      <c r="C487" s="2"/>
      <c r="D487" s="2"/>
      <c r="E487" s="2"/>
      <c r="F487" s="2"/>
      <c r="G487" s="2"/>
      <c r="H487" s="2"/>
      <c r="I487" s="2"/>
      <c r="J487" s="643"/>
      <c r="K487" s="643"/>
      <c r="L487" s="643"/>
      <c r="M487" s="643"/>
      <c r="N487" s="643"/>
      <c r="O487" s="643"/>
      <c r="P487" s="643"/>
      <c r="Q487" s="375"/>
      <c r="R487" s="375"/>
      <c r="S487" s="375"/>
      <c r="T487" s="375"/>
      <c r="U487" s="375"/>
      <c r="V487" s="375"/>
      <c r="W487" s="376"/>
      <c r="X487" s="375"/>
      <c r="Y487" s="376"/>
      <c r="Z487" s="375"/>
      <c r="AA487" s="376"/>
      <c r="AB487" s="375"/>
      <c r="AC487" s="376"/>
      <c r="AD487" s="377"/>
    </row>
    <row r="488" spans="1:30" s="378" customFormat="1" x14ac:dyDescent="0.25">
      <c r="A488" s="2"/>
      <c r="B488" s="2"/>
      <c r="C488" s="2"/>
      <c r="D488" s="2"/>
      <c r="E488" s="2"/>
      <c r="F488" s="2"/>
      <c r="G488" s="2"/>
      <c r="H488" s="2"/>
      <c r="I488" s="2"/>
      <c r="J488" s="643"/>
      <c r="K488" s="643"/>
      <c r="L488" s="643"/>
      <c r="M488" s="643"/>
      <c r="N488" s="643"/>
      <c r="O488" s="643"/>
      <c r="P488" s="643"/>
      <c r="Q488" s="375"/>
      <c r="R488" s="375"/>
      <c r="S488" s="375"/>
      <c r="T488" s="375"/>
      <c r="U488" s="375"/>
      <c r="V488" s="375"/>
      <c r="W488" s="376"/>
      <c r="X488" s="375"/>
      <c r="Y488" s="376"/>
      <c r="Z488" s="375"/>
      <c r="AA488" s="376"/>
      <c r="AB488" s="375"/>
      <c r="AC488" s="376"/>
      <c r="AD488" s="377"/>
    </row>
    <row r="489" spans="1:30" s="378" customFormat="1" x14ac:dyDescent="0.25">
      <c r="A489" s="2"/>
      <c r="B489" s="2"/>
      <c r="C489" s="2"/>
      <c r="D489" s="2"/>
      <c r="E489" s="2"/>
      <c r="F489" s="2"/>
      <c r="G489" s="2"/>
      <c r="H489" s="2"/>
      <c r="I489" s="2"/>
      <c r="J489" s="643"/>
      <c r="K489" s="643"/>
      <c r="L489" s="643"/>
      <c r="M489" s="643"/>
      <c r="N489" s="643"/>
      <c r="O489" s="643"/>
      <c r="P489" s="643"/>
      <c r="Q489" s="375"/>
      <c r="R489" s="375"/>
      <c r="S489" s="375"/>
      <c r="T489" s="375"/>
      <c r="U489" s="375"/>
      <c r="V489" s="375"/>
      <c r="W489" s="376"/>
      <c r="X489" s="375"/>
      <c r="Y489" s="376"/>
      <c r="Z489" s="375"/>
      <c r="AA489" s="376"/>
      <c r="AB489" s="375"/>
      <c r="AC489" s="376"/>
      <c r="AD489" s="377"/>
    </row>
    <row r="490" spans="1:30" s="378" customFormat="1" x14ac:dyDescent="0.25">
      <c r="A490" s="2"/>
      <c r="B490" s="2"/>
      <c r="C490" s="2"/>
      <c r="D490" s="2"/>
      <c r="E490" s="2"/>
      <c r="F490" s="2"/>
      <c r="G490" s="2"/>
      <c r="H490" s="2"/>
      <c r="I490" s="2"/>
      <c r="J490" s="643"/>
      <c r="K490" s="643"/>
      <c r="L490" s="643"/>
      <c r="M490" s="643"/>
      <c r="N490" s="643"/>
      <c r="O490" s="643"/>
      <c r="P490" s="643"/>
      <c r="Q490" s="375"/>
      <c r="R490" s="375"/>
      <c r="S490" s="375"/>
      <c r="T490" s="375"/>
      <c r="U490" s="375"/>
      <c r="V490" s="375"/>
      <c r="W490" s="376"/>
      <c r="X490" s="375"/>
      <c r="Y490" s="376"/>
      <c r="Z490" s="375"/>
      <c r="AA490" s="376"/>
      <c r="AB490" s="375"/>
      <c r="AC490" s="376"/>
      <c r="AD490" s="377"/>
    </row>
    <row r="491" spans="1:30" s="378" customFormat="1" x14ac:dyDescent="0.25">
      <c r="A491" s="2"/>
      <c r="B491" s="2"/>
      <c r="C491" s="2"/>
      <c r="D491" s="2"/>
      <c r="E491" s="2"/>
      <c r="F491" s="2"/>
      <c r="G491" s="2"/>
      <c r="H491" s="2"/>
      <c r="I491" s="2"/>
      <c r="J491" s="643"/>
      <c r="K491" s="643"/>
      <c r="L491" s="643"/>
      <c r="M491" s="643"/>
      <c r="N491" s="643"/>
      <c r="O491" s="643"/>
      <c r="P491" s="643"/>
      <c r="Q491" s="375"/>
      <c r="R491" s="375"/>
      <c r="S491" s="375"/>
      <c r="T491" s="375"/>
      <c r="U491" s="375"/>
      <c r="V491" s="375"/>
      <c r="W491" s="376"/>
      <c r="X491" s="375"/>
      <c r="Y491" s="376"/>
      <c r="Z491" s="375"/>
      <c r="AA491" s="376"/>
      <c r="AB491" s="375"/>
      <c r="AC491" s="376"/>
      <c r="AD491" s="377"/>
    </row>
    <row r="492" spans="1:30" s="378" customFormat="1" x14ac:dyDescent="0.25">
      <c r="A492" s="2"/>
      <c r="B492" s="2"/>
      <c r="C492" s="2"/>
      <c r="D492" s="2"/>
      <c r="E492" s="2"/>
      <c r="F492" s="2"/>
      <c r="G492" s="2"/>
      <c r="H492" s="2"/>
      <c r="I492" s="2"/>
      <c r="J492" s="643"/>
      <c r="K492" s="643"/>
      <c r="L492" s="643"/>
      <c r="M492" s="643"/>
      <c r="N492" s="643"/>
      <c r="O492" s="643"/>
      <c r="P492" s="643"/>
      <c r="Q492" s="375"/>
      <c r="R492" s="375"/>
      <c r="S492" s="375"/>
      <c r="T492" s="375"/>
      <c r="U492" s="375"/>
      <c r="V492" s="375"/>
      <c r="W492" s="376"/>
      <c r="X492" s="375"/>
      <c r="Y492" s="376"/>
      <c r="Z492" s="375"/>
      <c r="AA492" s="376"/>
      <c r="AB492" s="375"/>
      <c r="AC492" s="376"/>
      <c r="AD492" s="377"/>
    </row>
    <row r="493" spans="1:30" s="378" customFormat="1" x14ac:dyDescent="0.25">
      <c r="A493" s="2"/>
      <c r="B493" s="2"/>
      <c r="C493" s="2"/>
      <c r="D493" s="2"/>
      <c r="E493" s="2"/>
      <c r="F493" s="2"/>
      <c r="G493" s="2"/>
      <c r="H493" s="2"/>
      <c r="I493" s="2"/>
      <c r="J493" s="643"/>
      <c r="K493" s="643"/>
      <c r="L493" s="643"/>
      <c r="M493" s="643"/>
      <c r="N493" s="643"/>
      <c r="O493" s="643"/>
      <c r="P493" s="643"/>
      <c r="Q493" s="375"/>
      <c r="R493" s="375"/>
      <c r="S493" s="375"/>
      <c r="T493" s="375"/>
      <c r="U493" s="375"/>
      <c r="V493" s="375"/>
      <c r="W493" s="376"/>
      <c r="X493" s="375"/>
      <c r="Y493" s="376"/>
      <c r="Z493" s="375"/>
      <c r="AA493" s="376"/>
      <c r="AB493" s="375"/>
      <c r="AC493" s="376"/>
      <c r="AD493" s="377"/>
    </row>
    <row r="494" spans="1:30" s="378" customFormat="1" x14ac:dyDescent="0.25">
      <c r="A494" s="2"/>
      <c r="B494" s="2"/>
      <c r="C494" s="2"/>
      <c r="D494" s="2"/>
      <c r="E494" s="2"/>
      <c r="F494" s="2"/>
      <c r="G494" s="2"/>
      <c r="H494" s="2"/>
      <c r="I494" s="2"/>
      <c r="J494" s="643"/>
      <c r="K494" s="643"/>
      <c r="L494" s="643"/>
      <c r="M494" s="643"/>
      <c r="N494" s="643"/>
      <c r="O494" s="643"/>
      <c r="P494" s="643"/>
      <c r="Q494" s="375"/>
      <c r="R494" s="375"/>
      <c r="S494" s="375"/>
      <c r="T494" s="375"/>
      <c r="U494" s="375"/>
      <c r="V494" s="375"/>
      <c r="W494" s="376"/>
      <c r="X494" s="375"/>
      <c r="Y494" s="376"/>
      <c r="Z494" s="375"/>
      <c r="AA494" s="376"/>
      <c r="AB494" s="375"/>
      <c r="AC494" s="376"/>
      <c r="AD494" s="377"/>
    </row>
    <row r="495" spans="1:30" s="378" customFormat="1" x14ac:dyDescent="0.25">
      <c r="A495" s="2"/>
      <c r="B495" s="2"/>
      <c r="C495" s="2"/>
      <c r="D495" s="2"/>
      <c r="E495" s="2"/>
      <c r="F495" s="2"/>
      <c r="G495" s="2"/>
      <c r="H495" s="2"/>
      <c r="I495" s="2"/>
      <c r="J495" s="643"/>
      <c r="K495" s="643"/>
      <c r="L495" s="643"/>
      <c r="M495" s="643"/>
      <c r="N495" s="643"/>
      <c r="O495" s="643"/>
      <c r="P495" s="643"/>
      <c r="Q495" s="375"/>
      <c r="R495" s="375"/>
      <c r="S495" s="375"/>
      <c r="T495" s="375"/>
      <c r="U495" s="375"/>
      <c r="V495" s="375"/>
      <c r="W495" s="376"/>
      <c r="X495" s="375"/>
      <c r="Y495" s="376"/>
      <c r="Z495" s="375"/>
      <c r="AA495" s="376"/>
      <c r="AB495" s="375"/>
      <c r="AC495" s="376"/>
      <c r="AD495" s="377"/>
    </row>
    <row r="496" spans="1:30" s="378" customFormat="1" x14ac:dyDescent="0.25">
      <c r="A496" s="2"/>
      <c r="B496" s="2"/>
      <c r="C496" s="2"/>
      <c r="D496" s="2"/>
      <c r="E496" s="2"/>
      <c r="F496" s="2"/>
      <c r="G496" s="2"/>
      <c r="H496" s="2"/>
      <c r="I496" s="2"/>
      <c r="J496" s="643"/>
      <c r="K496" s="643"/>
      <c r="L496" s="643"/>
      <c r="M496" s="643"/>
      <c r="N496" s="643"/>
      <c r="O496" s="643"/>
      <c r="P496" s="643"/>
      <c r="Q496" s="375"/>
      <c r="R496" s="375"/>
      <c r="S496" s="375"/>
      <c r="T496" s="375"/>
      <c r="U496" s="375"/>
      <c r="V496" s="375"/>
      <c r="W496" s="376"/>
      <c r="X496" s="375"/>
      <c r="Y496" s="376"/>
      <c r="Z496" s="375"/>
      <c r="AA496" s="376"/>
      <c r="AB496" s="375"/>
      <c r="AC496" s="376"/>
      <c r="AD496" s="377"/>
    </row>
    <row r="497" spans="1:30" s="378" customFormat="1" x14ac:dyDescent="0.25">
      <c r="A497" s="2"/>
      <c r="B497" s="2"/>
      <c r="C497" s="2"/>
      <c r="D497" s="2"/>
      <c r="E497" s="2"/>
      <c r="F497" s="2"/>
      <c r="G497" s="2"/>
      <c r="H497" s="2"/>
      <c r="I497" s="2"/>
      <c r="J497" s="643"/>
      <c r="K497" s="643"/>
      <c r="L497" s="643"/>
      <c r="M497" s="643"/>
      <c r="N497" s="643"/>
      <c r="O497" s="643"/>
      <c r="P497" s="643"/>
      <c r="Q497" s="375"/>
      <c r="R497" s="375"/>
      <c r="S497" s="375"/>
      <c r="T497" s="375"/>
      <c r="U497" s="375"/>
      <c r="V497" s="375"/>
      <c r="W497" s="376"/>
      <c r="X497" s="375"/>
      <c r="Y497" s="376"/>
      <c r="Z497" s="375"/>
      <c r="AA497" s="376"/>
      <c r="AB497" s="375"/>
      <c r="AC497" s="376"/>
      <c r="AD497" s="377"/>
    </row>
    <row r="498" spans="1:30" s="378" customFormat="1" x14ac:dyDescent="0.25">
      <c r="A498" s="2"/>
      <c r="B498" s="2"/>
      <c r="C498" s="2"/>
      <c r="D498" s="2"/>
      <c r="E498" s="2"/>
      <c r="F498" s="2"/>
      <c r="G498" s="2"/>
      <c r="H498" s="2"/>
      <c r="I498" s="2"/>
      <c r="J498" s="643"/>
      <c r="K498" s="643"/>
      <c r="L498" s="643"/>
      <c r="M498" s="643"/>
      <c r="N498" s="643"/>
      <c r="O498" s="643"/>
      <c r="P498" s="643"/>
      <c r="Q498" s="375"/>
      <c r="R498" s="375"/>
      <c r="S498" s="375"/>
      <c r="T498" s="375"/>
      <c r="U498" s="375"/>
      <c r="V498" s="375"/>
      <c r="W498" s="376"/>
      <c r="X498" s="375"/>
      <c r="Y498" s="376"/>
      <c r="Z498" s="375"/>
      <c r="AA498" s="376"/>
      <c r="AB498" s="375"/>
      <c r="AC498" s="376"/>
      <c r="AD498" s="377"/>
    </row>
    <row r="499" spans="1:30" s="378" customFormat="1" x14ac:dyDescent="0.25">
      <c r="A499" s="2"/>
      <c r="B499" s="2"/>
      <c r="C499" s="2"/>
      <c r="D499" s="2"/>
      <c r="E499" s="2"/>
      <c r="F499" s="2"/>
      <c r="G499" s="2"/>
      <c r="H499" s="2"/>
      <c r="I499" s="2"/>
      <c r="J499" s="643"/>
      <c r="K499" s="643"/>
      <c r="L499" s="643"/>
      <c r="M499" s="643"/>
      <c r="N499" s="643"/>
      <c r="O499" s="643"/>
      <c r="P499" s="643"/>
      <c r="Q499" s="375"/>
      <c r="R499" s="375"/>
      <c r="S499" s="375"/>
      <c r="T499" s="375"/>
      <c r="U499" s="375"/>
      <c r="V499" s="375"/>
      <c r="W499" s="376"/>
      <c r="X499" s="375"/>
      <c r="Y499" s="376"/>
      <c r="Z499" s="375"/>
      <c r="AA499" s="376"/>
      <c r="AB499" s="375"/>
      <c r="AC499" s="376"/>
      <c r="AD499" s="377"/>
    </row>
    <row r="500" spans="1:30" s="378" customFormat="1" x14ac:dyDescent="0.25">
      <c r="A500" s="2"/>
      <c r="B500" s="2"/>
      <c r="C500" s="2"/>
      <c r="D500" s="2"/>
      <c r="E500" s="2"/>
      <c r="F500" s="2"/>
      <c r="G500" s="2"/>
      <c r="H500" s="2"/>
      <c r="I500" s="2"/>
      <c r="J500" s="643"/>
      <c r="K500" s="643"/>
      <c r="L500" s="643"/>
      <c r="M500" s="643"/>
      <c r="N500" s="643"/>
      <c r="O500" s="643"/>
      <c r="P500" s="643"/>
      <c r="Q500" s="375"/>
      <c r="R500" s="375"/>
      <c r="S500" s="375"/>
      <c r="T500" s="375"/>
      <c r="U500" s="375"/>
      <c r="V500" s="375"/>
      <c r="W500" s="376"/>
      <c r="X500" s="375"/>
      <c r="Y500" s="376"/>
      <c r="Z500" s="375"/>
      <c r="AA500" s="376"/>
      <c r="AB500" s="375"/>
      <c r="AC500" s="376"/>
      <c r="AD500" s="377"/>
    </row>
    <row r="501" spans="1:30" s="378" customFormat="1" x14ac:dyDescent="0.25">
      <c r="A501" s="2"/>
      <c r="B501" s="2"/>
      <c r="C501" s="2"/>
      <c r="D501" s="2"/>
      <c r="E501" s="2"/>
      <c r="F501" s="2"/>
      <c r="G501" s="2"/>
      <c r="H501" s="2"/>
      <c r="I501" s="2"/>
      <c r="J501" s="643"/>
      <c r="K501" s="643"/>
      <c r="L501" s="643"/>
      <c r="M501" s="643"/>
      <c r="N501" s="643"/>
      <c r="O501" s="643"/>
      <c r="P501" s="643"/>
      <c r="Q501" s="375"/>
      <c r="R501" s="375"/>
      <c r="S501" s="375"/>
      <c r="T501" s="375"/>
      <c r="U501" s="375"/>
      <c r="V501" s="375"/>
      <c r="W501" s="376"/>
      <c r="X501" s="375"/>
      <c r="Y501" s="376"/>
      <c r="Z501" s="375"/>
      <c r="AA501" s="376"/>
      <c r="AB501" s="375"/>
      <c r="AC501" s="376"/>
      <c r="AD501" s="377"/>
    </row>
    <row r="502" spans="1:30" s="378" customFormat="1" x14ac:dyDescent="0.25">
      <c r="A502" s="2"/>
      <c r="B502" s="2"/>
      <c r="C502" s="2"/>
      <c r="D502" s="2"/>
      <c r="E502" s="2"/>
      <c r="F502" s="2"/>
      <c r="G502" s="2"/>
      <c r="H502" s="2"/>
      <c r="I502" s="2"/>
      <c r="J502" s="643"/>
      <c r="K502" s="643"/>
      <c r="L502" s="643"/>
      <c r="M502" s="643"/>
      <c r="N502" s="643"/>
      <c r="O502" s="643"/>
      <c r="P502" s="643"/>
      <c r="Q502" s="375"/>
      <c r="R502" s="375"/>
      <c r="S502" s="375"/>
      <c r="T502" s="375"/>
      <c r="U502" s="375"/>
      <c r="V502" s="375"/>
      <c r="W502" s="376"/>
      <c r="X502" s="375"/>
      <c r="Y502" s="376"/>
      <c r="Z502" s="375"/>
      <c r="AA502" s="376"/>
      <c r="AB502" s="375"/>
      <c r="AC502" s="376"/>
      <c r="AD502" s="377"/>
    </row>
    <row r="503" spans="1:30" s="378" customFormat="1" x14ac:dyDescent="0.25">
      <c r="A503" s="2"/>
      <c r="B503" s="2"/>
      <c r="C503" s="2"/>
      <c r="D503" s="2"/>
      <c r="E503" s="2"/>
      <c r="F503" s="2"/>
      <c r="G503" s="2"/>
      <c r="H503" s="2"/>
      <c r="I503" s="2"/>
      <c r="J503" s="643"/>
      <c r="K503" s="643"/>
      <c r="L503" s="643"/>
      <c r="M503" s="643"/>
      <c r="N503" s="643"/>
      <c r="O503" s="643"/>
      <c r="P503" s="643"/>
      <c r="Q503" s="375"/>
      <c r="R503" s="375"/>
      <c r="S503" s="375"/>
      <c r="T503" s="375"/>
      <c r="U503" s="375"/>
      <c r="V503" s="375"/>
      <c r="W503" s="376"/>
      <c r="X503" s="375"/>
      <c r="Y503" s="376"/>
      <c r="Z503" s="375"/>
      <c r="AA503" s="376"/>
      <c r="AB503" s="375"/>
      <c r="AC503" s="376"/>
      <c r="AD503" s="377"/>
    </row>
    <row r="504" spans="1:30" s="378" customFormat="1" x14ac:dyDescent="0.25">
      <c r="A504" s="2"/>
      <c r="B504" s="2"/>
      <c r="C504" s="2"/>
      <c r="D504" s="2"/>
      <c r="E504" s="2"/>
      <c r="F504" s="2"/>
      <c r="G504" s="2"/>
      <c r="H504" s="2"/>
      <c r="I504" s="2"/>
      <c r="J504" s="643"/>
      <c r="K504" s="643"/>
      <c r="L504" s="643"/>
      <c r="M504" s="643"/>
      <c r="N504" s="643"/>
      <c r="O504" s="643"/>
      <c r="P504" s="643"/>
      <c r="Q504" s="375"/>
      <c r="R504" s="375"/>
      <c r="S504" s="375"/>
      <c r="T504" s="375"/>
      <c r="U504" s="375"/>
      <c r="V504" s="375"/>
      <c r="W504" s="376"/>
      <c r="X504" s="375"/>
      <c r="Y504" s="376"/>
      <c r="Z504" s="375"/>
      <c r="AA504" s="376"/>
      <c r="AB504" s="375"/>
      <c r="AC504" s="376"/>
      <c r="AD504" s="377"/>
    </row>
    <row r="505" spans="1:30" s="378" customFormat="1" x14ac:dyDescent="0.25">
      <c r="A505" s="2"/>
      <c r="B505" s="2"/>
      <c r="C505" s="2"/>
      <c r="D505" s="2"/>
      <c r="E505" s="2"/>
      <c r="F505" s="2"/>
      <c r="G505" s="2"/>
      <c r="H505" s="2"/>
      <c r="I505" s="2"/>
      <c r="J505" s="643"/>
      <c r="K505" s="643"/>
      <c r="L505" s="643"/>
      <c r="M505" s="643"/>
      <c r="N505" s="643"/>
      <c r="O505" s="643"/>
      <c r="P505" s="643"/>
      <c r="Q505" s="375"/>
      <c r="R505" s="375"/>
      <c r="S505" s="375"/>
      <c r="T505" s="375"/>
      <c r="U505" s="375"/>
      <c r="V505" s="375"/>
      <c r="W505" s="376"/>
      <c r="X505" s="375"/>
      <c r="Y505" s="376"/>
      <c r="Z505" s="375"/>
      <c r="AA505" s="376"/>
      <c r="AB505" s="375"/>
      <c r="AC505" s="376"/>
      <c r="AD505" s="377"/>
    </row>
    <row r="506" spans="1:30" s="378" customFormat="1" x14ac:dyDescent="0.25">
      <c r="A506" s="2"/>
      <c r="B506" s="2"/>
      <c r="C506" s="2"/>
      <c r="D506" s="2"/>
      <c r="E506" s="2"/>
      <c r="F506" s="2"/>
      <c r="G506" s="2"/>
      <c r="H506" s="2"/>
      <c r="I506" s="2"/>
      <c r="J506" s="643"/>
      <c r="K506" s="643"/>
      <c r="L506" s="643"/>
      <c r="M506" s="643"/>
      <c r="N506" s="643"/>
      <c r="O506" s="643"/>
      <c r="P506" s="643"/>
      <c r="Q506" s="375"/>
      <c r="R506" s="375"/>
      <c r="S506" s="375"/>
      <c r="T506" s="375"/>
      <c r="U506" s="375"/>
      <c r="V506" s="375"/>
      <c r="W506" s="376"/>
      <c r="X506" s="375"/>
      <c r="Y506" s="376"/>
      <c r="Z506" s="375"/>
      <c r="AA506" s="376"/>
      <c r="AB506" s="375"/>
      <c r="AC506" s="376"/>
      <c r="AD506" s="377"/>
    </row>
    <row r="507" spans="1:30" s="378" customFormat="1" x14ac:dyDescent="0.25">
      <c r="A507" s="2"/>
      <c r="B507" s="2"/>
      <c r="C507" s="2"/>
      <c r="D507" s="2"/>
      <c r="E507" s="2"/>
      <c r="F507" s="2"/>
      <c r="G507" s="2"/>
      <c r="H507" s="2"/>
      <c r="I507" s="2"/>
      <c r="J507" s="643"/>
      <c r="K507" s="643"/>
      <c r="L507" s="643"/>
      <c r="M507" s="643"/>
      <c r="N507" s="643"/>
      <c r="O507" s="643"/>
      <c r="P507" s="643"/>
      <c r="Q507" s="375"/>
      <c r="R507" s="375"/>
      <c r="S507" s="375"/>
      <c r="T507" s="375"/>
      <c r="U507" s="375"/>
      <c r="V507" s="375"/>
      <c r="W507" s="376"/>
      <c r="X507" s="375"/>
      <c r="Y507" s="376"/>
      <c r="Z507" s="375"/>
      <c r="AA507" s="376"/>
      <c r="AB507" s="375"/>
      <c r="AC507" s="376"/>
      <c r="AD507" s="377"/>
    </row>
    <row r="508" spans="1:30" s="378" customFormat="1" x14ac:dyDescent="0.25">
      <c r="A508" s="2"/>
      <c r="B508" s="2"/>
      <c r="C508" s="2"/>
      <c r="D508" s="2"/>
      <c r="E508" s="2"/>
      <c r="F508" s="2"/>
      <c r="G508" s="2"/>
      <c r="H508" s="2"/>
      <c r="I508" s="2"/>
      <c r="J508" s="643"/>
      <c r="K508" s="643"/>
      <c r="L508" s="643"/>
      <c r="M508" s="643"/>
      <c r="N508" s="643"/>
      <c r="O508" s="643"/>
      <c r="P508" s="643"/>
      <c r="Q508" s="375"/>
      <c r="R508" s="375"/>
      <c r="S508" s="375"/>
      <c r="T508" s="375"/>
      <c r="U508" s="375"/>
      <c r="V508" s="375"/>
      <c r="W508" s="376"/>
      <c r="X508" s="375"/>
      <c r="Y508" s="376"/>
      <c r="Z508" s="375"/>
      <c r="AA508" s="376"/>
      <c r="AB508" s="375"/>
      <c r="AC508" s="376"/>
      <c r="AD508" s="377"/>
    </row>
    <row r="509" spans="1:30" s="378" customFormat="1" x14ac:dyDescent="0.25">
      <c r="A509" s="2"/>
      <c r="B509" s="2"/>
      <c r="C509" s="2"/>
      <c r="D509" s="2"/>
      <c r="E509" s="2"/>
      <c r="F509" s="2"/>
      <c r="G509" s="2"/>
      <c r="H509" s="2"/>
      <c r="I509" s="2"/>
      <c r="J509" s="643"/>
      <c r="K509" s="643"/>
      <c r="L509" s="643"/>
      <c r="M509" s="643"/>
      <c r="N509" s="643"/>
      <c r="O509" s="643"/>
      <c r="P509" s="643"/>
      <c r="Q509" s="375"/>
      <c r="R509" s="375"/>
      <c r="S509" s="375"/>
      <c r="T509" s="375"/>
      <c r="U509" s="375"/>
      <c r="V509" s="375"/>
      <c r="W509" s="376"/>
      <c r="X509" s="375"/>
      <c r="Y509" s="376"/>
      <c r="Z509" s="375"/>
      <c r="AA509" s="376"/>
      <c r="AB509" s="375"/>
      <c r="AC509" s="376"/>
      <c r="AD509" s="377"/>
    </row>
    <row r="510" spans="1:30" s="378" customFormat="1" x14ac:dyDescent="0.25">
      <c r="A510" s="2"/>
      <c r="B510" s="2"/>
      <c r="C510" s="2"/>
      <c r="D510" s="2"/>
      <c r="E510" s="2"/>
      <c r="F510" s="2"/>
      <c r="G510" s="2"/>
      <c r="H510" s="2"/>
      <c r="I510" s="2"/>
      <c r="J510" s="643"/>
      <c r="K510" s="643"/>
      <c r="L510" s="643"/>
      <c r="M510" s="643"/>
      <c r="N510" s="643"/>
      <c r="O510" s="643"/>
      <c r="P510" s="643"/>
      <c r="Q510" s="375"/>
      <c r="R510" s="375"/>
      <c r="S510" s="375"/>
      <c r="T510" s="375"/>
      <c r="U510" s="375"/>
      <c r="V510" s="375"/>
      <c r="W510" s="376"/>
      <c r="X510" s="375"/>
      <c r="Y510" s="376"/>
      <c r="Z510" s="375"/>
      <c r="AA510" s="376"/>
      <c r="AB510" s="375"/>
      <c r="AC510" s="376"/>
      <c r="AD510" s="377"/>
    </row>
    <row r="511" spans="1:30" s="378" customFormat="1" x14ac:dyDescent="0.25">
      <c r="A511" s="2"/>
      <c r="B511" s="2"/>
      <c r="C511" s="2"/>
      <c r="D511" s="2"/>
      <c r="E511" s="2"/>
      <c r="F511" s="2"/>
      <c r="G511" s="2"/>
      <c r="H511" s="2"/>
      <c r="I511" s="2"/>
      <c r="J511" s="643"/>
      <c r="K511" s="643"/>
      <c r="L511" s="643"/>
      <c r="M511" s="643"/>
      <c r="N511" s="643"/>
      <c r="O511" s="643"/>
      <c r="P511" s="643"/>
      <c r="Q511" s="375"/>
      <c r="R511" s="375"/>
      <c r="S511" s="375"/>
      <c r="T511" s="375"/>
      <c r="U511" s="375"/>
      <c r="V511" s="375"/>
      <c r="W511" s="376"/>
      <c r="X511" s="375"/>
      <c r="Y511" s="376"/>
      <c r="Z511" s="375"/>
      <c r="AA511" s="376"/>
      <c r="AB511" s="375"/>
      <c r="AC511" s="376"/>
      <c r="AD511" s="377"/>
    </row>
    <row r="512" spans="1:30" s="378" customFormat="1" x14ac:dyDescent="0.25">
      <c r="A512" s="2"/>
      <c r="B512" s="2"/>
      <c r="C512" s="2"/>
      <c r="D512" s="2"/>
      <c r="E512" s="2"/>
      <c r="F512" s="2"/>
      <c r="G512" s="2"/>
      <c r="H512" s="2"/>
      <c r="I512" s="2"/>
      <c r="J512" s="643"/>
      <c r="K512" s="643"/>
      <c r="L512" s="643"/>
      <c r="M512" s="643"/>
      <c r="N512" s="643"/>
      <c r="O512" s="643"/>
      <c r="P512" s="643"/>
      <c r="Q512" s="375"/>
      <c r="R512" s="375"/>
      <c r="S512" s="375"/>
      <c r="T512" s="375"/>
      <c r="U512" s="375"/>
      <c r="V512" s="375"/>
      <c r="W512" s="376"/>
      <c r="X512" s="375"/>
      <c r="Y512" s="376"/>
      <c r="Z512" s="375"/>
      <c r="AA512" s="376"/>
      <c r="AB512" s="375"/>
      <c r="AC512" s="376"/>
      <c r="AD512" s="377"/>
    </row>
    <row r="513" spans="1:30" s="378" customFormat="1" x14ac:dyDescent="0.25">
      <c r="A513" s="2"/>
      <c r="B513" s="2"/>
      <c r="C513" s="2"/>
      <c r="D513" s="2"/>
      <c r="E513" s="2"/>
      <c r="F513" s="2"/>
      <c r="G513" s="2"/>
      <c r="H513" s="2"/>
      <c r="I513" s="2"/>
      <c r="J513" s="643"/>
      <c r="K513" s="643"/>
      <c r="L513" s="643"/>
      <c r="M513" s="643"/>
      <c r="N513" s="643"/>
      <c r="O513" s="643"/>
      <c r="P513" s="643"/>
      <c r="Q513" s="375"/>
      <c r="R513" s="375"/>
      <c r="S513" s="375"/>
      <c r="T513" s="375"/>
      <c r="U513" s="375"/>
      <c r="V513" s="375"/>
      <c r="W513" s="376"/>
      <c r="X513" s="375"/>
      <c r="Y513" s="376"/>
      <c r="Z513" s="375"/>
      <c r="AA513" s="376"/>
      <c r="AB513" s="375"/>
      <c r="AC513" s="376"/>
      <c r="AD513" s="377"/>
    </row>
    <row r="514" spans="1:30" s="378" customFormat="1" x14ac:dyDescent="0.25">
      <c r="A514" s="2"/>
      <c r="B514" s="2"/>
      <c r="C514" s="2"/>
      <c r="D514" s="2"/>
      <c r="E514" s="2"/>
      <c r="F514" s="2"/>
      <c r="G514" s="2"/>
      <c r="H514" s="2"/>
      <c r="I514" s="2"/>
      <c r="J514" s="643"/>
      <c r="K514" s="643"/>
      <c r="L514" s="643"/>
      <c r="M514" s="643"/>
      <c r="N514" s="643"/>
      <c r="O514" s="643"/>
      <c r="P514" s="643"/>
      <c r="Q514" s="375"/>
      <c r="R514" s="375"/>
      <c r="S514" s="375"/>
      <c r="T514" s="375"/>
      <c r="U514" s="375"/>
      <c r="V514" s="375"/>
      <c r="W514" s="376"/>
      <c r="X514" s="375"/>
      <c r="Y514" s="376"/>
      <c r="Z514" s="375"/>
      <c r="AA514" s="376"/>
      <c r="AB514" s="375"/>
      <c r="AC514" s="376"/>
      <c r="AD514" s="377"/>
    </row>
    <row r="515" spans="1:30" s="378" customFormat="1" x14ac:dyDescent="0.25">
      <c r="A515" s="2"/>
      <c r="B515" s="2"/>
      <c r="C515" s="2"/>
      <c r="D515" s="2"/>
      <c r="E515" s="2"/>
      <c r="F515" s="2"/>
      <c r="G515" s="2"/>
      <c r="H515" s="2"/>
      <c r="I515" s="2"/>
      <c r="J515" s="643"/>
      <c r="K515" s="643"/>
      <c r="L515" s="643"/>
      <c r="M515" s="643"/>
      <c r="N515" s="643"/>
      <c r="O515" s="643"/>
      <c r="P515" s="643"/>
      <c r="Q515" s="375"/>
      <c r="R515" s="375"/>
      <c r="S515" s="375"/>
      <c r="T515" s="375"/>
      <c r="U515" s="375"/>
      <c r="V515" s="375"/>
      <c r="W515" s="376"/>
      <c r="X515" s="375"/>
      <c r="Y515" s="376"/>
      <c r="Z515" s="375"/>
      <c r="AA515" s="376"/>
      <c r="AB515" s="375"/>
      <c r="AC515" s="376"/>
      <c r="AD515" s="377"/>
    </row>
    <row r="516" spans="1:30" s="378" customFormat="1" x14ac:dyDescent="0.25">
      <c r="A516" s="2"/>
      <c r="B516" s="2"/>
      <c r="C516" s="2"/>
      <c r="D516" s="2"/>
      <c r="E516" s="2"/>
      <c r="F516" s="2"/>
      <c r="G516" s="2"/>
      <c r="H516" s="2"/>
      <c r="I516" s="2"/>
      <c r="J516" s="643"/>
      <c r="K516" s="643"/>
      <c r="L516" s="643"/>
      <c r="M516" s="643"/>
      <c r="N516" s="643"/>
      <c r="O516" s="643"/>
      <c r="P516" s="643"/>
      <c r="Q516" s="375"/>
      <c r="R516" s="375"/>
      <c r="S516" s="375"/>
      <c r="T516" s="375"/>
      <c r="U516" s="375"/>
      <c r="V516" s="375"/>
      <c r="W516" s="376"/>
      <c r="X516" s="375"/>
      <c r="Y516" s="376"/>
      <c r="Z516" s="375"/>
      <c r="AA516" s="376"/>
      <c r="AB516" s="375"/>
      <c r="AC516" s="376"/>
      <c r="AD516" s="377"/>
    </row>
    <row r="517" spans="1:30" s="378" customFormat="1" x14ac:dyDescent="0.25">
      <c r="A517" s="2"/>
      <c r="B517" s="2"/>
      <c r="C517" s="2"/>
      <c r="D517" s="2"/>
      <c r="E517" s="2"/>
      <c r="F517" s="2"/>
      <c r="G517" s="2"/>
      <c r="H517" s="2"/>
      <c r="I517" s="2"/>
      <c r="J517" s="643"/>
      <c r="K517" s="643"/>
      <c r="L517" s="643"/>
      <c r="M517" s="643"/>
      <c r="N517" s="643"/>
      <c r="O517" s="643"/>
      <c r="P517" s="643"/>
      <c r="Q517" s="375"/>
      <c r="R517" s="375"/>
      <c r="S517" s="375"/>
      <c r="T517" s="375"/>
      <c r="U517" s="375"/>
      <c r="V517" s="375"/>
      <c r="W517" s="376"/>
      <c r="X517" s="375"/>
      <c r="Y517" s="376"/>
      <c r="Z517" s="375"/>
      <c r="AA517" s="376"/>
      <c r="AB517" s="375"/>
      <c r="AC517" s="376"/>
      <c r="AD517" s="377"/>
    </row>
    <row r="518" spans="1:30" s="378" customFormat="1" x14ac:dyDescent="0.25">
      <c r="A518" s="2"/>
      <c r="B518" s="2"/>
      <c r="C518" s="2"/>
      <c r="D518" s="2"/>
      <c r="E518" s="2"/>
      <c r="F518" s="2"/>
      <c r="G518" s="2"/>
      <c r="H518" s="2"/>
      <c r="I518" s="2"/>
      <c r="J518" s="643"/>
      <c r="K518" s="643"/>
      <c r="L518" s="643"/>
      <c r="M518" s="643"/>
      <c r="N518" s="643"/>
      <c r="O518" s="643"/>
      <c r="P518" s="643"/>
      <c r="Q518" s="375"/>
      <c r="R518" s="375"/>
      <c r="S518" s="375"/>
      <c r="T518" s="375"/>
      <c r="U518" s="375"/>
      <c r="V518" s="375"/>
      <c r="W518" s="376"/>
      <c r="X518" s="375"/>
      <c r="Y518" s="376"/>
      <c r="Z518" s="375"/>
      <c r="AA518" s="376"/>
      <c r="AB518" s="375"/>
      <c r="AC518" s="376"/>
      <c r="AD518" s="377"/>
    </row>
    <row r="519" spans="1:30" s="378" customFormat="1" x14ac:dyDescent="0.25">
      <c r="A519" s="2"/>
      <c r="B519" s="2"/>
      <c r="C519" s="2"/>
      <c r="D519" s="2"/>
      <c r="E519" s="2"/>
      <c r="F519" s="2"/>
      <c r="G519" s="2"/>
      <c r="H519" s="2"/>
      <c r="I519" s="2"/>
      <c r="J519" s="643"/>
      <c r="K519" s="643"/>
      <c r="L519" s="643"/>
      <c r="M519" s="643"/>
      <c r="N519" s="643"/>
      <c r="O519" s="643"/>
      <c r="P519" s="643"/>
      <c r="Q519" s="375"/>
      <c r="R519" s="375"/>
      <c r="S519" s="375"/>
      <c r="T519" s="375"/>
      <c r="U519" s="375"/>
      <c r="V519" s="375"/>
      <c r="W519" s="376"/>
      <c r="X519" s="375"/>
      <c r="Y519" s="376"/>
      <c r="Z519" s="375"/>
      <c r="AA519" s="376"/>
      <c r="AB519" s="375"/>
      <c r="AC519" s="376"/>
      <c r="AD519" s="377"/>
    </row>
    <row r="520" spans="1:30" s="378" customFormat="1" x14ac:dyDescent="0.25">
      <c r="A520" s="2"/>
      <c r="B520" s="2"/>
      <c r="C520" s="2"/>
      <c r="D520" s="2"/>
      <c r="E520" s="2"/>
      <c r="F520" s="2"/>
      <c r="G520" s="2"/>
      <c r="H520" s="2"/>
      <c r="I520" s="2"/>
      <c r="J520" s="643"/>
      <c r="K520" s="643"/>
      <c r="L520" s="643"/>
      <c r="M520" s="643"/>
      <c r="N520" s="643"/>
      <c r="O520" s="643"/>
      <c r="P520" s="643"/>
      <c r="Q520" s="375"/>
      <c r="R520" s="375"/>
      <c r="S520" s="375"/>
      <c r="T520" s="375"/>
      <c r="U520" s="375"/>
      <c r="V520" s="375"/>
      <c r="W520" s="376"/>
      <c r="X520" s="375"/>
      <c r="Y520" s="376"/>
      <c r="Z520" s="375"/>
      <c r="AA520" s="376"/>
      <c r="AB520" s="375"/>
      <c r="AC520" s="376"/>
      <c r="AD520" s="377"/>
    </row>
    <row r="521" spans="1:30" s="378" customFormat="1" x14ac:dyDescent="0.25">
      <c r="A521" s="2"/>
      <c r="B521" s="2"/>
      <c r="C521" s="2"/>
      <c r="D521" s="2"/>
      <c r="E521" s="2"/>
      <c r="F521" s="2"/>
      <c r="G521" s="2"/>
      <c r="H521" s="2"/>
      <c r="I521" s="2"/>
      <c r="J521" s="643"/>
      <c r="K521" s="643"/>
      <c r="L521" s="643"/>
      <c r="M521" s="643"/>
      <c r="N521" s="643"/>
      <c r="O521" s="643"/>
      <c r="P521" s="643"/>
      <c r="Q521" s="375"/>
      <c r="R521" s="375"/>
      <c r="S521" s="375"/>
      <c r="T521" s="375"/>
      <c r="U521" s="375"/>
      <c r="V521" s="375"/>
      <c r="W521" s="376"/>
      <c r="X521" s="375"/>
      <c r="Y521" s="376"/>
      <c r="Z521" s="375"/>
      <c r="AA521" s="376"/>
      <c r="AB521" s="375"/>
      <c r="AC521" s="376"/>
      <c r="AD521" s="377"/>
    </row>
    <row r="522" spans="1:30" s="378" customFormat="1" x14ac:dyDescent="0.25">
      <c r="A522" s="2"/>
      <c r="B522" s="2"/>
      <c r="C522" s="2"/>
      <c r="D522" s="2"/>
      <c r="E522" s="2"/>
      <c r="F522" s="2"/>
      <c r="G522" s="2"/>
      <c r="H522" s="2"/>
      <c r="I522" s="2"/>
      <c r="J522" s="643"/>
      <c r="K522" s="643"/>
      <c r="L522" s="643"/>
      <c r="M522" s="643"/>
      <c r="N522" s="643"/>
      <c r="O522" s="643"/>
      <c r="P522" s="643"/>
      <c r="Q522" s="375"/>
      <c r="R522" s="375"/>
      <c r="S522" s="375"/>
      <c r="T522" s="375"/>
      <c r="U522" s="375"/>
      <c r="V522" s="375"/>
      <c r="W522" s="376"/>
      <c r="X522" s="375"/>
      <c r="Y522" s="376"/>
      <c r="Z522" s="375"/>
      <c r="AA522" s="376"/>
      <c r="AB522" s="375"/>
      <c r="AC522" s="376"/>
      <c r="AD522" s="377"/>
    </row>
    <row r="523" spans="1:30" s="378" customFormat="1" x14ac:dyDescent="0.25">
      <c r="A523" s="2"/>
      <c r="B523" s="2"/>
      <c r="C523" s="2"/>
      <c r="D523" s="2"/>
      <c r="E523" s="2"/>
      <c r="F523" s="2"/>
      <c r="G523" s="2"/>
      <c r="H523" s="2"/>
      <c r="I523" s="2"/>
      <c r="J523" s="643"/>
      <c r="K523" s="643"/>
      <c r="L523" s="643"/>
      <c r="M523" s="643"/>
      <c r="N523" s="643"/>
      <c r="O523" s="643"/>
      <c r="P523" s="643"/>
      <c r="Q523" s="375"/>
      <c r="R523" s="375"/>
      <c r="S523" s="375"/>
      <c r="T523" s="375"/>
      <c r="U523" s="375"/>
      <c r="V523" s="375"/>
      <c r="W523" s="376"/>
      <c r="X523" s="375"/>
      <c r="Y523" s="376"/>
      <c r="Z523" s="375"/>
      <c r="AA523" s="376"/>
      <c r="AB523" s="375"/>
      <c r="AC523" s="376"/>
      <c r="AD523" s="377"/>
    </row>
    <row r="524" spans="1:30" s="378" customFormat="1" x14ac:dyDescent="0.25">
      <c r="A524" s="2"/>
      <c r="B524" s="2"/>
      <c r="C524" s="2"/>
      <c r="D524" s="2"/>
      <c r="E524" s="2"/>
      <c r="F524" s="2"/>
      <c r="G524" s="2"/>
      <c r="H524" s="2"/>
      <c r="I524" s="2"/>
      <c r="J524" s="643"/>
      <c r="K524" s="643"/>
      <c r="L524" s="643"/>
      <c r="M524" s="643"/>
      <c r="N524" s="643"/>
      <c r="O524" s="643"/>
      <c r="P524" s="643"/>
      <c r="Q524" s="375"/>
      <c r="R524" s="375"/>
      <c r="S524" s="375"/>
      <c r="T524" s="375"/>
      <c r="U524" s="375"/>
      <c r="V524" s="375"/>
      <c r="W524" s="376"/>
      <c r="X524" s="375"/>
      <c r="Y524" s="376"/>
      <c r="Z524" s="375"/>
      <c r="AA524" s="376"/>
      <c r="AB524" s="375"/>
      <c r="AC524" s="376"/>
      <c r="AD524" s="377"/>
    </row>
    <row r="525" spans="1:30" s="378" customFormat="1" x14ac:dyDescent="0.25">
      <c r="A525" s="2"/>
      <c r="B525" s="2"/>
      <c r="C525" s="2"/>
      <c r="D525" s="2"/>
      <c r="E525" s="2"/>
      <c r="F525" s="2"/>
      <c r="G525" s="2"/>
      <c r="H525" s="2"/>
      <c r="I525" s="2"/>
      <c r="J525" s="643"/>
      <c r="K525" s="643"/>
      <c r="L525" s="643"/>
      <c r="M525" s="643"/>
      <c r="N525" s="643"/>
      <c r="O525" s="643"/>
      <c r="P525" s="643"/>
      <c r="Q525" s="375"/>
      <c r="R525" s="375"/>
      <c r="S525" s="375"/>
      <c r="T525" s="375"/>
      <c r="U525" s="375"/>
      <c r="V525" s="375"/>
      <c r="W525" s="376"/>
      <c r="X525" s="375"/>
      <c r="Y525" s="376"/>
      <c r="Z525" s="375"/>
      <c r="AA525" s="376"/>
      <c r="AB525" s="375"/>
      <c r="AC525" s="376"/>
      <c r="AD525" s="377"/>
    </row>
    <row r="526" spans="1:30" s="378" customFormat="1" x14ac:dyDescent="0.25">
      <c r="A526" s="2"/>
      <c r="B526" s="2"/>
      <c r="C526" s="2"/>
      <c r="D526" s="2"/>
      <c r="E526" s="2"/>
      <c r="F526" s="2"/>
      <c r="G526" s="2"/>
      <c r="H526" s="2"/>
      <c r="I526" s="2"/>
      <c r="J526" s="643"/>
      <c r="K526" s="643"/>
      <c r="L526" s="643"/>
      <c r="M526" s="643"/>
      <c r="N526" s="643"/>
      <c r="O526" s="643"/>
      <c r="P526" s="643"/>
      <c r="Q526" s="375"/>
      <c r="R526" s="375"/>
      <c r="S526" s="375"/>
      <c r="T526" s="375"/>
      <c r="U526" s="375"/>
      <c r="V526" s="375"/>
      <c r="W526" s="376"/>
      <c r="X526" s="375"/>
      <c r="Y526" s="376"/>
      <c r="Z526" s="375"/>
      <c r="AA526" s="376"/>
      <c r="AB526" s="375"/>
      <c r="AC526" s="376"/>
      <c r="AD526" s="377"/>
    </row>
    <row r="527" spans="1:30" s="378" customFormat="1" x14ac:dyDescent="0.25">
      <c r="A527" s="2"/>
      <c r="B527" s="2"/>
      <c r="C527" s="2"/>
      <c r="D527" s="2"/>
      <c r="E527" s="2"/>
      <c r="F527" s="2"/>
      <c r="G527" s="2"/>
      <c r="H527" s="2"/>
      <c r="I527" s="2"/>
      <c r="J527" s="643"/>
      <c r="K527" s="643"/>
      <c r="L527" s="643"/>
      <c r="M527" s="643"/>
      <c r="N527" s="643"/>
      <c r="O527" s="643"/>
      <c r="P527" s="643"/>
      <c r="Q527" s="375"/>
      <c r="R527" s="375"/>
      <c r="S527" s="375"/>
      <c r="T527" s="375"/>
      <c r="U527" s="375"/>
      <c r="V527" s="375"/>
      <c r="W527" s="376"/>
      <c r="X527" s="375"/>
      <c r="Y527" s="376"/>
      <c r="Z527" s="375"/>
      <c r="AA527" s="376"/>
      <c r="AB527" s="375"/>
      <c r="AC527" s="376"/>
      <c r="AD527" s="377"/>
    </row>
    <row r="528" spans="1:30" s="378" customFormat="1" x14ac:dyDescent="0.25">
      <c r="A528" s="2"/>
      <c r="B528" s="2"/>
      <c r="C528" s="2"/>
      <c r="D528" s="2"/>
      <c r="E528" s="2"/>
      <c r="F528" s="2"/>
      <c r="G528" s="2"/>
      <c r="H528" s="2"/>
      <c r="I528" s="2"/>
      <c r="J528" s="643"/>
      <c r="K528" s="643"/>
      <c r="L528" s="643"/>
      <c r="M528" s="643"/>
      <c r="N528" s="643"/>
      <c r="O528" s="643"/>
      <c r="P528" s="643"/>
      <c r="Q528" s="375"/>
      <c r="R528" s="375"/>
      <c r="S528" s="375"/>
      <c r="T528" s="375"/>
      <c r="U528" s="375"/>
      <c r="V528" s="375"/>
      <c r="W528" s="376"/>
      <c r="X528" s="375"/>
      <c r="Y528" s="376"/>
      <c r="Z528" s="375"/>
      <c r="AA528" s="376"/>
      <c r="AB528" s="375"/>
      <c r="AC528" s="376"/>
      <c r="AD528" s="377"/>
    </row>
    <row r="529" spans="1:30" s="378" customFormat="1" x14ac:dyDescent="0.25">
      <c r="A529" s="2"/>
      <c r="B529" s="2"/>
      <c r="C529" s="2"/>
      <c r="D529" s="2"/>
      <c r="E529" s="2"/>
      <c r="F529" s="2"/>
      <c r="G529" s="2"/>
      <c r="H529" s="2"/>
      <c r="I529" s="2"/>
      <c r="J529" s="643"/>
      <c r="K529" s="643"/>
      <c r="L529" s="643"/>
      <c r="M529" s="643"/>
      <c r="N529" s="643"/>
      <c r="O529" s="643"/>
      <c r="P529" s="643"/>
      <c r="Q529" s="375"/>
      <c r="R529" s="375"/>
      <c r="S529" s="375"/>
      <c r="T529" s="375"/>
      <c r="U529" s="375"/>
      <c r="V529" s="375"/>
      <c r="W529" s="376"/>
      <c r="X529" s="375"/>
      <c r="Y529" s="376"/>
      <c r="Z529" s="375"/>
      <c r="AA529" s="376"/>
      <c r="AB529" s="375"/>
      <c r="AC529" s="376"/>
      <c r="AD529" s="377"/>
    </row>
    <row r="530" spans="1:30" s="378" customFormat="1" x14ac:dyDescent="0.25">
      <c r="A530" s="2"/>
      <c r="B530" s="2"/>
      <c r="C530" s="2"/>
      <c r="D530" s="2"/>
      <c r="E530" s="2"/>
      <c r="F530" s="2"/>
      <c r="G530" s="2"/>
      <c r="H530" s="2"/>
      <c r="I530" s="2"/>
      <c r="J530" s="643"/>
      <c r="K530" s="643"/>
      <c r="L530" s="643"/>
      <c r="M530" s="643"/>
      <c r="N530" s="643"/>
      <c r="O530" s="643"/>
      <c r="P530" s="643"/>
      <c r="Q530" s="375"/>
      <c r="R530" s="375"/>
      <c r="S530" s="375"/>
      <c r="T530" s="375"/>
      <c r="U530" s="375"/>
      <c r="V530" s="375"/>
      <c r="W530" s="376"/>
      <c r="X530" s="375"/>
      <c r="Y530" s="376"/>
      <c r="Z530" s="375"/>
      <c r="AA530" s="376"/>
      <c r="AB530" s="375"/>
      <c r="AC530" s="376"/>
      <c r="AD530" s="377"/>
    </row>
    <row r="531" spans="1:30" s="378" customFormat="1" x14ac:dyDescent="0.25">
      <c r="A531" s="2"/>
      <c r="B531" s="2"/>
      <c r="C531" s="2"/>
      <c r="D531" s="2"/>
      <c r="E531" s="2"/>
      <c r="F531" s="2"/>
      <c r="G531" s="2"/>
      <c r="H531" s="2"/>
      <c r="I531" s="2"/>
      <c r="J531" s="643"/>
      <c r="K531" s="643"/>
      <c r="L531" s="643"/>
      <c r="M531" s="643"/>
      <c r="N531" s="643"/>
      <c r="O531" s="643"/>
      <c r="P531" s="643"/>
      <c r="Q531" s="375"/>
      <c r="R531" s="375"/>
      <c r="S531" s="375"/>
      <c r="T531" s="375"/>
      <c r="U531" s="375"/>
      <c r="V531" s="375"/>
      <c r="W531" s="376"/>
      <c r="X531" s="375"/>
      <c r="Y531" s="376"/>
      <c r="Z531" s="375"/>
      <c r="AA531" s="376"/>
      <c r="AB531" s="375"/>
      <c r="AC531" s="376"/>
      <c r="AD531" s="377"/>
    </row>
    <row r="532" spans="1:30" s="378" customFormat="1" x14ac:dyDescent="0.25">
      <c r="A532" s="2"/>
      <c r="B532" s="2"/>
      <c r="C532" s="2"/>
      <c r="D532" s="2"/>
      <c r="E532" s="2"/>
      <c r="F532" s="2"/>
      <c r="G532" s="2"/>
      <c r="H532" s="2"/>
      <c r="I532" s="2"/>
      <c r="J532" s="643"/>
      <c r="K532" s="643"/>
      <c r="L532" s="643"/>
      <c r="M532" s="643"/>
      <c r="N532" s="643"/>
      <c r="O532" s="643"/>
      <c r="P532" s="643"/>
      <c r="Q532" s="375"/>
      <c r="R532" s="375"/>
      <c r="S532" s="375"/>
      <c r="T532" s="375"/>
      <c r="U532" s="375"/>
      <c r="V532" s="375"/>
      <c r="W532" s="376"/>
      <c r="X532" s="375"/>
      <c r="Y532" s="376"/>
      <c r="Z532" s="375"/>
      <c r="AA532" s="376"/>
      <c r="AB532" s="375"/>
      <c r="AC532" s="376"/>
      <c r="AD532" s="377"/>
    </row>
    <row r="533" spans="1:30" s="378" customFormat="1" x14ac:dyDescent="0.25">
      <c r="A533" s="2"/>
      <c r="B533" s="2"/>
      <c r="C533" s="2"/>
      <c r="D533" s="2"/>
      <c r="E533" s="2"/>
      <c r="F533" s="2"/>
      <c r="G533" s="2"/>
      <c r="H533" s="2"/>
      <c r="I533" s="2"/>
      <c r="J533" s="643"/>
      <c r="K533" s="643"/>
      <c r="L533" s="643"/>
      <c r="M533" s="643"/>
      <c r="N533" s="643"/>
      <c r="O533" s="643"/>
      <c r="P533" s="643"/>
      <c r="Q533" s="375"/>
      <c r="R533" s="375"/>
      <c r="S533" s="375"/>
      <c r="T533" s="375"/>
      <c r="U533" s="375"/>
      <c r="V533" s="375"/>
      <c r="W533" s="376"/>
      <c r="X533" s="375"/>
      <c r="Y533" s="376"/>
      <c r="Z533" s="375"/>
      <c r="AA533" s="376"/>
      <c r="AB533" s="375"/>
      <c r="AC533" s="376"/>
      <c r="AD533" s="377"/>
    </row>
    <row r="534" spans="1:30" s="378" customFormat="1" x14ac:dyDescent="0.25">
      <c r="A534" s="2"/>
      <c r="B534" s="2"/>
      <c r="C534" s="2"/>
      <c r="D534" s="2"/>
      <c r="E534" s="2"/>
      <c r="F534" s="2"/>
      <c r="G534" s="2"/>
      <c r="H534" s="2"/>
      <c r="I534" s="2"/>
      <c r="J534" s="643"/>
      <c r="K534" s="643"/>
      <c r="L534" s="643"/>
      <c r="M534" s="643"/>
      <c r="N534" s="643"/>
      <c r="O534" s="643"/>
      <c r="P534" s="643"/>
      <c r="Q534" s="375"/>
      <c r="R534" s="375"/>
      <c r="S534" s="375"/>
      <c r="T534" s="375"/>
      <c r="U534" s="375"/>
      <c r="V534" s="375"/>
      <c r="W534" s="376"/>
      <c r="X534" s="375"/>
      <c r="Y534" s="376"/>
      <c r="Z534" s="375"/>
      <c r="AA534" s="376"/>
      <c r="AB534" s="375"/>
      <c r="AC534" s="376"/>
      <c r="AD534" s="377"/>
    </row>
    <row r="535" spans="1:30" s="378" customFormat="1" x14ac:dyDescent="0.25">
      <c r="A535" s="2"/>
      <c r="B535" s="2"/>
      <c r="C535" s="2"/>
      <c r="D535" s="2"/>
      <c r="E535" s="2"/>
      <c r="F535" s="2"/>
      <c r="G535" s="2"/>
      <c r="H535" s="2"/>
      <c r="I535" s="2"/>
      <c r="J535" s="643"/>
      <c r="K535" s="643"/>
      <c r="L535" s="643"/>
      <c r="M535" s="643"/>
      <c r="N535" s="643"/>
      <c r="O535" s="643"/>
      <c r="P535" s="643"/>
      <c r="Q535" s="375"/>
      <c r="R535" s="375"/>
      <c r="S535" s="375"/>
      <c r="T535" s="375"/>
      <c r="U535" s="375"/>
      <c r="V535" s="375"/>
      <c r="W535" s="376"/>
      <c r="X535" s="375"/>
      <c r="Y535" s="376"/>
      <c r="Z535" s="375"/>
      <c r="AA535" s="376"/>
      <c r="AB535" s="375"/>
      <c r="AC535" s="376"/>
      <c r="AD535" s="377"/>
    </row>
    <row r="536" spans="1:30" s="378" customFormat="1" x14ac:dyDescent="0.25">
      <c r="A536" s="2"/>
      <c r="B536" s="2"/>
      <c r="C536" s="2"/>
      <c r="D536" s="2"/>
      <c r="E536" s="2"/>
      <c r="F536" s="2"/>
      <c r="G536" s="2"/>
      <c r="H536" s="2"/>
      <c r="I536" s="2"/>
      <c r="J536" s="643"/>
      <c r="K536" s="643"/>
      <c r="L536" s="643"/>
      <c r="M536" s="643"/>
      <c r="N536" s="643"/>
      <c r="O536" s="643"/>
      <c r="P536" s="643"/>
      <c r="Q536" s="375"/>
      <c r="R536" s="375"/>
      <c r="S536" s="375"/>
      <c r="T536" s="375"/>
      <c r="U536" s="375"/>
      <c r="V536" s="375"/>
      <c r="W536" s="376"/>
      <c r="X536" s="375"/>
      <c r="Y536" s="376"/>
      <c r="Z536" s="375"/>
      <c r="AA536" s="376"/>
      <c r="AB536" s="375"/>
      <c r="AC536" s="376"/>
      <c r="AD536" s="377"/>
    </row>
    <row r="537" spans="1:30" s="378" customFormat="1" x14ac:dyDescent="0.25">
      <c r="A537" s="2"/>
      <c r="B537" s="2"/>
      <c r="C537" s="2"/>
      <c r="D537" s="2"/>
      <c r="E537" s="2"/>
      <c r="F537" s="2"/>
      <c r="G537" s="2"/>
      <c r="H537" s="2"/>
      <c r="I537" s="2"/>
      <c r="J537" s="643"/>
      <c r="K537" s="643"/>
      <c r="L537" s="643"/>
      <c r="M537" s="643"/>
      <c r="N537" s="643"/>
      <c r="O537" s="643"/>
      <c r="P537" s="643"/>
      <c r="Q537" s="375"/>
      <c r="R537" s="375"/>
      <c r="S537" s="375"/>
      <c r="T537" s="375"/>
      <c r="U537" s="375"/>
      <c r="V537" s="375"/>
      <c r="W537" s="376"/>
      <c r="X537" s="375"/>
      <c r="Y537" s="376"/>
      <c r="Z537" s="375"/>
      <c r="AA537" s="376"/>
      <c r="AB537" s="375"/>
      <c r="AC537" s="376"/>
      <c r="AD537" s="377"/>
    </row>
    <row r="538" spans="1:30" s="378" customFormat="1" x14ac:dyDescent="0.25">
      <c r="A538" s="2"/>
      <c r="B538" s="2"/>
      <c r="C538" s="2"/>
      <c r="D538" s="2"/>
      <c r="E538" s="2"/>
      <c r="F538" s="2"/>
      <c r="G538" s="2"/>
      <c r="H538" s="2"/>
      <c r="I538" s="2"/>
      <c r="J538" s="643"/>
      <c r="K538" s="643"/>
      <c r="L538" s="643"/>
      <c r="M538" s="643"/>
      <c r="N538" s="643"/>
      <c r="O538" s="643"/>
      <c r="P538" s="643"/>
      <c r="Q538" s="375"/>
      <c r="R538" s="375"/>
      <c r="S538" s="375"/>
      <c r="T538" s="375"/>
      <c r="U538" s="375"/>
      <c r="V538" s="375"/>
      <c r="W538" s="376"/>
      <c r="X538" s="375"/>
      <c r="Y538" s="376"/>
      <c r="Z538" s="375"/>
      <c r="AA538" s="376"/>
      <c r="AB538" s="375"/>
      <c r="AC538" s="376"/>
      <c r="AD538" s="377"/>
    </row>
    <row r="539" spans="1:30" s="378" customFormat="1" x14ac:dyDescent="0.25">
      <c r="A539" s="2"/>
      <c r="B539" s="2"/>
      <c r="C539" s="2"/>
      <c r="D539" s="2"/>
      <c r="E539" s="2"/>
      <c r="F539" s="2"/>
      <c r="G539" s="2"/>
      <c r="H539" s="2"/>
      <c r="I539" s="2"/>
      <c r="J539" s="643"/>
      <c r="K539" s="643"/>
      <c r="L539" s="643"/>
      <c r="M539" s="643"/>
      <c r="N539" s="643"/>
      <c r="O539" s="643"/>
      <c r="P539" s="643"/>
      <c r="Q539" s="375"/>
      <c r="R539" s="375"/>
      <c r="S539" s="375"/>
      <c r="T539" s="375"/>
      <c r="U539" s="375"/>
      <c r="V539" s="375"/>
      <c r="W539" s="376"/>
      <c r="X539" s="375"/>
      <c r="Y539" s="376"/>
      <c r="Z539" s="375"/>
      <c r="AA539" s="376"/>
      <c r="AB539" s="375"/>
      <c r="AC539" s="376"/>
      <c r="AD539" s="377"/>
    </row>
    <row r="540" spans="1:30" s="378" customFormat="1" x14ac:dyDescent="0.25">
      <c r="A540" s="2"/>
      <c r="B540" s="2"/>
      <c r="C540" s="2"/>
      <c r="D540" s="2"/>
      <c r="E540" s="2"/>
      <c r="F540" s="2"/>
      <c r="G540" s="2"/>
      <c r="H540" s="2"/>
      <c r="I540" s="2"/>
      <c r="J540" s="643"/>
      <c r="K540" s="643"/>
      <c r="L540" s="643"/>
      <c r="M540" s="643"/>
      <c r="N540" s="643"/>
      <c r="O540" s="643"/>
      <c r="P540" s="643"/>
      <c r="Q540" s="375"/>
      <c r="R540" s="375"/>
      <c r="S540" s="375"/>
      <c r="T540" s="375"/>
      <c r="U540" s="375"/>
      <c r="V540" s="375"/>
      <c r="W540" s="376"/>
      <c r="X540" s="375"/>
      <c r="Y540" s="376"/>
      <c r="Z540" s="375"/>
      <c r="AA540" s="376"/>
      <c r="AB540" s="375"/>
      <c r="AC540" s="376"/>
      <c r="AD540" s="377"/>
    </row>
    <row r="541" spans="1:30" s="378" customFormat="1" x14ac:dyDescent="0.25">
      <c r="A541" s="2"/>
      <c r="B541" s="2"/>
      <c r="C541" s="2"/>
      <c r="D541" s="2"/>
      <c r="E541" s="2"/>
      <c r="F541" s="2"/>
      <c r="G541" s="2"/>
      <c r="H541" s="2"/>
      <c r="I541" s="2"/>
      <c r="J541" s="643"/>
      <c r="K541" s="643"/>
      <c r="L541" s="643"/>
      <c r="M541" s="643"/>
      <c r="N541" s="643"/>
      <c r="O541" s="643"/>
      <c r="P541" s="643"/>
      <c r="Q541" s="375"/>
      <c r="R541" s="375"/>
      <c r="S541" s="375"/>
      <c r="T541" s="375"/>
      <c r="U541" s="375"/>
      <c r="V541" s="375"/>
      <c r="W541" s="376"/>
      <c r="X541" s="375"/>
      <c r="Y541" s="376"/>
      <c r="Z541" s="375"/>
      <c r="AA541" s="376"/>
      <c r="AB541" s="375"/>
      <c r="AC541" s="376"/>
      <c r="AD541" s="377"/>
    </row>
    <row r="542" spans="1:30" s="378" customFormat="1" x14ac:dyDescent="0.25">
      <c r="A542" s="2"/>
      <c r="B542" s="2"/>
      <c r="C542" s="2"/>
      <c r="D542" s="2"/>
      <c r="E542" s="2"/>
      <c r="F542" s="2"/>
      <c r="G542" s="2"/>
      <c r="H542" s="2"/>
      <c r="I542" s="2"/>
      <c r="J542" s="643"/>
      <c r="K542" s="643"/>
      <c r="L542" s="643"/>
      <c r="M542" s="643"/>
      <c r="N542" s="643"/>
      <c r="O542" s="643"/>
      <c r="P542" s="643"/>
      <c r="Q542" s="375"/>
      <c r="R542" s="375"/>
      <c r="S542" s="375"/>
      <c r="T542" s="375"/>
      <c r="U542" s="375"/>
      <c r="V542" s="375"/>
      <c r="W542" s="376"/>
      <c r="X542" s="375"/>
      <c r="Y542" s="376"/>
      <c r="Z542" s="375"/>
      <c r="AA542" s="376"/>
      <c r="AB542" s="375"/>
      <c r="AC542" s="376"/>
      <c r="AD542" s="377"/>
    </row>
    <row r="543" spans="1:30" s="378" customFormat="1" x14ac:dyDescent="0.25">
      <c r="A543" s="2"/>
      <c r="B543" s="2"/>
      <c r="C543" s="2"/>
      <c r="D543" s="2"/>
      <c r="E543" s="2"/>
      <c r="F543" s="2"/>
      <c r="G543" s="2"/>
      <c r="H543" s="2"/>
      <c r="I543" s="2"/>
      <c r="J543" s="643"/>
      <c r="K543" s="643"/>
      <c r="L543" s="643"/>
      <c r="M543" s="643"/>
      <c r="N543" s="643"/>
      <c r="O543" s="643"/>
      <c r="P543" s="643"/>
      <c r="Q543" s="375"/>
      <c r="R543" s="375"/>
      <c r="S543" s="375"/>
      <c r="T543" s="375"/>
      <c r="U543" s="375"/>
      <c r="V543" s="375"/>
      <c r="W543" s="376"/>
      <c r="X543" s="375"/>
      <c r="Y543" s="376"/>
      <c r="Z543" s="375"/>
      <c r="AA543" s="376"/>
      <c r="AB543" s="375"/>
      <c r="AC543" s="376"/>
      <c r="AD543" s="377"/>
    </row>
    <row r="544" spans="1:30" s="378" customFormat="1" x14ac:dyDescent="0.25">
      <c r="A544" s="2"/>
      <c r="B544" s="2"/>
      <c r="C544" s="2"/>
      <c r="D544" s="2"/>
      <c r="E544" s="2"/>
      <c r="F544" s="2"/>
      <c r="G544" s="2"/>
      <c r="H544" s="2"/>
      <c r="I544" s="2"/>
      <c r="J544" s="643"/>
      <c r="K544" s="643"/>
      <c r="L544" s="643"/>
      <c r="M544" s="643"/>
      <c r="N544" s="643"/>
      <c r="O544" s="643"/>
      <c r="P544" s="643"/>
      <c r="Q544" s="375"/>
      <c r="R544" s="375"/>
      <c r="S544" s="375"/>
      <c r="T544" s="375"/>
      <c r="U544" s="375"/>
      <c r="V544" s="375"/>
      <c r="W544" s="376"/>
      <c r="X544" s="375"/>
      <c r="Y544" s="376"/>
      <c r="Z544" s="375"/>
      <c r="AA544" s="376"/>
      <c r="AB544" s="375"/>
      <c r="AC544" s="376"/>
      <c r="AD544" s="377"/>
    </row>
    <row r="545" spans="1:30" s="378" customFormat="1" x14ac:dyDescent="0.25">
      <c r="A545" s="2"/>
      <c r="B545" s="2"/>
      <c r="C545" s="2"/>
      <c r="D545" s="2"/>
      <c r="E545" s="2"/>
      <c r="F545" s="2"/>
      <c r="G545" s="2"/>
      <c r="H545" s="2"/>
      <c r="I545" s="2"/>
      <c r="J545" s="643"/>
      <c r="K545" s="643"/>
      <c r="L545" s="643"/>
      <c r="M545" s="643"/>
      <c r="N545" s="643"/>
      <c r="O545" s="643"/>
      <c r="P545" s="643"/>
      <c r="Q545" s="375"/>
      <c r="R545" s="375"/>
      <c r="S545" s="375"/>
      <c r="T545" s="375"/>
      <c r="U545" s="375"/>
      <c r="V545" s="375"/>
      <c r="W545" s="376"/>
      <c r="X545" s="375"/>
      <c r="Y545" s="376"/>
      <c r="Z545" s="375"/>
      <c r="AA545" s="376"/>
      <c r="AB545" s="375"/>
      <c r="AC545" s="376"/>
      <c r="AD545" s="377"/>
    </row>
    <row r="546" spans="1:30" s="378" customFormat="1" x14ac:dyDescent="0.25">
      <c r="A546" s="2"/>
      <c r="B546" s="2"/>
      <c r="C546" s="2"/>
      <c r="D546" s="2"/>
      <c r="E546" s="2"/>
      <c r="F546" s="2"/>
      <c r="G546" s="2"/>
      <c r="H546" s="2"/>
      <c r="I546" s="2"/>
      <c r="J546" s="643"/>
      <c r="K546" s="643"/>
      <c r="L546" s="643"/>
      <c r="M546" s="643"/>
      <c r="N546" s="643"/>
      <c r="O546" s="643"/>
      <c r="P546" s="643"/>
      <c r="Q546" s="375"/>
      <c r="R546" s="375"/>
      <c r="S546" s="375"/>
      <c r="T546" s="375"/>
      <c r="U546" s="375"/>
      <c r="V546" s="375"/>
      <c r="W546" s="376"/>
      <c r="X546" s="375"/>
      <c r="Y546" s="376"/>
      <c r="Z546" s="375"/>
      <c r="AA546" s="376"/>
      <c r="AB546" s="375"/>
      <c r="AC546" s="376"/>
      <c r="AD546" s="377"/>
    </row>
    <row r="547" spans="1:30" s="378" customFormat="1" x14ac:dyDescent="0.25">
      <c r="A547" s="2"/>
      <c r="B547" s="2"/>
      <c r="C547" s="2"/>
      <c r="D547" s="2"/>
      <c r="E547" s="2"/>
      <c r="F547" s="2"/>
      <c r="G547" s="2"/>
      <c r="H547" s="2"/>
      <c r="I547" s="2"/>
      <c r="J547" s="643"/>
      <c r="K547" s="643"/>
      <c r="L547" s="643"/>
      <c r="M547" s="643"/>
      <c r="N547" s="643"/>
      <c r="O547" s="643"/>
      <c r="P547" s="643"/>
      <c r="Q547" s="375"/>
      <c r="R547" s="375"/>
      <c r="S547" s="375"/>
      <c r="T547" s="375"/>
      <c r="U547" s="375"/>
      <c r="V547" s="375"/>
      <c r="W547" s="376"/>
      <c r="X547" s="375"/>
      <c r="Y547" s="376"/>
      <c r="Z547" s="375"/>
      <c r="AA547" s="376"/>
      <c r="AB547" s="375"/>
      <c r="AC547" s="376"/>
      <c r="AD547" s="377"/>
    </row>
    <row r="548" spans="1:30" s="378" customFormat="1" x14ac:dyDescent="0.25">
      <c r="A548" s="2"/>
      <c r="B548" s="2"/>
      <c r="C548" s="2"/>
      <c r="D548" s="2"/>
      <c r="E548" s="2"/>
      <c r="F548" s="2"/>
      <c r="G548" s="2"/>
      <c r="H548" s="2"/>
      <c r="I548" s="2"/>
      <c r="J548" s="643"/>
      <c r="K548" s="643"/>
      <c r="L548" s="643"/>
      <c r="M548" s="643"/>
      <c r="N548" s="643"/>
      <c r="O548" s="643"/>
      <c r="P548" s="643"/>
      <c r="Q548" s="375"/>
      <c r="R548" s="375"/>
      <c r="S548" s="375"/>
      <c r="T548" s="375"/>
      <c r="U548" s="375"/>
      <c r="V548" s="375"/>
      <c r="W548" s="376"/>
      <c r="X548" s="375"/>
      <c r="Y548" s="376"/>
      <c r="Z548" s="375"/>
      <c r="AA548" s="376"/>
      <c r="AB548" s="375"/>
      <c r="AC548" s="376"/>
      <c r="AD548" s="377"/>
    </row>
    <row r="549" spans="1:30" s="378" customFormat="1" x14ac:dyDescent="0.25">
      <c r="A549" s="2"/>
      <c r="B549" s="2"/>
      <c r="C549" s="2"/>
      <c r="D549" s="2"/>
      <c r="E549" s="2"/>
      <c r="F549" s="2"/>
      <c r="G549" s="2"/>
      <c r="H549" s="2"/>
      <c r="I549" s="2"/>
      <c r="J549" s="643"/>
      <c r="K549" s="643"/>
      <c r="L549" s="643"/>
      <c r="M549" s="643"/>
      <c r="N549" s="643"/>
      <c r="O549" s="643"/>
      <c r="P549" s="643"/>
      <c r="Q549" s="375"/>
      <c r="R549" s="375"/>
      <c r="S549" s="375"/>
      <c r="T549" s="375"/>
      <c r="U549" s="375"/>
      <c r="V549" s="375"/>
      <c r="W549" s="376"/>
      <c r="X549" s="375"/>
      <c r="Y549" s="376"/>
      <c r="Z549" s="375"/>
      <c r="AA549" s="376"/>
      <c r="AB549" s="375"/>
      <c r="AC549" s="376"/>
      <c r="AD549" s="377"/>
    </row>
    <row r="550" spans="1:30" s="378" customFormat="1" x14ac:dyDescent="0.25">
      <c r="A550" s="2"/>
      <c r="B550" s="2"/>
      <c r="C550" s="2"/>
      <c r="D550" s="2"/>
      <c r="E550" s="2"/>
      <c r="F550" s="2"/>
      <c r="G550" s="2"/>
      <c r="H550" s="2"/>
      <c r="I550" s="2"/>
      <c r="J550" s="643"/>
      <c r="K550" s="643"/>
      <c r="L550" s="643"/>
      <c r="M550" s="643"/>
      <c r="N550" s="643"/>
      <c r="O550" s="643"/>
      <c r="P550" s="643"/>
      <c r="Q550" s="375"/>
      <c r="R550" s="375"/>
      <c r="S550" s="375"/>
      <c r="T550" s="375"/>
      <c r="U550" s="375"/>
      <c r="V550" s="375"/>
      <c r="W550" s="376"/>
      <c r="X550" s="375"/>
      <c r="Y550" s="376"/>
      <c r="Z550" s="375"/>
      <c r="AA550" s="376"/>
      <c r="AB550" s="375"/>
      <c r="AC550" s="376"/>
      <c r="AD550" s="377"/>
    </row>
    <row r="551" spans="1:30" s="378" customFormat="1" x14ac:dyDescent="0.25">
      <c r="A551" s="2"/>
      <c r="B551" s="2"/>
      <c r="C551" s="2"/>
      <c r="D551" s="2"/>
      <c r="E551" s="2"/>
      <c r="F551" s="2"/>
      <c r="G551" s="2"/>
      <c r="H551" s="2"/>
      <c r="I551" s="2"/>
      <c r="J551" s="643"/>
      <c r="K551" s="643"/>
      <c r="L551" s="643"/>
      <c r="M551" s="643"/>
      <c r="N551" s="643"/>
      <c r="O551" s="643"/>
      <c r="P551" s="643"/>
      <c r="Q551" s="375"/>
      <c r="R551" s="375"/>
      <c r="S551" s="375"/>
      <c r="T551" s="375"/>
      <c r="U551" s="375"/>
      <c r="V551" s="375"/>
      <c r="W551" s="376"/>
      <c r="X551" s="375"/>
      <c r="Y551" s="376"/>
      <c r="Z551" s="375"/>
      <c r="AA551" s="376"/>
      <c r="AB551" s="375"/>
      <c r="AC551" s="376"/>
      <c r="AD551" s="377"/>
    </row>
    <row r="552" spans="1:30" s="378" customFormat="1" x14ac:dyDescent="0.25">
      <c r="A552" s="2"/>
      <c r="B552" s="2"/>
      <c r="C552" s="2"/>
      <c r="D552" s="2"/>
      <c r="E552" s="2"/>
      <c r="F552" s="2"/>
      <c r="G552" s="2"/>
      <c r="H552" s="2"/>
      <c r="I552" s="2"/>
      <c r="J552" s="643"/>
      <c r="K552" s="643"/>
      <c r="L552" s="643"/>
      <c r="M552" s="643"/>
      <c r="N552" s="643"/>
      <c r="O552" s="643"/>
      <c r="P552" s="643"/>
      <c r="Q552" s="375"/>
      <c r="R552" s="375"/>
      <c r="S552" s="375"/>
      <c r="T552" s="375"/>
      <c r="U552" s="375"/>
      <c r="V552" s="375"/>
      <c r="W552" s="376"/>
      <c r="X552" s="375"/>
      <c r="Y552" s="376"/>
      <c r="Z552" s="375"/>
      <c r="AA552" s="376"/>
      <c r="AB552" s="375"/>
      <c r="AC552" s="376"/>
      <c r="AD552" s="377"/>
    </row>
    <row r="553" spans="1:30" s="378" customFormat="1" x14ac:dyDescent="0.25">
      <c r="A553" s="2"/>
      <c r="B553" s="2"/>
      <c r="C553" s="2"/>
      <c r="D553" s="2"/>
      <c r="E553" s="2"/>
      <c r="F553" s="2"/>
      <c r="G553" s="2"/>
      <c r="H553" s="2"/>
      <c r="I553" s="2"/>
      <c r="J553" s="643"/>
      <c r="K553" s="643"/>
      <c r="L553" s="643"/>
      <c r="M553" s="643"/>
      <c r="N553" s="643"/>
      <c r="O553" s="643"/>
      <c r="P553" s="643"/>
      <c r="Q553" s="375"/>
      <c r="R553" s="375"/>
      <c r="S553" s="375"/>
      <c r="T553" s="375"/>
      <c r="U553" s="375"/>
      <c r="V553" s="375"/>
      <c r="W553" s="376"/>
      <c r="X553" s="375"/>
      <c r="Y553" s="376"/>
      <c r="Z553" s="375"/>
      <c r="AA553" s="376"/>
      <c r="AB553" s="375"/>
      <c r="AC553" s="376"/>
      <c r="AD553" s="377"/>
    </row>
    <row r="554" spans="1:30" s="378" customFormat="1" x14ac:dyDescent="0.25">
      <c r="A554" s="2"/>
      <c r="B554" s="2"/>
      <c r="C554" s="2"/>
      <c r="D554" s="2"/>
      <c r="E554" s="2"/>
      <c r="F554" s="2"/>
      <c r="G554" s="2"/>
      <c r="H554" s="2"/>
      <c r="I554" s="2"/>
      <c r="J554" s="643"/>
      <c r="K554" s="643"/>
      <c r="L554" s="643"/>
      <c r="M554" s="643"/>
      <c r="N554" s="643"/>
      <c r="O554" s="643"/>
      <c r="P554" s="643"/>
      <c r="Q554" s="375"/>
      <c r="R554" s="375"/>
      <c r="S554" s="375"/>
      <c r="T554" s="375"/>
      <c r="U554" s="375"/>
      <c r="V554" s="375"/>
      <c r="W554" s="376"/>
      <c r="X554" s="375"/>
      <c r="Y554" s="376"/>
      <c r="Z554" s="375"/>
      <c r="AA554" s="376"/>
      <c r="AB554" s="375"/>
      <c r="AC554" s="376"/>
      <c r="AD554" s="377"/>
    </row>
    <row r="555" spans="1:30" s="378" customFormat="1" x14ac:dyDescent="0.25">
      <c r="A555" s="2"/>
      <c r="B555" s="2"/>
      <c r="C555" s="2"/>
      <c r="D555" s="2"/>
      <c r="E555" s="2"/>
      <c r="F555" s="2"/>
      <c r="G555" s="2"/>
      <c r="H555" s="2"/>
      <c r="I555" s="2"/>
      <c r="J555" s="643"/>
      <c r="K555" s="643"/>
      <c r="L555" s="643"/>
      <c r="M555" s="643"/>
      <c r="N555" s="643"/>
      <c r="O555" s="643"/>
      <c r="P555" s="643"/>
      <c r="Q555" s="375"/>
      <c r="R555" s="375"/>
      <c r="S555" s="375"/>
      <c r="T555" s="375"/>
      <c r="U555" s="375"/>
      <c r="V555" s="375"/>
      <c r="W555" s="376"/>
      <c r="X555" s="375"/>
      <c r="Y555" s="376"/>
      <c r="Z555" s="375"/>
      <c r="AA555" s="376"/>
      <c r="AB555" s="375"/>
      <c r="AC555" s="376"/>
      <c r="AD555" s="377"/>
    </row>
    <row r="556" spans="1:30" s="378" customFormat="1" x14ac:dyDescent="0.25">
      <c r="A556" s="2"/>
      <c r="B556" s="2"/>
      <c r="C556" s="2"/>
      <c r="D556" s="2"/>
      <c r="E556" s="2"/>
      <c r="F556" s="2"/>
      <c r="G556" s="2"/>
      <c r="H556" s="2"/>
      <c r="I556" s="2"/>
      <c r="J556" s="643"/>
      <c r="K556" s="643"/>
      <c r="L556" s="643"/>
      <c r="M556" s="643"/>
      <c r="N556" s="643"/>
      <c r="O556" s="643"/>
      <c r="P556" s="643"/>
      <c r="Q556" s="375"/>
      <c r="R556" s="375"/>
      <c r="S556" s="375"/>
      <c r="T556" s="375"/>
      <c r="U556" s="375"/>
      <c r="V556" s="375"/>
      <c r="W556" s="376"/>
      <c r="X556" s="375"/>
      <c r="Y556" s="376"/>
      <c r="Z556" s="375"/>
      <c r="AA556" s="376"/>
      <c r="AB556" s="375"/>
      <c r="AC556" s="376"/>
      <c r="AD556" s="377"/>
    </row>
    <row r="557" spans="1:30" s="378" customFormat="1" x14ac:dyDescent="0.25">
      <c r="A557" s="2"/>
      <c r="B557" s="2"/>
      <c r="C557" s="2"/>
      <c r="D557" s="2"/>
      <c r="E557" s="2"/>
      <c r="F557" s="2"/>
      <c r="G557" s="2"/>
      <c r="H557" s="2"/>
      <c r="I557" s="2"/>
      <c r="J557" s="643"/>
      <c r="K557" s="643"/>
      <c r="L557" s="643"/>
      <c r="M557" s="643"/>
      <c r="N557" s="643"/>
      <c r="O557" s="643"/>
      <c r="P557" s="643"/>
      <c r="Q557" s="375"/>
      <c r="R557" s="375"/>
      <c r="S557" s="375"/>
      <c r="T557" s="375"/>
      <c r="U557" s="375"/>
      <c r="V557" s="375"/>
      <c r="W557" s="376"/>
      <c r="X557" s="375"/>
      <c r="Y557" s="376"/>
      <c r="Z557" s="375"/>
      <c r="AA557" s="376"/>
      <c r="AB557" s="375"/>
      <c r="AC557" s="376"/>
      <c r="AD557" s="377"/>
    </row>
    <row r="558" spans="1:30" s="378" customFormat="1" x14ac:dyDescent="0.25">
      <c r="A558" s="2"/>
      <c r="B558" s="2"/>
      <c r="C558" s="2"/>
      <c r="D558" s="2"/>
      <c r="E558" s="2"/>
      <c r="F558" s="2"/>
      <c r="G558" s="2"/>
      <c r="H558" s="2"/>
      <c r="I558" s="2"/>
      <c r="J558" s="643"/>
      <c r="K558" s="643"/>
      <c r="L558" s="643"/>
      <c r="M558" s="643"/>
      <c r="N558" s="643"/>
      <c r="O558" s="643"/>
      <c r="P558" s="643"/>
      <c r="Q558" s="375"/>
      <c r="R558" s="375"/>
      <c r="S558" s="375"/>
      <c r="T558" s="375"/>
      <c r="U558" s="375"/>
      <c r="V558" s="375"/>
      <c r="W558" s="376"/>
      <c r="X558" s="375"/>
      <c r="Y558" s="376"/>
      <c r="Z558" s="375"/>
      <c r="AA558" s="376"/>
      <c r="AB558" s="375"/>
      <c r="AC558" s="376"/>
      <c r="AD558" s="377"/>
    </row>
    <row r="559" spans="1:30" s="378" customFormat="1" x14ac:dyDescent="0.25">
      <c r="A559" s="2"/>
      <c r="B559" s="2"/>
      <c r="C559" s="2"/>
      <c r="D559" s="2"/>
      <c r="E559" s="2"/>
      <c r="F559" s="2"/>
      <c r="G559" s="2"/>
      <c r="H559" s="2"/>
      <c r="I559" s="2"/>
      <c r="J559" s="643"/>
      <c r="K559" s="643"/>
      <c r="L559" s="643"/>
      <c r="M559" s="643"/>
      <c r="N559" s="643"/>
      <c r="O559" s="643"/>
      <c r="P559" s="643"/>
      <c r="Q559" s="375"/>
      <c r="R559" s="375"/>
      <c r="S559" s="375"/>
      <c r="T559" s="375"/>
      <c r="U559" s="375"/>
      <c r="V559" s="375"/>
      <c r="W559" s="376"/>
      <c r="X559" s="375"/>
      <c r="Y559" s="376"/>
      <c r="Z559" s="375"/>
      <c r="AA559" s="376"/>
      <c r="AB559" s="375"/>
      <c r="AC559" s="376"/>
      <c r="AD559" s="377"/>
    </row>
    <row r="560" spans="1:30" s="378" customFormat="1" x14ac:dyDescent="0.25">
      <c r="A560" s="2"/>
      <c r="B560" s="2"/>
      <c r="C560" s="2"/>
      <c r="D560" s="2"/>
      <c r="E560" s="2"/>
      <c r="F560" s="2"/>
      <c r="G560" s="2"/>
      <c r="H560" s="2"/>
      <c r="I560" s="2"/>
      <c r="J560" s="643"/>
      <c r="K560" s="643"/>
      <c r="L560" s="643"/>
      <c r="M560" s="643"/>
      <c r="N560" s="643"/>
      <c r="O560" s="643"/>
      <c r="P560" s="643"/>
      <c r="Q560" s="375"/>
      <c r="R560" s="375"/>
      <c r="S560" s="375"/>
      <c r="T560" s="375"/>
      <c r="U560" s="375"/>
      <c r="V560" s="375"/>
      <c r="W560" s="376"/>
      <c r="X560" s="375"/>
      <c r="Y560" s="376"/>
      <c r="Z560" s="375"/>
      <c r="AA560" s="376"/>
      <c r="AB560" s="375"/>
      <c r="AC560" s="376"/>
      <c r="AD560" s="377"/>
    </row>
    <row r="561" spans="1:30" s="378" customFormat="1" x14ac:dyDescent="0.25">
      <c r="A561" s="2"/>
      <c r="B561" s="2"/>
      <c r="C561" s="2"/>
      <c r="D561" s="2"/>
      <c r="E561" s="2"/>
      <c r="F561" s="2"/>
      <c r="G561" s="2"/>
      <c r="H561" s="2"/>
      <c r="I561" s="2"/>
      <c r="J561" s="643"/>
      <c r="K561" s="643"/>
      <c r="L561" s="643"/>
      <c r="M561" s="643"/>
      <c r="N561" s="643"/>
      <c r="O561" s="643"/>
      <c r="P561" s="643"/>
      <c r="Q561" s="375"/>
      <c r="R561" s="375"/>
      <c r="S561" s="375"/>
      <c r="T561" s="375"/>
      <c r="U561" s="375"/>
      <c r="V561" s="375"/>
      <c r="W561" s="376"/>
      <c r="X561" s="375"/>
      <c r="Y561" s="376"/>
      <c r="Z561" s="375"/>
      <c r="AA561" s="376"/>
      <c r="AB561" s="375"/>
      <c r="AC561" s="376"/>
      <c r="AD561" s="377"/>
    </row>
    <row r="562" spans="1:30" s="378" customFormat="1" x14ac:dyDescent="0.25">
      <c r="A562" s="2"/>
      <c r="B562" s="2"/>
      <c r="C562" s="2"/>
      <c r="D562" s="2"/>
      <c r="E562" s="2"/>
      <c r="F562" s="2"/>
      <c r="G562" s="2"/>
      <c r="H562" s="2"/>
      <c r="I562" s="2"/>
      <c r="J562" s="643"/>
      <c r="K562" s="643"/>
      <c r="L562" s="643"/>
      <c r="M562" s="643"/>
      <c r="N562" s="643"/>
      <c r="O562" s="643"/>
      <c r="P562" s="643"/>
      <c r="Q562" s="375"/>
      <c r="R562" s="375"/>
      <c r="S562" s="375"/>
      <c r="T562" s="375"/>
      <c r="U562" s="375"/>
      <c r="V562" s="375"/>
      <c r="W562" s="376"/>
      <c r="X562" s="375"/>
      <c r="Y562" s="376"/>
      <c r="Z562" s="375"/>
      <c r="AA562" s="376"/>
      <c r="AB562" s="375"/>
      <c r="AC562" s="376"/>
      <c r="AD562" s="377"/>
    </row>
    <row r="563" spans="1:30" s="378" customFormat="1" x14ac:dyDescent="0.25">
      <c r="A563" s="2"/>
      <c r="B563" s="2"/>
      <c r="C563" s="2"/>
      <c r="D563" s="2"/>
      <c r="E563" s="2"/>
      <c r="F563" s="2"/>
      <c r="G563" s="2"/>
      <c r="H563" s="2"/>
      <c r="I563" s="2"/>
      <c r="J563" s="643"/>
      <c r="K563" s="643"/>
      <c r="L563" s="643"/>
      <c r="M563" s="643"/>
      <c r="N563" s="643"/>
      <c r="O563" s="643"/>
      <c r="P563" s="643"/>
      <c r="Q563" s="375"/>
      <c r="R563" s="375"/>
      <c r="S563" s="375"/>
      <c r="T563" s="375"/>
      <c r="U563" s="375"/>
      <c r="V563" s="375"/>
      <c r="W563" s="376"/>
      <c r="X563" s="375"/>
      <c r="Y563" s="376"/>
      <c r="Z563" s="375"/>
      <c r="AA563" s="376"/>
      <c r="AB563" s="375"/>
      <c r="AC563" s="376"/>
      <c r="AD563" s="377"/>
    </row>
    <row r="564" spans="1:30" s="378" customFormat="1" x14ac:dyDescent="0.25">
      <c r="A564" s="2"/>
      <c r="B564" s="2"/>
      <c r="C564" s="2"/>
      <c r="D564" s="2"/>
      <c r="E564" s="2"/>
      <c r="F564" s="2"/>
      <c r="G564" s="2"/>
      <c r="H564" s="2"/>
      <c r="I564" s="2"/>
      <c r="J564" s="643"/>
      <c r="K564" s="643"/>
      <c r="L564" s="643"/>
      <c r="M564" s="643"/>
      <c r="N564" s="643"/>
      <c r="O564" s="643"/>
      <c r="P564" s="643"/>
      <c r="Q564" s="375"/>
      <c r="R564" s="375"/>
      <c r="S564" s="375"/>
      <c r="T564" s="375"/>
      <c r="U564" s="375"/>
      <c r="V564" s="375"/>
      <c r="W564" s="376"/>
      <c r="X564" s="375"/>
      <c r="Y564" s="376"/>
      <c r="Z564" s="375"/>
      <c r="AA564" s="376"/>
      <c r="AB564" s="375"/>
      <c r="AC564" s="376"/>
      <c r="AD564" s="377"/>
    </row>
    <row r="565" spans="1:30" s="378" customFormat="1" x14ac:dyDescent="0.25">
      <c r="A565" s="2"/>
      <c r="B565" s="2"/>
      <c r="C565" s="2"/>
      <c r="D565" s="2"/>
      <c r="E565" s="2"/>
      <c r="F565" s="2"/>
      <c r="G565" s="2"/>
      <c r="H565" s="2"/>
      <c r="I565" s="2"/>
      <c r="J565" s="643"/>
      <c r="K565" s="643"/>
      <c r="L565" s="643"/>
      <c r="M565" s="643"/>
      <c r="N565" s="643"/>
      <c r="O565" s="643"/>
      <c r="P565" s="643"/>
      <c r="Q565" s="375"/>
      <c r="R565" s="375"/>
      <c r="S565" s="375"/>
      <c r="T565" s="375"/>
      <c r="U565" s="375"/>
      <c r="V565" s="375"/>
      <c r="W565" s="376"/>
      <c r="X565" s="375"/>
      <c r="Y565" s="376"/>
      <c r="Z565" s="375"/>
      <c r="AA565" s="376"/>
      <c r="AB565" s="375"/>
      <c r="AC565" s="376"/>
      <c r="AD565" s="377"/>
    </row>
    <row r="566" spans="1:30" s="378" customFormat="1" x14ac:dyDescent="0.25">
      <c r="A566" s="2"/>
      <c r="B566" s="2"/>
      <c r="C566" s="2"/>
      <c r="D566" s="2"/>
      <c r="E566" s="2"/>
      <c r="F566" s="2"/>
      <c r="G566" s="2"/>
      <c r="H566" s="2"/>
      <c r="I566" s="2"/>
      <c r="J566" s="643"/>
      <c r="K566" s="643"/>
      <c r="L566" s="643"/>
      <c r="M566" s="643"/>
      <c r="N566" s="643"/>
      <c r="O566" s="643"/>
      <c r="P566" s="643"/>
      <c r="Q566" s="375"/>
      <c r="R566" s="375"/>
      <c r="S566" s="375"/>
      <c r="T566" s="375"/>
      <c r="U566" s="375"/>
      <c r="V566" s="375"/>
      <c r="W566" s="376"/>
      <c r="X566" s="375"/>
      <c r="Y566" s="376"/>
      <c r="Z566" s="375"/>
      <c r="AA566" s="376"/>
      <c r="AB566" s="375"/>
      <c r="AC566" s="376"/>
      <c r="AD566" s="377"/>
    </row>
    <row r="567" spans="1:30" s="378" customFormat="1" x14ac:dyDescent="0.25">
      <c r="A567" s="2"/>
      <c r="B567" s="2"/>
      <c r="C567" s="2"/>
      <c r="D567" s="2"/>
      <c r="E567" s="2"/>
      <c r="F567" s="2"/>
      <c r="G567" s="2"/>
      <c r="H567" s="2"/>
      <c r="I567" s="2"/>
      <c r="J567" s="643"/>
      <c r="K567" s="643"/>
      <c r="L567" s="643"/>
      <c r="M567" s="643"/>
      <c r="N567" s="643"/>
      <c r="O567" s="643"/>
      <c r="P567" s="643"/>
      <c r="Q567" s="375"/>
      <c r="R567" s="375"/>
      <c r="S567" s="375"/>
      <c r="T567" s="375"/>
      <c r="U567" s="375"/>
      <c r="V567" s="375"/>
      <c r="W567" s="376"/>
      <c r="X567" s="375"/>
      <c r="Y567" s="376"/>
      <c r="Z567" s="375"/>
      <c r="AA567" s="376"/>
      <c r="AB567" s="375"/>
      <c r="AC567" s="376"/>
      <c r="AD567" s="377"/>
    </row>
    <row r="568" spans="1:30" s="378" customFormat="1" x14ac:dyDescent="0.25">
      <c r="A568" s="2"/>
      <c r="B568" s="2"/>
      <c r="C568" s="2"/>
      <c r="D568" s="2"/>
      <c r="E568" s="2"/>
      <c r="F568" s="2"/>
      <c r="G568" s="2"/>
      <c r="H568" s="2"/>
      <c r="I568" s="2"/>
      <c r="J568" s="643"/>
      <c r="K568" s="643"/>
      <c r="L568" s="643"/>
      <c r="M568" s="643"/>
      <c r="N568" s="643"/>
      <c r="O568" s="643"/>
      <c r="P568" s="643"/>
      <c r="Q568" s="375"/>
      <c r="R568" s="375"/>
      <c r="S568" s="375"/>
      <c r="T568" s="375"/>
      <c r="U568" s="375"/>
      <c r="V568" s="375"/>
      <c r="W568" s="376"/>
      <c r="X568" s="375"/>
      <c r="Y568" s="376"/>
      <c r="Z568" s="375"/>
      <c r="AA568" s="376"/>
      <c r="AB568" s="375"/>
      <c r="AC568" s="376"/>
      <c r="AD568" s="377"/>
    </row>
    <row r="569" spans="1:30" s="378" customFormat="1" x14ac:dyDescent="0.25">
      <c r="A569" s="2"/>
      <c r="B569" s="2"/>
      <c r="C569" s="2"/>
      <c r="D569" s="2"/>
      <c r="E569" s="2"/>
      <c r="F569" s="2"/>
      <c r="G569" s="2"/>
      <c r="H569" s="2"/>
      <c r="I569" s="2"/>
      <c r="J569" s="643"/>
      <c r="K569" s="643"/>
      <c r="L569" s="643"/>
      <c r="M569" s="643"/>
      <c r="N569" s="643"/>
      <c r="O569" s="643"/>
      <c r="P569" s="643"/>
      <c r="Q569" s="375"/>
      <c r="R569" s="375"/>
      <c r="S569" s="375"/>
      <c r="T569" s="375"/>
      <c r="U569" s="375"/>
      <c r="V569" s="375"/>
      <c r="W569" s="376"/>
      <c r="X569" s="375"/>
      <c r="Y569" s="376"/>
      <c r="Z569" s="375"/>
      <c r="AA569" s="376"/>
      <c r="AB569" s="375"/>
      <c r="AC569" s="376"/>
      <c r="AD569" s="377"/>
    </row>
    <row r="570" spans="1:30" s="378" customFormat="1" x14ac:dyDescent="0.25">
      <c r="A570" s="2"/>
      <c r="B570" s="2"/>
      <c r="C570" s="2"/>
      <c r="D570" s="2"/>
      <c r="E570" s="2"/>
      <c r="F570" s="2"/>
      <c r="G570" s="2"/>
      <c r="H570" s="2"/>
      <c r="I570" s="2"/>
      <c r="J570" s="643"/>
      <c r="K570" s="643"/>
      <c r="L570" s="643"/>
      <c r="M570" s="643"/>
      <c r="N570" s="643"/>
      <c r="O570" s="643"/>
      <c r="P570" s="643"/>
      <c r="Q570" s="375"/>
      <c r="R570" s="375"/>
      <c r="S570" s="375"/>
      <c r="T570" s="375"/>
      <c r="U570" s="375"/>
      <c r="V570" s="375"/>
      <c r="W570" s="376"/>
      <c r="X570" s="375"/>
      <c r="Y570" s="376"/>
      <c r="Z570" s="375"/>
      <c r="AA570" s="376"/>
      <c r="AB570" s="375"/>
      <c r="AC570" s="376"/>
      <c r="AD570" s="377"/>
    </row>
    <row r="571" spans="1:30" s="378" customFormat="1" x14ac:dyDescent="0.25">
      <c r="A571" s="2"/>
      <c r="B571" s="2"/>
      <c r="C571" s="2"/>
      <c r="D571" s="2"/>
      <c r="E571" s="2"/>
      <c r="F571" s="2"/>
      <c r="G571" s="2"/>
      <c r="H571" s="2"/>
      <c r="I571" s="2"/>
      <c r="J571" s="643"/>
      <c r="K571" s="643"/>
      <c r="L571" s="643"/>
      <c r="M571" s="643"/>
      <c r="N571" s="643"/>
      <c r="O571" s="643"/>
      <c r="P571" s="643"/>
      <c r="Q571" s="375"/>
      <c r="R571" s="375"/>
      <c r="S571" s="375"/>
      <c r="T571" s="375"/>
      <c r="U571" s="375"/>
      <c r="V571" s="375"/>
      <c r="W571" s="376"/>
      <c r="X571" s="375"/>
      <c r="Y571" s="376"/>
      <c r="Z571" s="375"/>
      <c r="AA571" s="376"/>
      <c r="AB571" s="375"/>
      <c r="AC571" s="376"/>
      <c r="AD571" s="377"/>
    </row>
    <row r="572" spans="1:30" s="378" customFormat="1" x14ac:dyDescent="0.25">
      <c r="A572" s="2"/>
      <c r="B572" s="2"/>
      <c r="C572" s="2"/>
      <c r="D572" s="2"/>
      <c r="E572" s="2"/>
      <c r="F572" s="2"/>
      <c r="G572" s="2"/>
      <c r="H572" s="2"/>
      <c r="I572" s="2"/>
      <c r="J572" s="643"/>
      <c r="K572" s="643"/>
      <c r="L572" s="643"/>
      <c r="M572" s="643"/>
      <c r="N572" s="643"/>
      <c r="O572" s="643"/>
      <c r="P572" s="643"/>
      <c r="Q572" s="375"/>
      <c r="R572" s="375"/>
      <c r="S572" s="375"/>
      <c r="T572" s="375"/>
      <c r="U572" s="375"/>
      <c r="V572" s="375"/>
      <c r="W572" s="376"/>
      <c r="X572" s="375"/>
      <c r="Y572" s="376"/>
      <c r="Z572" s="375"/>
      <c r="AA572" s="376"/>
      <c r="AB572" s="375"/>
      <c r="AC572" s="376"/>
      <c r="AD572" s="377"/>
    </row>
    <row r="573" spans="1:30" s="378" customFormat="1" x14ac:dyDescent="0.25">
      <c r="A573" s="2"/>
      <c r="B573" s="2"/>
      <c r="C573" s="2"/>
      <c r="D573" s="2"/>
      <c r="E573" s="2"/>
      <c r="F573" s="2"/>
      <c r="G573" s="2"/>
      <c r="H573" s="2"/>
      <c r="I573" s="2"/>
      <c r="J573" s="643"/>
      <c r="K573" s="643"/>
      <c r="L573" s="643"/>
      <c r="M573" s="643"/>
      <c r="N573" s="643"/>
      <c r="O573" s="643"/>
      <c r="P573" s="643"/>
      <c r="Q573" s="375"/>
      <c r="R573" s="375"/>
      <c r="S573" s="375"/>
      <c r="T573" s="375"/>
      <c r="U573" s="375"/>
      <c r="V573" s="375"/>
      <c r="W573" s="376"/>
      <c r="X573" s="375"/>
      <c r="Y573" s="376"/>
      <c r="Z573" s="375"/>
      <c r="AA573" s="376"/>
      <c r="AB573" s="375"/>
      <c r="AC573" s="376"/>
      <c r="AD573" s="377"/>
    </row>
    <row r="574" spans="1:30" s="378" customFormat="1" x14ac:dyDescent="0.25">
      <c r="A574" s="2"/>
      <c r="B574" s="2"/>
      <c r="C574" s="2"/>
      <c r="D574" s="2"/>
      <c r="E574" s="2"/>
      <c r="F574" s="2"/>
      <c r="G574" s="2"/>
      <c r="H574" s="2"/>
      <c r="I574" s="2"/>
      <c r="J574" s="643"/>
      <c r="K574" s="643"/>
      <c r="L574" s="643"/>
      <c r="M574" s="643"/>
      <c r="N574" s="643"/>
      <c r="O574" s="643"/>
      <c r="P574" s="643"/>
      <c r="Q574" s="375"/>
      <c r="R574" s="375"/>
      <c r="S574" s="375"/>
      <c r="T574" s="375"/>
      <c r="U574" s="375"/>
      <c r="V574" s="375"/>
      <c r="W574" s="376"/>
      <c r="X574" s="375"/>
      <c r="Y574" s="376"/>
      <c r="Z574" s="375"/>
      <c r="AA574" s="376"/>
      <c r="AB574" s="375"/>
      <c r="AC574" s="376"/>
      <c r="AD574" s="377"/>
    </row>
    <row r="575" spans="1:30" s="378" customFormat="1" x14ac:dyDescent="0.25">
      <c r="A575" s="2"/>
      <c r="B575" s="2"/>
      <c r="C575" s="2"/>
      <c r="D575" s="2"/>
      <c r="E575" s="2"/>
      <c r="F575" s="2"/>
      <c r="G575" s="2"/>
      <c r="H575" s="2"/>
      <c r="I575" s="2"/>
      <c r="J575" s="643"/>
      <c r="K575" s="643"/>
      <c r="L575" s="643"/>
      <c r="M575" s="643"/>
      <c r="N575" s="643"/>
      <c r="O575" s="643"/>
      <c r="P575" s="643"/>
      <c r="Q575" s="375"/>
      <c r="R575" s="375"/>
      <c r="S575" s="375"/>
      <c r="T575" s="375"/>
      <c r="U575" s="375"/>
      <c r="V575" s="375"/>
      <c r="W575" s="376"/>
      <c r="X575" s="375"/>
      <c r="Y575" s="376"/>
      <c r="Z575" s="375"/>
      <c r="AA575" s="376"/>
      <c r="AB575" s="375"/>
      <c r="AC575" s="376"/>
      <c r="AD575" s="377"/>
    </row>
    <row r="576" spans="1:30" s="378" customFormat="1" x14ac:dyDescent="0.25">
      <c r="A576" s="2"/>
      <c r="B576" s="2"/>
      <c r="C576" s="2"/>
      <c r="D576" s="2"/>
      <c r="E576" s="2"/>
      <c r="F576" s="2"/>
      <c r="G576" s="2"/>
      <c r="H576" s="2"/>
      <c r="I576" s="2"/>
      <c r="J576" s="643"/>
      <c r="K576" s="643"/>
      <c r="L576" s="643"/>
      <c r="M576" s="643"/>
      <c r="N576" s="643"/>
      <c r="O576" s="643"/>
      <c r="P576" s="643"/>
      <c r="Q576" s="375"/>
      <c r="R576" s="375"/>
      <c r="S576" s="375"/>
      <c r="T576" s="375"/>
      <c r="U576" s="375"/>
      <c r="V576" s="375"/>
      <c r="W576" s="376"/>
      <c r="X576" s="375"/>
      <c r="Y576" s="376"/>
      <c r="Z576" s="375"/>
      <c r="AA576" s="376"/>
      <c r="AB576" s="375"/>
      <c r="AC576" s="376"/>
      <c r="AD576" s="377"/>
    </row>
    <row r="577" spans="1:30" s="378" customFormat="1" x14ac:dyDescent="0.25">
      <c r="A577" s="2"/>
      <c r="B577" s="2"/>
      <c r="C577" s="2"/>
      <c r="D577" s="2"/>
      <c r="E577" s="2"/>
      <c r="F577" s="2"/>
      <c r="G577" s="2"/>
      <c r="H577" s="2"/>
      <c r="I577" s="2"/>
      <c r="J577" s="643"/>
      <c r="K577" s="643"/>
      <c r="L577" s="643"/>
      <c r="M577" s="643"/>
      <c r="N577" s="643"/>
      <c r="O577" s="643"/>
      <c r="P577" s="643"/>
      <c r="Q577" s="375"/>
      <c r="R577" s="375"/>
      <c r="S577" s="375"/>
      <c r="T577" s="375"/>
      <c r="U577" s="375"/>
      <c r="V577" s="375"/>
      <c r="W577" s="376"/>
      <c r="X577" s="375"/>
      <c r="Y577" s="376"/>
      <c r="Z577" s="375"/>
      <c r="AA577" s="376"/>
      <c r="AB577" s="375"/>
      <c r="AC577" s="376"/>
      <c r="AD577" s="377"/>
    </row>
    <row r="578" spans="1:30" s="378" customFormat="1" x14ac:dyDescent="0.25">
      <c r="A578" s="2"/>
      <c r="B578" s="2"/>
      <c r="C578" s="2"/>
      <c r="D578" s="2"/>
      <c r="E578" s="2"/>
      <c r="F578" s="2"/>
      <c r="G578" s="2"/>
      <c r="H578" s="2"/>
      <c r="I578" s="2"/>
      <c r="J578" s="643"/>
      <c r="K578" s="643"/>
      <c r="L578" s="643"/>
      <c r="M578" s="643"/>
      <c r="N578" s="643"/>
      <c r="O578" s="643"/>
      <c r="P578" s="643"/>
      <c r="Q578" s="375"/>
      <c r="R578" s="375"/>
      <c r="S578" s="375"/>
      <c r="T578" s="375"/>
      <c r="U578" s="375"/>
      <c r="V578" s="375"/>
      <c r="W578" s="376"/>
      <c r="X578" s="375"/>
      <c r="Y578" s="376"/>
      <c r="Z578" s="375"/>
      <c r="AA578" s="376"/>
      <c r="AB578" s="375"/>
      <c r="AC578" s="376"/>
      <c r="AD578" s="377"/>
    </row>
    <row r="579" spans="1:30" s="378" customFormat="1" x14ac:dyDescent="0.25">
      <c r="A579" s="2"/>
      <c r="B579" s="2"/>
      <c r="C579" s="2"/>
      <c r="D579" s="2"/>
      <c r="E579" s="2"/>
      <c r="F579" s="2"/>
      <c r="G579" s="2"/>
      <c r="H579" s="2"/>
      <c r="I579" s="2"/>
      <c r="J579" s="643"/>
      <c r="K579" s="643"/>
      <c r="L579" s="643"/>
      <c r="M579" s="643"/>
      <c r="N579" s="643"/>
      <c r="O579" s="643"/>
      <c r="P579" s="643"/>
      <c r="Q579" s="375"/>
      <c r="R579" s="375"/>
      <c r="S579" s="375"/>
      <c r="T579" s="375"/>
      <c r="U579" s="375"/>
      <c r="V579" s="375"/>
      <c r="W579" s="376"/>
      <c r="X579" s="375"/>
      <c r="Y579" s="376"/>
      <c r="Z579" s="375"/>
      <c r="AA579" s="376"/>
      <c r="AB579" s="375"/>
      <c r="AC579" s="376"/>
      <c r="AD579" s="377"/>
    </row>
    <row r="580" spans="1:30" s="378" customFormat="1" x14ac:dyDescent="0.25">
      <c r="A580" s="2"/>
      <c r="B580" s="2"/>
      <c r="C580" s="2"/>
      <c r="D580" s="2"/>
      <c r="E580" s="2"/>
      <c r="F580" s="2"/>
      <c r="G580" s="2"/>
      <c r="H580" s="2"/>
      <c r="I580" s="2"/>
      <c r="J580" s="643"/>
      <c r="K580" s="643"/>
      <c r="L580" s="643"/>
      <c r="M580" s="643"/>
      <c r="N580" s="643"/>
      <c r="O580" s="643"/>
      <c r="P580" s="643"/>
      <c r="Q580" s="375"/>
      <c r="R580" s="375"/>
      <c r="S580" s="375"/>
      <c r="T580" s="375"/>
      <c r="U580" s="375"/>
      <c r="V580" s="375"/>
      <c r="W580" s="376"/>
      <c r="X580" s="375"/>
      <c r="Y580" s="376"/>
      <c r="Z580" s="375"/>
      <c r="AA580" s="376"/>
      <c r="AB580" s="375"/>
      <c r="AC580" s="376"/>
      <c r="AD580" s="377"/>
    </row>
    <row r="581" spans="1:30" s="378" customFormat="1" x14ac:dyDescent="0.25">
      <c r="A581" s="2"/>
      <c r="B581" s="2"/>
      <c r="C581" s="2"/>
      <c r="D581" s="2"/>
      <c r="E581" s="2"/>
      <c r="F581" s="2"/>
      <c r="G581" s="2"/>
      <c r="H581" s="2"/>
      <c r="I581" s="2"/>
      <c r="J581" s="643"/>
      <c r="K581" s="643"/>
      <c r="L581" s="643"/>
      <c r="M581" s="643"/>
      <c r="N581" s="643"/>
      <c r="O581" s="643"/>
      <c r="P581" s="643"/>
      <c r="Q581" s="375"/>
      <c r="R581" s="375"/>
      <c r="S581" s="375"/>
      <c r="T581" s="375"/>
      <c r="U581" s="375"/>
      <c r="V581" s="375"/>
      <c r="W581" s="376"/>
      <c r="X581" s="375"/>
      <c r="Y581" s="376"/>
      <c r="Z581" s="375"/>
      <c r="AA581" s="376"/>
      <c r="AB581" s="375"/>
      <c r="AC581" s="376"/>
      <c r="AD581" s="377"/>
    </row>
    <row r="582" spans="1:30" s="378" customFormat="1" x14ac:dyDescent="0.25">
      <c r="A582" s="2"/>
      <c r="B582" s="2"/>
      <c r="C582" s="2"/>
      <c r="D582" s="2"/>
      <c r="E582" s="2"/>
      <c r="F582" s="2"/>
      <c r="G582" s="2"/>
      <c r="H582" s="2"/>
      <c r="I582" s="2"/>
      <c r="J582" s="643"/>
      <c r="K582" s="643"/>
      <c r="L582" s="643"/>
      <c r="M582" s="643"/>
      <c r="N582" s="643"/>
      <c r="O582" s="643"/>
      <c r="P582" s="643"/>
      <c r="Q582" s="375"/>
      <c r="R582" s="375"/>
      <c r="S582" s="375"/>
      <c r="T582" s="375"/>
      <c r="U582" s="375"/>
      <c r="V582" s="375"/>
      <c r="W582" s="376"/>
      <c r="X582" s="375"/>
      <c r="Y582" s="376"/>
      <c r="Z582" s="375"/>
      <c r="AA582" s="376"/>
      <c r="AB582" s="375"/>
      <c r="AC582" s="376"/>
      <c r="AD582" s="377"/>
    </row>
    <row r="583" spans="1:30" s="378" customFormat="1" x14ac:dyDescent="0.25">
      <c r="A583" s="2"/>
      <c r="B583" s="2"/>
      <c r="C583" s="2"/>
      <c r="D583" s="2"/>
      <c r="E583" s="2"/>
      <c r="F583" s="2"/>
      <c r="G583" s="2"/>
      <c r="H583" s="2"/>
      <c r="I583" s="2"/>
      <c r="J583" s="643"/>
      <c r="K583" s="643"/>
      <c r="L583" s="643"/>
      <c r="M583" s="643"/>
      <c r="N583" s="643"/>
      <c r="O583" s="643"/>
      <c r="P583" s="643"/>
      <c r="Q583" s="375"/>
      <c r="R583" s="375"/>
      <c r="S583" s="375"/>
      <c r="T583" s="375"/>
      <c r="U583" s="375"/>
      <c r="V583" s="375"/>
      <c r="W583" s="376"/>
      <c r="X583" s="375"/>
      <c r="Y583" s="376"/>
      <c r="Z583" s="375"/>
      <c r="AA583" s="376"/>
      <c r="AB583" s="375"/>
      <c r="AC583" s="376"/>
      <c r="AD583" s="377"/>
    </row>
    <row r="584" spans="1:30" s="378" customFormat="1" x14ac:dyDescent="0.25">
      <c r="A584" s="2"/>
      <c r="B584" s="2"/>
      <c r="C584" s="2"/>
      <c r="D584" s="2"/>
      <c r="E584" s="2"/>
      <c r="F584" s="2"/>
      <c r="G584" s="2"/>
      <c r="H584" s="2"/>
      <c r="I584" s="2"/>
      <c r="J584" s="643"/>
      <c r="K584" s="643"/>
      <c r="L584" s="643"/>
      <c r="M584" s="643"/>
      <c r="N584" s="643"/>
      <c r="O584" s="643"/>
      <c r="P584" s="643"/>
      <c r="Q584" s="375"/>
      <c r="R584" s="375"/>
      <c r="S584" s="375"/>
      <c r="T584" s="375"/>
      <c r="U584" s="375"/>
      <c r="V584" s="375"/>
      <c r="W584" s="376"/>
      <c r="X584" s="375"/>
      <c r="Y584" s="376"/>
      <c r="Z584" s="375"/>
      <c r="AA584" s="376"/>
      <c r="AB584" s="375"/>
      <c r="AC584" s="376"/>
      <c r="AD584" s="377"/>
    </row>
    <row r="585" spans="1:30" s="378" customFormat="1" x14ac:dyDescent="0.25">
      <c r="A585" s="2"/>
      <c r="B585" s="2"/>
      <c r="C585" s="2"/>
      <c r="D585" s="2"/>
      <c r="E585" s="2"/>
      <c r="F585" s="2"/>
      <c r="G585" s="2"/>
      <c r="H585" s="2"/>
      <c r="I585" s="2"/>
      <c r="J585" s="643"/>
      <c r="K585" s="643"/>
      <c r="L585" s="643"/>
      <c r="M585" s="643"/>
      <c r="N585" s="643"/>
      <c r="O585" s="643"/>
      <c r="P585" s="643"/>
      <c r="Q585" s="375"/>
      <c r="R585" s="375"/>
      <c r="S585" s="375"/>
      <c r="T585" s="375"/>
      <c r="U585" s="375"/>
      <c r="V585" s="375"/>
      <c r="W585" s="376"/>
      <c r="X585" s="375"/>
      <c r="Y585" s="376"/>
      <c r="Z585" s="375"/>
      <c r="AA585" s="376"/>
      <c r="AB585" s="375"/>
      <c r="AC585" s="376"/>
      <c r="AD585" s="377"/>
    </row>
    <row r="586" spans="1:30" s="378" customFormat="1" x14ac:dyDescent="0.25">
      <c r="A586" s="2"/>
      <c r="B586" s="2"/>
      <c r="C586" s="2"/>
      <c r="D586" s="2"/>
      <c r="E586" s="2"/>
      <c r="F586" s="2"/>
      <c r="G586" s="2"/>
      <c r="H586" s="2"/>
      <c r="I586" s="2"/>
      <c r="J586" s="643"/>
      <c r="K586" s="643"/>
      <c r="L586" s="643"/>
      <c r="M586" s="643"/>
      <c r="N586" s="643"/>
      <c r="O586" s="643"/>
      <c r="P586" s="643"/>
      <c r="Q586" s="375"/>
      <c r="R586" s="375"/>
      <c r="S586" s="375"/>
      <c r="T586" s="375"/>
      <c r="U586" s="375"/>
      <c r="V586" s="375"/>
      <c r="W586" s="376"/>
      <c r="X586" s="375"/>
      <c r="Y586" s="376"/>
      <c r="Z586" s="375"/>
      <c r="AA586" s="376"/>
      <c r="AB586" s="375"/>
      <c r="AC586" s="376"/>
      <c r="AD586" s="377"/>
    </row>
    <row r="587" spans="1:30" s="378" customFormat="1" x14ac:dyDescent="0.25">
      <c r="A587" s="2"/>
      <c r="B587" s="2"/>
      <c r="C587" s="2"/>
      <c r="D587" s="2"/>
      <c r="E587" s="2"/>
      <c r="F587" s="2"/>
      <c r="G587" s="2"/>
      <c r="H587" s="2"/>
      <c r="I587" s="2"/>
      <c r="J587" s="643"/>
      <c r="K587" s="643"/>
      <c r="L587" s="643"/>
      <c r="M587" s="643"/>
      <c r="N587" s="643"/>
      <c r="O587" s="643"/>
      <c r="P587" s="643"/>
      <c r="Q587" s="375"/>
      <c r="R587" s="375"/>
      <c r="S587" s="375"/>
      <c r="T587" s="375"/>
      <c r="U587" s="375"/>
      <c r="V587" s="375"/>
      <c r="W587" s="376"/>
      <c r="X587" s="375"/>
      <c r="Y587" s="376"/>
      <c r="Z587" s="375"/>
      <c r="AA587" s="376"/>
      <c r="AB587" s="375"/>
      <c r="AC587" s="376"/>
      <c r="AD587" s="377"/>
    </row>
    <row r="588" spans="1:30" s="378" customFormat="1" x14ac:dyDescent="0.25">
      <c r="A588" s="2"/>
      <c r="B588" s="2"/>
      <c r="C588" s="2"/>
      <c r="D588" s="2"/>
      <c r="E588" s="2"/>
      <c r="F588" s="2"/>
      <c r="G588" s="2"/>
      <c r="H588" s="2"/>
      <c r="I588" s="2"/>
      <c r="J588" s="643"/>
      <c r="K588" s="643"/>
      <c r="L588" s="643"/>
      <c r="M588" s="643"/>
      <c r="N588" s="643"/>
      <c r="O588" s="643"/>
      <c r="P588" s="643"/>
      <c r="Q588" s="375"/>
      <c r="R588" s="375"/>
      <c r="S588" s="375"/>
      <c r="T588" s="375"/>
      <c r="U588" s="375"/>
      <c r="V588" s="375"/>
      <c r="W588" s="376"/>
      <c r="X588" s="375"/>
      <c r="Y588" s="376"/>
      <c r="Z588" s="375"/>
      <c r="AA588" s="376"/>
      <c r="AB588" s="375"/>
      <c r="AC588" s="376"/>
      <c r="AD588" s="377"/>
    </row>
    <row r="589" spans="1:30" s="378" customFormat="1" x14ac:dyDescent="0.25">
      <c r="A589" s="2"/>
      <c r="B589" s="2"/>
      <c r="C589" s="2"/>
      <c r="D589" s="2"/>
      <c r="E589" s="2"/>
      <c r="F589" s="2"/>
      <c r="G589" s="2"/>
      <c r="H589" s="2"/>
      <c r="I589" s="2"/>
      <c r="J589" s="643"/>
      <c r="K589" s="643"/>
      <c r="L589" s="643"/>
      <c r="M589" s="643"/>
      <c r="N589" s="643"/>
      <c r="O589" s="643"/>
      <c r="P589" s="643"/>
      <c r="Q589" s="375"/>
      <c r="R589" s="375"/>
      <c r="S589" s="375"/>
      <c r="T589" s="375"/>
      <c r="U589" s="375"/>
      <c r="V589" s="375"/>
      <c r="W589" s="376"/>
      <c r="X589" s="375"/>
      <c r="Y589" s="376"/>
      <c r="Z589" s="375"/>
      <c r="AA589" s="376"/>
      <c r="AB589" s="375"/>
      <c r="AC589" s="376"/>
      <c r="AD589" s="377"/>
    </row>
    <row r="590" spans="1:30" s="378" customFormat="1" x14ac:dyDescent="0.25">
      <c r="A590" s="2"/>
      <c r="B590" s="2"/>
      <c r="C590" s="2"/>
      <c r="D590" s="2"/>
      <c r="E590" s="2"/>
      <c r="F590" s="2"/>
      <c r="G590" s="2"/>
      <c r="H590" s="2"/>
      <c r="I590" s="2"/>
      <c r="J590" s="643"/>
      <c r="K590" s="643"/>
      <c r="L590" s="643"/>
      <c r="M590" s="643"/>
      <c r="N590" s="643"/>
      <c r="O590" s="643"/>
      <c r="P590" s="643"/>
      <c r="Q590" s="375"/>
      <c r="R590" s="375"/>
      <c r="S590" s="375"/>
      <c r="T590" s="375"/>
      <c r="U590" s="375"/>
      <c r="V590" s="375"/>
      <c r="W590" s="376"/>
      <c r="X590" s="375"/>
      <c r="Y590" s="376"/>
      <c r="Z590" s="375"/>
      <c r="AA590" s="376"/>
      <c r="AB590" s="375"/>
      <c r="AC590" s="376"/>
      <c r="AD590" s="377"/>
    </row>
    <row r="591" spans="1:30" s="378" customFormat="1" x14ac:dyDescent="0.25">
      <c r="A591" s="2"/>
      <c r="B591" s="2"/>
      <c r="C591" s="2"/>
      <c r="D591" s="2"/>
      <c r="E591" s="2"/>
      <c r="F591" s="2"/>
      <c r="G591" s="2"/>
      <c r="H591" s="2"/>
      <c r="I591" s="2"/>
      <c r="J591" s="643"/>
      <c r="K591" s="643"/>
      <c r="L591" s="643"/>
      <c r="M591" s="643"/>
      <c r="N591" s="643"/>
      <c r="O591" s="643"/>
      <c r="P591" s="643"/>
      <c r="Q591" s="375"/>
      <c r="R591" s="375"/>
      <c r="S591" s="375"/>
      <c r="T591" s="375"/>
      <c r="U591" s="375"/>
      <c r="V591" s="375"/>
      <c r="W591" s="376"/>
      <c r="X591" s="375"/>
      <c r="Y591" s="376"/>
      <c r="Z591" s="375"/>
      <c r="AA591" s="376"/>
      <c r="AB591" s="375"/>
      <c r="AC591" s="376"/>
      <c r="AD591" s="377"/>
    </row>
    <row r="592" spans="1:30" s="378" customFormat="1" x14ac:dyDescent="0.25">
      <c r="A592" s="2"/>
      <c r="B592" s="2"/>
      <c r="C592" s="2"/>
      <c r="D592" s="2"/>
      <c r="E592" s="2"/>
      <c r="F592" s="2"/>
      <c r="G592" s="2"/>
      <c r="H592" s="2"/>
      <c r="I592" s="2"/>
      <c r="J592" s="643"/>
      <c r="K592" s="643"/>
      <c r="L592" s="643"/>
      <c r="M592" s="643"/>
      <c r="N592" s="643"/>
      <c r="O592" s="643"/>
      <c r="P592" s="643"/>
      <c r="Q592" s="375"/>
      <c r="R592" s="375"/>
      <c r="S592" s="375"/>
      <c r="T592" s="375"/>
      <c r="U592" s="375"/>
      <c r="V592" s="375"/>
      <c r="W592" s="376"/>
      <c r="X592" s="375"/>
      <c r="Y592" s="376"/>
      <c r="Z592" s="375"/>
      <c r="AA592" s="376"/>
      <c r="AB592" s="375"/>
      <c r="AC592" s="376"/>
      <c r="AD592" s="377"/>
    </row>
    <row r="593" spans="1:30" s="378" customFormat="1" x14ac:dyDescent="0.25">
      <c r="A593" s="2"/>
      <c r="B593" s="2"/>
      <c r="C593" s="2"/>
      <c r="D593" s="2"/>
      <c r="E593" s="2"/>
      <c r="F593" s="2"/>
      <c r="G593" s="2"/>
      <c r="H593" s="2"/>
      <c r="I593" s="2"/>
      <c r="J593" s="643"/>
      <c r="K593" s="643"/>
      <c r="L593" s="643"/>
      <c r="M593" s="643"/>
      <c r="N593" s="643"/>
      <c r="O593" s="643"/>
      <c r="P593" s="643"/>
      <c r="Q593" s="375"/>
      <c r="R593" s="375"/>
      <c r="S593" s="375"/>
      <c r="T593" s="375"/>
      <c r="U593" s="375"/>
      <c r="V593" s="375"/>
      <c r="W593" s="376"/>
      <c r="X593" s="375"/>
      <c r="Y593" s="376"/>
      <c r="Z593" s="375"/>
      <c r="AA593" s="376"/>
      <c r="AB593" s="375"/>
      <c r="AC593" s="376"/>
      <c r="AD593" s="377"/>
    </row>
    <row r="594" spans="1:30" s="378" customFormat="1" x14ac:dyDescent="0.25">
      <c r="A594" s="2"/>
      <c r="B594" s="2"/>
      <c r="C594" s="2"/>
      <c r="D594" s="2"/>
      <c r="E594" s="2"/>
      <c r="F594" s="2"/>
      <c r="G594" s="2"/>
      <c r="H594" s="2"/>
      <c r="I594" s="2"/>
      <c r="J594" s="643"/>
      <c r="K594" s="643"/>
      <c r="L594" s="643"/>
      <c r="M594" s="643"/>
      <c r="N594" s="643"/>
      <c r="O594" s="643"/>
      <c r="P594" s="643"/>
      <c r="Q594" s="375"/>
      <c r="R594" s="375"/>
      <c r="S594" s="375"/>
      <c r="T594" s="375"/>
      <c r="U594" s="375"/>
      <c r="V594" s="375"/>
      <c r="W594" s="376"/>
      <c r="X594" s="375"/>
      <c r="Y594" s="376"/>
      <c r="Z594" s="375"/>
      <c r="AA594" s="376"/>
      <c r="AB594" s="375"/>
      <c r="AC594" s="376"/>
      <c r="AD594" s="377"/>
    </row>
    <row r="595" spans="1:30" s="378" customFormat="1" x14ac:dyDescent="0.25">
      <c r="A595" s="2"/>
      <c r="B595" s="2"/>
      <c r="C595" s="2"/>
      <c r="D595" s="2"/>
      <c r="E595" s="2"/>
      <c r="F595" s="2"/>
      <c r="G595" s="2"/>
      <c r="H595" s="2"/>
      <c r="I595" s="2"/>
      <c r="J595" s="643"/>
      <c r="K595" s="643"/>
      <c r="L595" s="643"/>
      <c r="M595" s="643"/>
      <c r="N595" s="643"/>
      <c r="O595" s="643"/>
      <c r="P595" s="643"/>
      <c r="Q595" s="375"/>
      <c r="R595" s="375"/>
      <c r="S595" s="375"/>
      <c r="T595" s="375"/>
      <c r="U595" s="375"/>
      <c r="V595" s="375"/>
      <c r="W595" s="376"/>
      <c r="X595" s="375"/>
      <c r="Y595" s="376"/>
      <c r="Z595" s="375"/>
      <c r="AA595" s="376"/>
      <c r="AB595" s="375"/>
      <c r="AC595" s="376"/>
      <c r="AD595" s="377"/>
    </row>
    <row r="596" spans="1:30" s="378" customFormat="1" x14ac:dyDescent="0.25">
      <c r="A596" s="2"/>
      <c r="B596" s="2"/>
      <c r="C596" s="2"/>
      <c r="D596" s="2"/>
      <c r="E596" s="2"/>
      <c r="F596" s="2"/>
      <c r="G596" s="2"/>
      <c r="H596" s="2"/>
      <c r="I596" s="2"/>
      <c r="J596" s="643"/>
      <c r="K596" s="643"/>
      <c r="L596" s="643"/>
      <c r="M596" s="643"/>
      <c r="N596" s="643"/>
      <c r="O596" s="643"/>
      <c r="P596" s="643"/>
      <c r="Q596" s="375"/>
      <c r="R596" s="375"/>
      <c r="S596" s="375"/>
      <c r="T596" s="375"/>
      <c r="U596" s="375"/>
      <c r="V596" s="375"/>
      <c r="W596" s="376"/>
      <c r="X596" s="375"/>
      <c r="Y596" s="376"/>
      <c r="Z596" s="375"/>
      <c r="AA596" s="376"/>
      <c r="AB596" s="375"/>
      <c r="AC596" s="376"/>
      <c r="AD596" s="377"/>
    </row>
    <row r="597" spans="1:30" s="378" customFormat="1" x14ac:dyDescent="0.25">
      <c r="A597" s="2"/>
      <c r="B597" s="2"/>
      <c r="C597" s="2"/>
      <c r="D597" s="2"/>
      <c r="E597" s="2"/>
      <c r="F597" s="2"/>
      <c r="G597" s="2"/>
      <c r="H597" s="2"/>
      <c r="I597" s="2"/>
      <c r="J597" s="643"/>
      <c r="K597" s="643"/>
      <c r="L597" s="643"/>
      <c r="M597" s="643"/>
      <c r="N597" s="643"/>
      <c r="O597" s="643"/>
      <c r="P597" s="643"/>
      <c r="Q597" s="375"/>
      <c r="R597" s="375"/>
      <c r="S597" s="375"/>
      <c r="T597" s="375"/>
      <c r="U597" s="375"/>
      <c r="V597" s="375"/>
      <c r="W597" s="376"/>
      <c r="X597" s="375"/>
      <c r="Y597" s="376"/>
      <c r="Z597" s="375"/>
      <c r="AA597" s="376"/>
      <c r="AB597" s="375"/>
      <c r="AC597" s="376"/>
      <c r="AD597" s="377"/>
    </row>
    <row r="598" spans="1:30" s="378" customFormat="1" x14ac:dyDescent="0.25">
      <c r="A598" s="2"/>
      <c r="B598" s="2"/>
      <c r="C598" s="2"/>
      <c r="D598" s="2"/>
      <c r="E598" s="2"/>
      <c r="F598" s="2"/>
      <c r="G598" s="2"/>
      <c r="H598" s="2"/>
      <c r="I598" s="2"/>
      <c r="J598" s="643"/>
      <c r="K598" s="643"/>
      <c r="L598" s="643"/>
      <c r="M598" s="643"/>
      <c r="N598" s="643"/>
      <c r="O598" s="643"/>
      <c r="P598" s="643"/>
      <c r="Q598" s="375"/>
      <c r="R598" s="375"/>
      <c r="S598" s="375"/>
      <c r="T598" s="375"/>
      <c r="U598" s="375"/>
      <c r="V598" s="375"/>
      <c r="W598" s="376"/>
      <c r="X598" s="375"/>
      <c r="Y598" s="376"/>
      <c r="Z598" s="375"/>
      <c r="AA598" s="376"/>
      <c r="AB598" s="375"/>
      <c r="AC598" s="376"/>
      <c r="AD598" s="377"/>
    </row>
    <row r="599" spans="1:30" s="378" customFormat="1" x14ac:dyDescent="0.25">
      <c r="A599" s="2"/>
      <c r="B599" s="2"/>
      <c r="C599" s="2"/>
      <c r="D599" s="2"/>
      <c r="E599" s="2"/>
      <c r="F599" s="2"/>
      <c r="G599" s="2"/>
      <c r="H599" s="2"/>
      <c r="I599" s="2"/>
      <c r="J599" s="643"/>
      <c r="K599" s="643"/>
      <c r="L599" s="643"/>
      <c r="M599" s="643"/>
      <c r="N599" s="643"/>
      <c r="O599" s="643"/>
      <c r="P599" s="643"/>
      <c r="Q599" s="375"/>
      <c r="R599" s="375"/>
      <c r="S599" s="375"/>
      <c r="T599" s="375"/>
      <c r="U599" s="375"/>
      <c r="V599" s="375"/>
      <c r="W599" s="376"/>
      <c r="X599" s="375"/>
      <c r="Y599" s="376"/>
      <c r="Z599" s="375"/>
      <c r="AA599" s="376"/>
      <c r="AB599" s="375"/>
      <c r="AC599" s="376"/>
      <c r="AD599" s="377"/>
    </row>
    <row r="600" spans="1:30" s="378" customFormat="1" x14ac:dyDescent="0.25">
      <c r="A600" s="2"/>
      <c r="B600" s="2"/>
      <c r="C600" s="2"/>
      <c r="D600" s="2"/>
      <c r="E600" s="2"/>
      <c r="F600" s="2"/>
      <c r="G600" s="2"/>
      <c r="H600" s="2"/>
      <c r="I600" s="2"/>
      <c r="J600" s="643"/>
      <c r="K600" s="643"/>
      <c r="L600" s="643"/>
      <c r="M600" s="643"/>
      <c r="N600" s="643"/>
      <c r="O600" s="643"/>
      <c r="P600" s="643"/>
      <c r="Q600" s="375"/>
      <c r="R600" s="375"/>
      <c r="S600" s="375"/>
      <c r="T600" s="375"/>
      <c r="U600" s="375"/>
      <c r="V600" s="375"/>
      <c r="W600" s="376"/>
      <c r="X600" s="375"/>
      <c r="Y600" s="376"/>
      <c r="Z600" s="375"/>
      <c r="AA600" s="376"/>
      <c r="AB600" s="375"/>
      <c r="AC600" s="376"/>
      <c r="AD600" s="377"/>
    </row>
    <row r="601" spans="1:30" s="378" customFormat="1" x14ac:dyDescent="0.25">
      <c r="A601" s="2"/>
      <c r="B601" s="2"/>
      <c r="C601" s="2"/>
      <c r="D601" s="2"/>
      <c r="E601" s="2"/>
      <c r="F601" s="2"/>
      <c r="G601" s="2"/>
      <c r="H601" s="2"/>
      <c r="I601" s="2"/>
      <c r="J601" s="643"/>
      <c r="K601" s="643"/>
      <c r="L601" s="643"/>
      <c r="M601" s="643"/>
      <c r="N601" s="643"/>
      <c r="O601" s="643"/>
      <c r="P601" s="643"/>
      <c r="Q601" s="375"/>
      <c r="R601" s="375"/>
      <c r="S601" s="375"/>
      <c r="T601" s="375"/>
      <c r="U601" s="375"/>
      <c r="V601" s="375"/>
      <c r="W601" s="376"/>
      <c r="X601" s="375"/>
      <c r="Y601" s="376"/>
      <c r="Z601" s="375"/>
      <c r="AA601" s="376"/>
      <c r="AB601" s="375"/>
      <c r="AC601" s="376"/>
      <c r="AD601" s="377"/>
    </row>
    <row r="602" spans="1:30" s="378" customFormat="1" x14ac:dyDescent="0.25">
      <c r="A602" s="2"/>
      <c r="B602" s="2"/>
      <c r="C602" s="2"/>
      <c r="D602" s="2"/>
      <c r="E602" s="2"/>
      <c r="F602" s="2"/>
      <c r="G602" s="2"/>
      <c r="H602" s="2"/>
      <c r="I602" s="2"/>
      <c r="J602" s="643"/>
      <c r="K602" s="643"/>
      <c r="L602" s="643"/>
      <c r="M602" s="643"/>
      <c r="N602" s="643"/>
      <c r="O602" s="643"/>
      <c r="P602" s="643"/>
      <c r="Q602" s="375"/>
      <c r="R602" s="375"/>
      <c r="S602" s="375"/>
      <c r="T602" s="375"/>
      <c r="U602" s="375"/>
      <c r="V602" s="375"/>
      <c r="W602" s="376"/>
      <c r="X602" s="375"/>
      <c r="Y602" s="376"/>
      <c r="Z602" s="375"/>
      <c r="AA602" s="376"/>
      <c r="AB602" s="375"/>
      <c r="AC602" s="376"/>
      <c r="AD602" s="377"/>
    </row>
    <row r="603" spans="1:30" s="378" customFormat="1" x14ac:dyDescent="0.25">
      <c r="A603" s="2"/>
      <c r="B603" s="2"/>
      <c r="C603" s="2"/>
      <c r="D603" s="2"/>
      <c r="E603" s="2"/>
      <c r="F603" s="2"/>
      <c r="G603" s="2"/>
      <c r="H603" s="2"/>
      <c r="I603" s="2"/>
      <c r="J603" s="643"/>
      <c r="K603" s="643"/>
      <c r="L603" s="643"/>
      <c r="M603" s="643"/>
      <c r="N603" s="643"/>
      <c r="O603" s="643"/>
      <c r="P603" s="643"/>
      <c r="Q603" s="375"/>
      <c r="R603" s="375"/>
      <c r="S603" s="375"/>
      <c r="T603" s="375"/>
      <c r="U603" s="375"/>
      <c r="V603" s="375"/>
      <c r="W603" s="376"/>
      <c r="X603" s="375"/>
      <c r="Y603" s="376"/>
      <c r="Z603" s="375"/>
      <c r="AA603" s="376"/>
      <c r="AB603" s="375"/>
      <c r="AC603" s="376"/>
      <c r="AD603" s="377"/>
    </row>
    <row r="604" spans="1:30" s="378" customFormat="1" x14ac:dyDescent="0.25">
      <c r="A604" s="2"/>
      <c r="B604" s="2"/>
      <c r="C604" s="2"/>
      <c r="D604" s="2"/>
      <c r="E604" s="2"/>
      <c r="F604" s="2"/>
      <c r="G604" s="2"/>
      <c r="H604" s="2"/>
      <c r="I604" s="2"/>
      <c r="J604" s="643"/>
      <c r="K604" s="643"/>
      <c r="L604" s="643"/>
      <c r="M604" s="643"/>
      <c r="N604" s="643"/>
      <c r="O604" s="643"/>
      <c r="P604" s="643"/>
      <c r="Q604" s="375"/>
      <c r="R604" s="375"/>
      <c r="S604" s="375"/>
      <c r="T604" s="375"/>
      <c r="U604" s="375"/>
      <c r="V604" s="375"/>
      <c r="W604" s="376"/>
      <c r="X604" s="375"/>
      <c r="Y604" s="376"/>
      <c r="Z604" s="375"/>
      <c r="AA604" s="376"/>
      <c r="AB604" s="375"/>
      <c r="AC604" s="376"/>
      <c r="AD604" s="377"/>
    </row>
    <row r="605" spans="1:30" s="378" customFormat="1" x14ac:dyDescent="0.25">
      <c r="A605" s="2"/>
      <c r="B605" s="2"/>
      <c r="C605" s="2"/>
      <c r="D605" s="2"/>
      <c r="E605" s="2"/>
      <c r="F605" s="2"/>
      <c r="G605" s="2"/>
      <c r="H605" s="2"/>
      <c r="I605" s="2"/>
      <c r="J605" s="643"/>
      <c r="K605" s="643"/>
      <c r="L605" s="643"/>
      <c r="M605" s="643"/>
      <c r="N605" s="643"/>
      <c r="O605" s="643"/>
      <c r="P605" s="643"/>
      <c r="Q605" s="375"/>
      <c r="R605" s="375"/>
      <c r="S605" s="375"/>
      <c r="T605" s="375"/>
      <c r="U605" s="375"/>
      <c r="V605" s="375"/>
      <c r="W605" s="376"/>
      <c r="X605" s="375"/>
      <c r="Y605" s="376"/>
      <c r="Z605" s="375"/>
      <c r="AA605" s="376"/>
      <c r="AB605" s="375"/>
      <c r="AC605" s="376"/>
      <c r="AD605" s="377"/>
    </row>
    <row r="606" spans="1:30" s="378" customFormat="1" x14ac:dyDescent="0.25">
      <c r="A606" s="2"/>
      <c r="B606" s="2"/>
      <c r="C606" s="2"/>
      <c r="D606" s="2"/>
      <c r="E606" s="2"/>
      <c r="F606" s="2"/>
      <c r="G606" s="2"/>
      <c r="H606" s="2"/>
      <c r="I606" s="2"/>
      <c r="J606" s="643"/>
      <c r="K606" s="643"/>
      <c r="L606" s="643"/>
      <c r="M606" s="643"/>
      <c r="N606" s="643"/>
      <c r="O606" s="643"/>
      <c r="P606" s="643"/>
      <c r="Q606" s="375"/>
      <c r="R606" s="375"/>
      <c r="S606" s="375"/>
      <c r="T606" s="375"/>
      <c r="U606" s="375"/>
      <c r="V606" s="375"/>
      <c r="W606" s="376"/>
      <c r="X606" s="375"/>
      <c r="Y606" s="376"/>
      <c r="Z606" s="375"/>
      <c r="AA606" s="376"/>
      <c r="AB606" s="375"/>
      <c r="AC606" s="376"/>
      <c r="AD606" s="377"/>
    </row>
    <row r="607" spans="1:30" s="378" customFormat="1" x14ac:dyDescent="0.25">
      <c r="A607" s="2"/>
      <c r="B607" s="2"/>
      <c r="C607" s="2"/>
      <c r="D607" s="2"/>
      <c r="E607" s="2"/>
      <c r="F607" s="2"/>
      <c r="G607" s="2"/>
      <c r="H607" s="2"/>
      <c r="I607" s="2"/>
      <c r="J607" s="643"/>
      <c r="K607" s="643"/>
      <c r="L607" s="643"/>
      <c r="M607" s="643"/>
      <c r="N607" s="643"/>
      <c r="O607" s="643"/>
      <c r="P607" s="643"/>
      <c r="Q607" s="375"/>
      <c r="R607" s="375"/>
      <c r="S607" s="375"/>
      <c r="T607" s="375"/>
      <c r="U607" s="375"/>
      <c r="V607" s="375"/>
      <c r="W607" s="376"/>
      <c r="X607" s="375"/>
      <c r="Y607" s="376"/>
      <c r="Z607" s="375"/>
      <c r="AA607" s="376"/>
      <c r="AB607" s="375"/>
      <c r="AC607" s="376"/>
      <c r="AD607" s="377"/>
    </row>
    <row r="608" spans="1:30" s="378" customFormat="1" x14ac:dyDescent="0.25">
      <c r="A608" s="2"/>
      <c r="B608" s="2"/>
      <c r="C608" s="2"/>
      <c r="D608" s="2"/>
      <c r="E608" s="2"/>
      <c r="F608" s="2"/>
      <c r="G608" s="2"/>
      <c r="H608" s="2"/>
      <c r="I608" s="2"/>
      <c r="J608" s="643"/>
      <c r="K608" s="643"/>
      <c r="L608" s="643"/>
      <c r="M608" s="643"/>
      <c r="N608" s="643"/>
      <c r="O608" s="643"/>
      <c r="P608" s="643"/>
      <c r="Q608" s="375"/>
      <c r="R608" s="375"/>
      <c r="S608" s="375"/>
      <c r="T608" s="375"/>
      <c r="U608" s="375"/>
      <c r="V608" s="375"/>
      <c r="W608" s="376"/>
      <c r="X608" s="375"/>
      <c r="Y608" s="376"/>
      <c r="Z608" s="375"/>
      <c r="AA608" s="376"/>
      <c r="AB608" s="375"/>
      <c r="AC608" s="376"/>
      <c r="AD608" s="377"/>
    </row>
    <row r="609" spans="1:30" s="378" customFormat="1" x14ac:dyDescent="0.25">
      <c r="A609" s="2"/>
      <c r="B609" s="2"/>
      <c r="C609" s="2"/>
      <c r="D609" s="2"/>
      <c r="E609" s="2"/>
      <c r="F609" s="2"/>
      <c r="G609" s="2"/>
      <c r="H609" s="2"/>
      <c r="I609" s="2"/>
      <c r="J609" s="643"/>
      <c r="K609" s="643"/>
      <c r="L609" s="643"/>
      <c r="M609" s="643"/>
      <c r="N609" s="643"/>
      <c r="O609" s="643"/>
      <c r="P609" s="643"/>
      <c r="Q609" s="375"/>
      <c r="R609" s="375"/>
      <c r="S609" s="375"/>
      <c r="T609" s="375"/>
      <c r="U609" s="375"/>
      <c r="V609" s="375"/>
      <c r="W609" s="376"/>
      <c r="X609" s="375"/>
      <c r="Y609" s="376"/>
      <c r="Z609" s="375"/>
      <c r="AA609" s="376"/>
      <c r="AB609" s="375"/>
      <c r="AC609" s="376"/>
      <c r="AD609" s="377"/>
    </row>
    <row r="610" spans="1:30" s="378" customFormat="1" x14ac:dyDescent="0.25">
      <c r="A610" s="2"/>
      <c r="B610" s="2"/>
      <c r="C610" s="2"/>
      <c r="D610" s="2"/>
      <c r="E610" s="2"/>
      <c r="F610" s="2"/>
      <c r="G610" s="2"/>
      <c r="H610" s="2"/>
      <c r="I610" s="2"/>
      <c r="J610" s="643"/>
      <c r="K610" s="643"/>
      <c r="L610" s="643"/>
      <c r="M610" s="643"/>
      <c r="N610" s="643"/>
      <c r="O610" s="643"/>
      <c r="P610" s="643"/>
      <c r="Q610" s="375"/>
      <c r="R610" s="375"/>
      <c r="S610" s="375"/>
      <c r="T610" s="375"/>
      <c r="U610" s="375"/>
      <c r="V610" s="375"/>
      <c r="W610" s="376"/>
      <c r="X610" s="375"/>
      <c r="Y610" s="376"/>
      <c r="Z610" s="375"/>
      <c r="AA610" s="376"/>
      <c r="AB610" s="375"/>
      <c r="AC610" s="376"/>
      <c r="AD610" s="377"/>
    </row>
    <row r="611" spans="1:30" s="378" customFormat="1" x14ac:dyDescent="0.25">
      <c r="A611" s="2"/>
      <c r="B611" s="2"/>
      <c r="C611" s="2"/>
      <c r="D611" s="2"/>
      <c r="E611" s="2"/>
      <c r="F611" s="2"/>
      <c r="G611" s="2"/>
      <c r="H611" s="2"/>
      <c r="I611" s="2"/>
      <c r="J611" s="643"/>
      <c r="K611" s="643"/>
      <c r="L611" s="643"/>
      <c r="M611" s="643"/>
      <c r="N611" s="643"/>
      <c r="O611" s="643"/>
      <c r="P611" s="643"/>
      <c r="Q611" s="375"/>
      <c r="R611" s="375"/>
      <c r="S611" s="375"/>
      <c r="T611" s="375"/>
      <c r="U611" s="375"/>
      <c r="V611" s="375"/>
      <c r="W611" s="376"/>
      <c r="X611" s="375"/>
      <c r="Y611" s="376"/>
      <c r="Z611" s="375"/>
      <c r="AA611" s="376"/>
      <c r="AB611" s="375"/>
      <c r="AC611" s="376"/>
      <c r="AD611" s="377"/>
    </row>
    <row r="612" spans="1:30" s="378" customFormat="1" x14ac:dyDescent="0.25">
      <c r="A612" s="2"/>
      <c r="B612" s="2"/>
      <c r="C612" s="2"/>
      <c r="D612" s="2"/>
      <c r="E612" s="2"/>
      <c r="F612" s="2"/>
      <c r="G612" s="2"/>
      <c r="H612" s="2"/>
      <c r="I612" s="2"/>
      <c r="J612" s="643"/>
      <c r="K612" s="643"/>
      <c r="L612" s="643"/>
      <c r="M612" s="643"/>
      <c r="N612" s="643"/>
      <c r="O612" s="643"/>
      <c r="P612" s="643"/>
      <c r="Q612" s="375"/>
      <c r="R612" s="375"/>
      <c r="S612" s="375"/>
      <c r="T612" s="375"/>
      <c r="U612" s="375"/>
      <c r="V612" s="375"/>
      <c r="W612" s="376"/>
      <c r="X612" s="375"/>
      <c r="Y612" s="376"/>
      <c r="Z612" s="375"/>
      <c r="AA612" s="376"/>
      <c r="AB612" s="375"/>
      <c r="AC612" s="376"/>
      <c r="AD612" s="377"/>
    </row>
    <row r="613" spans="1:30" s="378" customFormat="1" x14ac:dyDescent="0.25">
      <c r="A613" s="2"/>
      <c r="B613" s="2"/>
      <c r="C613" s="2"/>
      <c r="D613" s="2"/>
      <c r="E613" s="2"/>
      <c r="F613" s="2"/>
      <c r="G613" s="2"/>
      <c r="H613" s="2"/>
      <c r="I613" s="2"/>
      <c r="J613" s="643"/>
      <c r="K613" s="643"/>
      <c r="L613" s="643"/>
      <c r="M613" s="643"/>
      <c r="N613" s="643"/>
      <c r="O613" s="643"/>
      <c r="P613" s="643"/>
      <c r="Q613" s="375"/>
      <c r="R613" s="375"/>
      <c r="S613" s="375"/>
      <c r="T613" s="375"/>
      <c r="U613" s="375"/>
      <c r="V613" s="375"/>
      <c r="W613" s="376"/>
      <c r="X613" s="375"/>
      <c r="Y613" s="376"/>
      <c r="Z613" s="375"/>
      <c r="AA613" s="376"/>
      <c r="AB613" s="375"/>
      <c r="AC613" s="376"/>
      <c r="AD613" s="377"/>
    </row>
    <row r="614" spans="1:30" s="378" customFormat="1" x14ac:dyDescent="0.25">
      <c r="A614" s="2"/>
      <c r="B614" s="2"/>
      <c r="C614" s="2"/>
      <c r="D614" s="2"/>
      <c r="E614" s="2"/>
      <c r="F614" s="2"/>
      <c r="G614" s="2"/>
      <c r="H614" s="2"/>
      <c r="I614" s="2"/>
      <c r="J614" s="643"/>
      <c r="K614" s="643"/>
      <c r="L614" s="643"/>
      <c r="M614" s="643"/>
      <c r="N614" s="643"/>
      <c r="O614" s="643"/>
      <c r="P614" s="643"/>
      <c r="Q614" s="375"/>
      <c r="R614" s="375"/>
      <c r="S614" s="375"/>
      <c r="T614" s="375"/>
      <c r="U614" s="375"/>
      <c r="V614" s="375"/>
      <c r="W614" s="376"/>
      <c r="X614" s="375"/>
      <c r="Y614" s="376"/>
      <c r="Z614" s="375"/>
      <c r="AA614" s="376"/>
      <c r="AB614" s="375"/>
      <c r="AC614" s="376"/>
      <c r="AD614" s="377"/>
    </row>
    <row r="615" spans="1:30" s="378" customFormat="1" x14ac:dyDescent="0.25">
      <c r="A615" s="2"/>
      <c r="B615" s="2"/>
      <c r="C615" s="2"/>
      <c r="D615" s="2"/>
      <c r="E615" s="2"/>
      <c r="F615" s="2"/>
      <c r="G615" s="2"/>
      <c r="H615" s="2"/>
      <c r="I615" s="2"/>
      <c r="J615" s="643"/>
      <c r="K615" s="643"/>
      <c r="L615" s="643"/>
      <c r="M615" s="643"/>
      <c r="N615" s="643"/>
      <c r="O615" s="643"/>
      <c r="P615" s="643"/>
      <c r="Q615" s="375"/>
      <c r="R615" s="375"/>
      <c r="S615" s="375"/>
      <c r="T615" s="375"/>
      <c r="U615" s="375"/>
      <c r="V615" s="375"/>
      <c r="W615" s="376"/>
      <c r="X615" s="375"/>
      <c r="Y615" s="376"/>
      <c r="Z615" s="375"/>
      <c r="AA615" s="376"/>
      <c r="AB615" s="375"/>
      <c r="AC615" s="376"/>
      <c r="AD615" s="377"/>
    </row>
    <row r="616" spans="1:30" s="378" customFormat="1" x14ac:dyDescent="0.25">
      <c r="A616" s="2"/>
      <c r="B616" s="2"/>
      <c r="C616" s="2"/>
      <c r="D616" s="2"/>
      <c r="E616" s="2"/>
      <c r="F616" s="2"/>
      <c r="G616" s="2"/>
      <c r="H616" s="2"/>
      <c r="I616" s="2"/>
      <c r="J616" s="643"/>
      <c r="K616" s="643"/>
      <c r="L616" s="643"/>
      <c r="M616" s="643"/>
      <c r="N616" s="643"/>
      <c r="O616" s="643"/>
      <c r="P616" s="643"/>
      <c r="Q616" s="375"/>
      <c r="R616" s="375"/>
      <c r="S616" s="375"/>
      <c r="T616" s="375"/>
      <c r="U616" s="375"/>
      <c r="V616" s="375"/>
      <c r="W616" s="376"/>
      <c r="X616" s="375"/>
      <c r="Y616" s="376"/>
      <c r="Z616" s="375"/>
      <c r="AA616" s="376"/>
      <c r="AB616" s="375"/>
      <c r="AC616" s="376"/>
      <c r="AD616" s="377"/>
    </row>
    <row r="617" spans="1:30" s="378" customFormat="1" x14ac:dyDescent="0.25">
      <c r="A617" s="2"/>
      <c r="B617" s="2"/>
      <c r="C617" s="2"/>
      <c r="D617" s="2"/>
      <c r="E617" s="2"/>
      <c r="F617" s="2"/>
      <c r="G617" s="2"/>
      <c r="H617" s="2"/>
      <c r="I617" s="2"/>
      <c r="J617" s="643"/>
      <c r="K617" s="643"/>
      <c r="L617" s="643"/>
      <c r="M617" s="643"/>
      <c r="N617" s="643"/>
      <c r="O617" s="643"/>
      <c r="P617" s="643"/>
      <c r="Q617" s="375"/>
      <c r="R617" s="375"/>
      <c r="S617" s="375"/>
      <c r="T617" s="375"/>
      <c r="U617" s="375"/>
      <c r="V617" s="375"/>
      <c r="W617" s="376"/>
      <c r="X617" s="375"/>
      <c r="Y617" s="376"/>
      <c r="Z617" s="375"/>
      <c r="AA617" s="376"/>
      <c r="AB617" s="375"/>
      <c r="AC617" s="376"/>
      <c r="AD617" s="377"/>
    </row>
    <row r="618" spans="1:30" s="378" customFormat="1" x14ac:dyDescent="0.25">
      <c r="A618" s="2"/>
      <c r="B618" s="2"/>
      <c r="C618" s="2"/>
      <c r="D618" s="2"/>
      <c r="E618" s="2"/>
      <c r="F618" s="2"/>
      <c r="G618" s="2"/>
      <c r="H618" s="2"/>
      <c r="I618" s="2"/>
      <c r="J618" s="643"/>
      <c r="K618" s="643"/>
      <c r="L618" s="643"/>
      <c r="M618" s="643"/>
      <c r="N618" s="643"/>
      <c r="O618" s="643"/>
      <c r="P618" s="643"/>
      <c r="Q618" s="375"/>
      <c r="R618" s="375"/>
      <c r="S618" s="375"/>
      <c r="T618" s="375"/>
      <c r="U618" s="375"/>
      <c r="V618" s="375"/>
      <c r="W618" s="376"/>
      <c r="X618" s="375"/>
      <c r="Y618" s="376"/>
      <c r="Z618" s="375"/>
      <c r="AA618" s="376"/>
      <c r="AB618" s="375"/>
      <c r="AC618" s="376"/>
      <c r="AD618" s="377"/>
    </row>
    <row r="619" spans="1:30" s="378" customFormat="1" x14ac:dyDescent="0.25">
      <c r="A619" s="2"/>
      <c r="B619" s="2"/>
      <c r="C619" s="2"/>
      <c r="D619" s="2"/>
      <c r="E619" s="2"/>
      <c r="F619" s="2"/>
      <c r="G619" s="2"/>
      <c r="H619" s="2"/>
      <c r="I619" s="2"/>
      <c r="J619" s="643"/>
      <c r="K619" s="643"/>
      <c r="L619" s="643"/>
      <c r="M619" s="643"/>
      <c r="N619" s="643"/>
      <c r="O619" s="643"/>
      <c r="P619" s="643"/>
      <c r="Q619" s="375"/>
      <c r="R619" s="375"/>
      <c r="S619" s="375"/>
      <c r="T619" s="375"/>
      <c r="U619" s="375"/>
      <c r="V619" s="375"/>
      <c r="W619" s="376"/>
      <c r="X619" s="375"/>
      <c r="Y619" s="376"/>
      <c r="Z619" s="375"/>
      <c r="AA619" s="376"/>
      <c r="AB619" s="375"/>
      <c r="AC619" s="376"/>
      <c r="AD619" s="377"/>
    </row>
    <row r="620" spans="1:30" s="378" customFormat="1" x14ac:dyDescent="0.25">
      <c r="A620" s="2"/>
      <c r="B620" s="2"/>
      <c r="C620" s="2"/>
      <c r="D620" s="2"/>
      <c r="E620" s="2"/>
      <c r="F620" s="2"/>
      <c r="G620" s="2"/>
      <c r="H620" s="2"/>
      <c r="I620" s="2"/>
      <c r="J620" s="643"/>
      <c r="K620" s="643"/>
      <c r="L620" s="643"/>
      <c r="M620" s="643"/>
      <c r="N620" s="643"/>
      <c r="O620" s="643"/>
      <c r="P620" s="643"/>
      <c r="Q620" s="375"/>
      <c r="R620" s="375"/>
      <c r="S620" s="375"/>
      <c r="T620" s="375"/>
      <c r="U620" s="375"/>
      <c r="V620" s="375"/>
      <c r="W620" s="376"/>
      <c r="X620" s="375"/>
      <c r="Y620" s="376"/>
      <c r="Z620" s="375"/>
      <c r="AA620" s="376"/>
      <c r="AB620" s="375"/>
      <c r="AC620" s="376"/>
      <c r="AD620" s="377"/>
    </row>
    <row r="621" spans="1:30" s="378" customFormat="1" x14ac:dyDescent="0.25">
      <c r="A621" s="2"/>
      <c r="B621" s="2"/>
      <c r="C621" s="2"/>
      <c r="D621" s="2"/>
      <c r="E621" s="2"/>
      <c r="F621" s="2"/>
      <c r="G621" s="2"/>
      <c r="H621" s="2"/>
      <c r="I621" s="2"/>
      <c r="J621" s="643"/>
      <c r="K621" s="643"/>
      <c r="L621" s="643"/>
      <c r="M621" s="643"/>
      <c r="N621" s="643"/>
      <c r="O621" s="643"/>
      <c r="P621" s="643"/>
      <c r="Q621" s="375"/>
      <c r="R621" s="375"/>
      <c r="S621" s="375"/>
      <c r="T621" s="375"/>
      <c r="U621" s="375"/>
      <c r="V621" s="375"/>
      <c r="W621" s="376"/>
      <c r="X621" s="375"/>
      <c r="Y621" s="376"/>
      <c r="Z621" s="375"/>
      <c r="AA621" s="376"/>
      <c r="AB621" s="375"/>
      <c r="AC621" s="376"/>
      <c r="AD621" s="377"/>
    </row>
    <row r="622" spans="1:30" s="378" customFormat="1" x14ac:dyDescent="0.25">
      <c r="A622" s="2"/>
      <c r="B622" s="2"/>
      <c r="C622" s="2"/>
      <c r="D622" s="2"/>
      <c r="E622" s="2"/>
      <c r="F622" s="2"/>
      <c r="G622" s="2"/>
      <c r="H622" s="2"/>
      <c r="I622" s="2"/>
      <c r="J622" s="643"/>
      <c r="K622" s="643"/>
      <c r="L622" s="643"/>
      <c r="M622" s="643"/>
      <c r="N622" s="643"/>
      <c r="O622" s="643"/>
      <c r="P622" s="643"/>
      <c r="Q622" s="375"/>
      <c r="R622" s="375"/>
      <c r="S622" s="375"/>
      <c r="T622" s="375"/>
      <c r="U622" s="375"/>
      <c r="V622" s="375"/>
      <c r="W622" s="376"/>
      <c r="X622" s="375"/>
      <c r="Y622" s="376"/>
      <c r="Z622" s="375"/>
      <c r="AA622" s="376"/>
      <c r="AB622" s="375"/>
      <c r="AC622" s="376"/>
      <c r="AD622" s="377"/>
    </row>
    <row r="623" spans="1:30" s="378" customFormat="1" x14ac:dyDescent="0.25">
      <c r="A623" s="2"/>
      <c r="B623" s="2"/>
      <c r="C623" s="2"/>
      <c r="D623" s="2"/>
      <c r="E623" s="2"/>
      <c r="F623" s="2"/>
      <c r="G623" s="2"/>
      <c r="H623" s="2"/>
      <c r="I623" s="2"/>
      <c r="J623" s="643"/>
      <c r="K623" s="643"/>
      <c r="L623" s="643"/>
      <c r="M623" s="643"/>
      <c r="N623" s="643"/>
      <c r="O623" s="643"/>
      <c r="P623" s="643"/>
      <c r="Q623" s="375"/>
      <c r="R623" s="375"/>
      <c r="S623" s="375"/>
      <c r="T623" s="375"/>
      <c r="U623" s="375"/>
      <c r="V623" s="375"/>
      <c r="W623" s="376"/>
      <c r="X623" s="375"/>
      <c r="Y623" s="376"/>
      <c r="Z623" s="375"/>
      <c r="AA623" s="376"/>
      <c r="AB623" s="375"/>
      <c r="AC623" s="376"/>
      <c r="AD623" s="377"/>
    </row>
    <row r="624" spans="1:30" s="378" customFormat="1" x14ac:dyDescent="0.25">
      <c r="A624" s="2"/>
      <c r="B624" s="2"/>
      <c r="C624" s="2"/>
      <c r="D624" s="2"/>
      <c r="E624" s="2"/>
      <c r="F624" s="2"/>
      <c r="G624" s="2"/>
      <c r="H624" s="2"/>
      <c r="I624" s="2"/>
      <c r="J624" s="643"/>
      <c r="K624" s="643"/>
      <c r="L624" s="643"/>
      <c r="M624" s="643"/>
      <c r="N624" s="643"/>
      <c r="O624" s="643"/>
      <c r="P624" s="643"/>
      <c r="Q624" s="375"/>
      <c r="R624" s="375"/>
      <c r="S624" s="375"/>
      <c r="T624" s="375"/>
      <c r="U624" s="375"/>
      <c r="V624" s="375"/>
      <c r="W624" s="376"/>
      <c r="X624" s="375"/>
      <c r="Y624" s="376"/>
      <c r="Z624" s="375"/>
      <c r="AA624" s="376"/>
      <c r="AB624" s="375"/>
      <c r="AC624" s="376"/>
      <c r="AD624" s="377"/>
    </row>
    <row r="625" spans="1:30" s="378" customFormat="1" x14ac:dyDescent="0.25">
      <c r="A625" s="2"/>
      <c r="B625" s="2"/>
      <c r="C625" s="2"/>
      <c r="D625" s="2"/>
      <c r="E625" s="2"/>
      <c r="F625" s="2"/>
      <c r="G625" s="2"/>
      <c r="H625" s="2"/>
      <c r="I625" s="2"/>
      <c r="J625" s="643"/>
      <c r="K625" s="643"/>
      <c r="L625" s="643"/>
      <c r="M625" s="643"/>
      <c r="N625" s="643"/>
      <c r="O625" s="643"/>
      <c r="P625" s="643"/>
      <c r="Q625" s="375"/>
      <c r="R625" s="375"/>
      <c r="S625" s="375"/>
      <c r="T625" s="375"/>
      <c r="U625" s="375"/>
      <c r="V625" s="375"/>
      <c r="W625" s="376"/>
      <c r="X625" s="375"/>
      <c r="Y625" s="376"/>
      <c r="Z625" s="375"/>
      <c r="AA625" s="376"/>
      <c r="AB625" s="375"/>
      <c r="AC625" s="376"/>
      <c r="AD625" s="377"/>
    </row>
    <row r="626" spans="1:30" s="378" customFormat="1" x14ac:dyDescent="0.25">
      <c r="A626" s="2"/>
      <c r="B626" s="2"/>
      <c r="C626" s="2"/>
      <c r="D626" s="2"/>
      <c r="E626" s="2"/>
      <c r="F626" s="2"/>
      <c r="G626" s="2"/>
      <c r="H626" s="2"/>
      <c r="I626" s="2"/>
      <c r="J626" s="643"/>
      <c r="K626" s="643"/>
      <c r="L626" s="643"/>
      <c r="M626" s="643"/>
      <c r="N626" s="643"/>
      <c r="O626" s="643"/>
      <c r="P626" s="643"/>
      <c r="Q626" s="375"/>
      <c r="R626" s="375"/>
      <c r="S626" s="375"/>
      <c r="T626" s="375"/>
      <c r="U626" s="375"/>
      <c r="V626" s="375"/>
      <c r="W626" s="376"/>
      <c r="X626" s="375"/>
      <c r="Y626" s="376"/>
      <c r="Z626" s="375"/>
      <c r="AA626" s="376"/>
      <c r="AB626" s="375"/>
      <c r="AC626" s="376"/>
      <c r="AD626" s="377"/>
    </row>
    <row r="627" spans="1:30" s="378" customFormat="1" x14ac:dyDescent="0.25">
      <c r="A627" s="2"/>
      <c r="B627" s="2"/>
      <c r="C627" s="2"/>
      <c r="D627" s="2"/>
      <c r="E627" s="2"/>
      <c r="F627" s="2"/>
      <c r="G627" s="2"/>
      <c r="H627" s="2"/>
      <c r="I627" s="2"/>
      <c r="J627" s="643"/>
      <c r="K627" s="643"/>
      <c r="L627" s="643"/>
      <c r="M627" s="643"/>
      <c r="N627" s="643"/>
      <c r="O627" s="643"/>
      <c r="P627" s="643"/>
      <c r="Q627" s="375"/>
      <c r="R627" s="375"/>
      <c r="S627" s="375"/>
      <c r="T627" s="375"/>
      <c r="U627" s="375"/>
      <c r="V627" s="375"/>
      <c r="W627" s="376"/>
      <c r="X627" s="375"/>
      <c r="Y627" s="376"/>
      <c r="Z627" s="375"/>
      <c r="AA627" s="376"/>
      <c r="AB627" s="375"/>
      <c r="AC627" s="376"/>
      <c r="AD627" s="377"/>
    </row>
    <row r="628" spans="1:30" s="378" customFormat="1" x14ac:dyDescent="0.25">
      <c r="A628" s="2"/>
      <c r="B628" s="2"/>
      <c r="C628" s="2"/>
      <c r="D628" s="2"/>
      <c r="E628" s="2"/>
      <c r="F628" s="2"/>
      <c r="G628" s="2"/>
      <c r="H628" s="2"/>
      <c r="I628" s="2"/>
      <c r="J628" s="643"/>
      <c r="K628" s="643"/>
      <c r="L628" s="643"/>
      <c r="M628" s="643"/>
      <c r="N628" s="643"/>
      <c r="O628" s="643"/>
      <c r="P628" s="643"/>
      <c r="Q628" s="375"/>
      <c r="R628" s="375"/>
      <c r="S628" s="375"/>
      <c r="T628" s="375"/>
      <c r="U628" s="375"/>
      <c r="V628" s="375"/>
      <c r="W628" s="376"/>
      <c r="X628" s="375"/>
      <c r="Y628" s="376"/>
      <c r="Z628" s="375"/>
      <c r="AA628" s="376"/>
      <c r="AB628" s="375"/>
      <c r="AC628" s="376"/>
      <c r="AD628" s="377"/>
    </row>
    <row r="629" spans="1:30" s="378" customFormat="1" x14ac:dyDescent="0.25">
      <c r="A629" s="2"/>
      <c r="B629" s="2"/>
      <c r="C629" s="2"/>
      <c r="D629" s="2"/>
      <c r="E629" s="2"/>
      <c r="F629" s="2"/>
      <c r="G629" s="2"/>
      <c r="H629" s="2"/>
      <c r="I629" s="2"/>
      <c r="J629" s="643"/>
      <c r="K629" s="643"/>
      <c r="L629" s="643"/>
      <c r="M629" s="643"/>
      <c r="N629" s="643"/>
      <c r="O629" s="643"/>
      <c r="P629" s="643"/>
      <c r="Q629" s="375"/>
      <c r="R629" s="375"/>
      <c r="S629" s="375"/>
      <c r="T629" s="375"/>
      <c r="U629" s="375"/>
      <c r="V629" s="375"/>
      <c r="W629" s="376"/>
      <c r="X629" s="375"/>
      <c r="Y629" s="376"/>
      <c r="Z629" s="375"/>
      <c r="AA629" s="376"/>
      <c r="AB629" s="375"/>
      <c r="AC629" s="376"/>
      <c r="AD629" s="377"/>
    </row>
    <row r="630" spans="1:30" s="378" customFormat="1" x14ac:dyDescent="0.25">
      <c r="A630" s="2"/>
      <c r="B630" s="2"/>
      <c r="C630" s="2"/>
      <c r="D630" s="2"/>
      <c r="E630" s="2"/>
      <c r="F630" s="2"/>
      <c r="G630" s="2"/>
      <c r="H630" s="2"/>
      <c r="I630" s="2"/>
      <c r="J630" s="643"/>
      <c r="K630" s="643"/>
      <c r="L630" s="643"/>
      <c r="M630" s="643"/>
      <c r="N630" s="643"/>
      <c r="O630" s="643"/>
      <c r="P630" s="643"/>
      <c r="Q630" s="375"/>
      <c r="R630" s="375"/>
      <c r="S630" s="375"/>
      <c r="T630" s="375"/>
      <c r="U630" s="375"/>
      <c r="V630" s="375"/>
      <c r="W630" s="376"/>
      <c r="X630" s="375"/>
      <c r="Y630" s="376"/>
      <c r="Z630" s="375"/>
      <c r="AA630" s="376"/>
      <c r="AB630" s="375"/>
      <c r="AC630" s="376"/>
      <c r="AD630" s="377"/>
    </row>
    <row r="631" spans="1:30" s="378" customFormat="1" x14ac:dyDescent="0.25">
      <c r="A631" s="2"/>
      <c r="B631" s="2"/>
      <c r="C631" s="2"/>
      <c r="D631" s="2"/>
      <c r="E631" s="2"/>
      <c r="F631" s="2"/>
      <c r="G631" s="2"/>
      <c r="H631" s="2"/>
      <c r="I631" s="2"/>
      <c r="J631" s="643"/>
      <c r="K631" s="643"/>
      <c r="L631" s="643"/>
      <c r="M631" s="643"/>
      <c r="N631" s="643"/>
      <c r="O631" s="643"/>
      <c r="P631" s="643"/>
      <c r="Q631" s="375"/>
      <c r="R631" s="375"/>
      <c r="S631" s="375"/>
      <c r="T631" s="375"/>
      <c r="U631" s="375"/>
      <c r="V631" s="375"/>
      <c r="W631" s="376"/>
      <c r="X631" s="375"/>
      <c r="Y631" s="376"/>
      <c r="Z631" s="375"/>
      <c r="AA631" s="376"/>
      <c r="AB631" s="375"/>
      <c r="AC631" s="376"/>
      <c r="AD631" s="377"/>
    </row>
    <row r="632" spans="1:30" s="378" customFormat="1" x14ac:dyDescent="0.25">
      <c r="A632" s="2"/>
      <c r="B632" s="2"/>
      <c r="C632" s="2"/>
      <c r="D632" s="2"/>
      <c r="E632" s="2"/>
      <c r="F632" s="2"/>
      <c r="G632" s="2"/>
      <c r="H632" s="2"/>
      <c r="I632" s="2"/>
      <c r="J632" s="643"/>
      <c r="K632" s="643"/>
      <c r="L632" s="643"/>
      <c r="M632" s="643"/>
      <c r="N632" s="643"/>
      <c r="O632" s="643"/>
      <c r="P632" s="643"/>
      <c r="Q632" s="375"/>
      <c r="R632" s="375"/>
      <c r="S632" s="375"/>
      <c r="T632" s="375"/>
      <c r="U632" s="375"/>
      <c r="V632" s="375"/>
      <c r="W632" s="376"/>
      <c r="X632" s="375"/>
      <c r="Y632" s="376"/>
      <c r="Z632" s="375"/>
      <c r="AA632" s="376"/>
      <c r="AB632" s="375"/>
      <c r="AC632" s="376"/>
      <c r="AD632" s="377"/>
    </row>
    <row r="633" spans="1:30" s="378" customFormat="1" x14ac:dyDescent="0.25">
      <c r="A633" s="2"/>
      <c r="B633" s="2"/>
      <c r="C633" s="2"/>
      <c r="D633" s="2"/>
      <c r="E633" s="2"/>
      <c r="F633" s="2"/>
      <c r="G633" s="2"/>
      <c r="H633" s="2"/>
      <c r="I633" s="2"/>
      <c r="J633" s="643"/>
      <c r="K633" s="643"/>
      <c r="L633" s="643"/>
      <c r="M633" s="643"/>
      <c r="N633" s="643"/>
      <c r="O633" s="643"/>
      <c r="P633" s="643"/>
      <c r="Q633" s="375"/>
      <c r="R633" s="375"/>
      <c r="S633" s="375"/>
      <c r="T633" s="375"/>
      <c r="U633" s="375"/>
      <c r="V633" s="375"/>
      <c r="W633" s="376"/>
      <c r="X633" s="375"/>
      <c r="Y633" s="376"/>
      <c r="Z633" s="375"/>
      <c r="AA633" s="376"/>
      <c r="AB633" s="375"/>
      <c r="AC633" s="376"/>
      <c r="AD633" s="377"/>
    </row>
    <row r="634" spans="1:30" s="378" customFormat="1" x14ac:dyDescent="0.25">
      <c r="A634" s="2"/>
      <c r="B634" s="2"/>
      <c r="C634" s="2"/>
      <c r="D634" s="2"/>
      <c r="E634" s="2"/>
      <c r="F634" s="2"/>
      <c r="G634" s="2"/>
      <c r="H634" s="2"/>
      <c r="I634" s="2"/>
      <c r="J634" s="643"/>
      <c r="K634" s="643"/>
      <c r="L634" s="643"/>
      <c r="M634" s="643"/>
      <c r="N634" s="643"/>
      <c r="O634" s="643"/>
      <c r="P634" s="643"/>
      <c r="Q634" s="375"/>
      <c r="R634" s="375"/>
      <c r="S634" s="375"/>
      <c r="T634" s="375"/>
      <c r="U634" s="375"/>
      <c r="V634" s="375"/>
      <c r="W634" s="376"/>
      <c r="X634" s="375"/>
      <c r="Y634" s="376"/>
      <c r="Z634" s="375"/>
      <c r="AA634" s="376"/>
      <c r="AB634" s="375"/>
      <c r="AC634" s="376"/>
      <c r="AD634" s="377"/>
    </row>
    <row r="635" spans="1:30" s="378" customFormat="1" x14ac:dyDescent="0.25">
      <c r="A635" s="2"/>
      <c r="B635" s="2"/>
      <c r="C635" s="2"/>
      <c r="D635" s="2"/>
      <c r="E635" s="2"/>
      <c r="F635" s="2"/>
      <c r="G635" s="2"/>
      <c r="H635" s="2"/>
      <c r="I635" s="2"/>
      <c r="J635" s="643"/>
      <c r="K635" s="643"/>
      <c r="L635" s="643"/>
      <c r="M635" s="643"/>
      <c r="N635" s="643"/>
      <c r="O635" s="643"/>
      <c r="P635" s="643"/>
      <c r="Q635" s="375"/>
      <c r="R635" s="375"/>
      <c r="S635" s="375"/>
      <c r="T635" s="375"/>
      <c r="U635" s="375"/>
      <c r="V635" s="375"/>
      <c r="W635" s="376"/>
      <c r="X635" s="375"/>
      <c r="Y635" s="376"/>
      <c r="Z635" s="375"/>
      <c r="AA635" s="376"/>
      <c r="AB635" s="375"/>
      <c r="AC635" s="376"/>
      <c r="AD635" s="377"/>
    </row>
    <row r="636" spans="1:30" s="378" customFormat="1" x14ac:dyDescent="0.25">
      <c r="A636" s="2"/>
      <c r="B636" s="2"/>
      <c r="C636" s="2"/>
      <c r="D636" s="2"/>
      <c r="E636" s="2"/>
      <c r="F636" s="2"/>
      <c r="G636" s="2"/>
      <c r="H636" s="2"/>
      <c r="I636" s="2"/>
      <c r="J636" s="643"/>
      <c r="K636" s="643"/>
      <c r="L636" s="643"/>
      <c r="M636" s="643"/>
      <c r="N636" s="643"/>
      <c r="O636" s="643"/>
      <c r="P636" s="643"/>
      <c r="Q636" s="375"/>
      <c r="R636" s="375"/>
      <c r="S636" s="375"/>
      <c r="T636" s="375"/>
      <c r="U636" s="375"/>
      <c r="V636" s="375"/>
      <c r="W636" s="376"/>
      <c r="X636" s="375"/>
      <c r="Y636" s="376"/>
      <c r="Z636" s="375"/>
      <c r="AA636" s="376"/>
      <c r="AB636" s="375"/>
      <c r="AC636" s="376"/>
      <c r="AD636" s="377"/>
    </row>
    <row r="637" spans="1:30" s="378" customFormat="1" x14ac:dyDescent="0.25">
      <c r="A637" s="2"/>
      <c r="B637" s="2"/>
      <c r="C637" s="2"/>
      <c r="D637" s="2"/>
      <c r="E637" s="2"/>
      <c r="F637" s="2"/>
      <c r="G637" s="2"/>
      <c r="H637" s="2"/>
      <c r="I637" s="2"/>
      <c r="J637" s="643"/>
      <c r="K637" s="643"/>
      <c r="L637" s="643"/>
      <c r="M637" s="643"/>
      <c r="N637" s="643"/>
      <c r="O637" s="643"/>
      <c r="P637" s="643"/>
      <c r="Q637" s="375"/>
      <c r="R637" s="375"/>
      <c r="S637" s="375"/>
      <c r="T637" s="375"/>
      <c r="U637" s="375"/>
      <c r="V637" s="375"/>
      <c r="W637" s="376"/>
      <c r="X637" s="375"/>
      <c r="Y637" s="376"/>
      <c r="Z637" s="375"/>
      <c r="AA637" s="376"/>
      <c r="AB637" s="375"/>
      <c r="AC637" s="376"/>
      <c r="AD637" s="377"/>
    </row>
    <row r="638" spans="1:30" s="378" customFormat="1" x14ac:dyDescent="0.25">
      <c r="A638" s="2"/>
      <c r="B638" s="2"/>
      <c r="C638" s="2"/>
      <c r="D638" s="2"/>
      <c r="E638" s="2"/>
      <c r="F638" s="2"/>
      <c r="G638" s="2"/>
      <c r="H638" s="2"/>
      <c r="I638" s="2"/>
      <c r="J638" s="643"/>
      <c r="K638" s="643"/>
      <c r="L638" s="643"/>
      <c r="M638" s="643"/>
      <c r="N638" s="643"/>
      <c r="O638" s="643"/>
      <c r="P638" s="643"/>
      <c r="Q638" s="375"/>
      <c r="R638" s="375"/>
      <c r="S638" s="375"/>
      <c r="T638" s="375"/>
      <c r="U638" s="375"/>
      <c r="V638" s="375"/>
      <c r="W638" s="376"/>
      <c r="X638" s="375"/>
      <c r="Y638" s="376"/>
      <c r="Z638" s="375"/>
      <c r="AA638" s="376"/>
      <c r="AB638" s="375"/>
      <c r="AC638" s="376"/>
      <c r="AD638" s="377"/>
    </row>
    <row r="639" spans="1:30" s="378" customFormat="1" x14ac:dyDescent="0.25">
      <c r="A639" s="2"/>
      <c r="B639" s="2"/>
      <c r="C639" s="2"/>
      <c r="D639" s="2"/>
      <c r="E639" s="2"/>
      <c r="F639" s="2"/>
      <c r="G639" s="2"/>
      <c r="H639" s="2"/>
      <c r="I639" s="2"/>
      <c r="J639" s="643"/>
      <c r="K639" s="643"/>
      <c r="L639" s="643"/>
      <c r="M639" s="643"/>
      <c r="N639" s="643"/>
      <c r="O639" s="643"/>
      <c r="P639" s="643"/>
      <c r="Q639" s="375"/>
      <c r="R639" s="375"/>
      <c r="S639" s="375"/>
      <c r="T639" s="375"/>
      <c r="U639" s="375"/>
      <c r="V639" s="375"/>
      <c r="W639" s="376"/>
      <c r="X639" s="375"/>
      <c r="Y639" s="376"/>
      <c r="Z639" s="375"/>
      <c r="AA639" s="376"/>
      <c r="AB639" s="375"/>
      <c r="AC639" s="376"/>
      <c r="AD639" s="377"/>
    </row>
    <row r="640" spans="1:30" s="378" customFormat="1" x14ac:dyDescent="0.25">
      <c r="A640" s="2"/>
      <c r="B640" s="2"/>
      <c r="C640" s="2"/>
      <c r="D640" s="2"/>
      <c r="E640" s="2"/>
      <c r="F640" s="2"/>
      <c r="G640" s="2"/>
      <c r="H640" s="2"/>
      <c r="I640" s="2"/>
      <c r="J640" s="643"/>
      <c r="K640" s="643"/>
      <c r="L640" s="643"/>
      <c r="M640" s="643"/>
      <c r="N640" s="643"/>
      <c r="O640" s="643"/>
      <c r="P640" s="643"/>
      <c r="Q640" s="375"/>
      <c r="R640" s="375"/>
      <c r="S640" s="375"/>
      <c r="T640" s="375"/>
      <c r="U640" s="375"/>
      <c r="V640" s="375"/>
      <c r="W640" s="376"/>
      <c r="X640" s="375"/>
      <c r="Y640" s="376"/>
      <c r="Z640" s="375"/>
      <c r="AA640" s="376"/>
      <c r="AB640" s="375"/>
      <c r="AC640" s="376"/>
      <c r="AD640" s="377"/>
    </row>
    <row r="641" spans="1:30" s="378" customFormat="1" x14ac:dyDescent="0.25">
      <c r="A641" s="2"/>
      <c r="B641" s="2"/>
      <c r="C641" s="2"/>
      <c r="D641" s="2"/>
      <c r="E641" s="2"/>
      <c r="F641" s="2"/>
      <c r="G641" s="2"/>
      <c r="H641" s="2"/>
      <c r="I641" s="2"/>
      <c r="J641" s="643"/>
      <c r="K641" s="643"/>
      <c r="L641" s="643"/>
      <c r="M641" s="643"/>
      <c r="N641" s="643"/>
      <c r="O641" s="643"/>
      <c r="P641" s="643"/>
      <c r="Q641" s="375"/>
      <c r="R641" s="375"/>
      <c r="S641" s="375"/>
      <c r="T641" s="375"/>
      <c r="U641" s="375"/>
      <c r="V641" s="375"/>
      <c r="W641" s="376"/>
      <c r="X641" s="375"/>
      <c r="Y641" s="376"/>
      <c r="Z641" s="375"/>
      <c r="AA641" s="376"/>
      <c r="AB641" s="375"/>
      <c r="AC641" s="376"/>
      <c r="AD641" s="377"/>
    </row>
    <row r="642" spans="1:30" s="378" customFormat="1" x14ac:dyDescent="0.25">
      <c r="A642" s="2"/>
      <c r="B642" s="2"/>
      <c r="C642" s="2"/>
      <c r="D642" s="2"/>
      <c r="E642" s="2"/>
      <c r="F642" s="2"/>
      <c r="G642" s="2"/>
      <c r="H642" s="2"/>
      <c r="I642" s="2"/>
      <c r="J642" s="643"/>
      <c r="K642" s="643"/>
      <c r="L642" s="643"/>
      <c r="M642" s="643"/>
      <c r="N642" s="643"/>
      <c r="O642" s="643"/>
      <c r="P642" s="643"/>
      <c r="Q642" s="375"/>
      <c r="R642" s="375"/>
      <c r="S642" s="375"/>
      <c r="T642" s="375"/>
      <c r="U642" s="375"/>
      <c r="V642" s="375"/>
      <c r="W642" s="376"/>
      <c r="X642" s="375"/>
      <c r="Y642" s="376"/>
      <c r="Z642" s="375"/>
      <c r="AA642" s="376"/>
      <c r="AB642" s="375"/>
      <c r="AC642" s="376"/>
      <c r="AD642" s="377"/>
    </row>
    <row r="643" spans="1:30" s="378" customFormat="1" x14ac:dyDescent="0.25">
      <c r="A643" s="2"/>
      <c r="B643" s="2"/>
      <c r="C643" s="2"/>
      <c r="D643" s="2"/>
      <c r="E643" s="2"/>
      <c r="F643" s="2"/>
      <c r="G643" s="2"/>
      <c r="H643" s="2"/>
      <c r="I643" s="2"/>
      <c r="J643" s="643"/>
      <c r="K643" s="643"/>
      <c r="L643" s="643"/>
      <c r="M643" s="643"/>
      <c r="N643" s="643"/>
      <c r="O643" s="643"/>
      <c r="P643" s="643"/>
      <c r="Q643" s="375"/>
      <c r="R643" s="375"/>
      <c r="S643" s="375"/>
      <c r="T643" s="375"/>
      <c r="U643" s="375"/>
      <c r="V643" s="375"/>
      <c r="W643" s="376"/>
      <c r="X643" s="375"/>
      <c r="Y643" s="376"/>
      <c r="Z643" s="375"/>
      <c r="AA643" s="376"/>
      <c r="AB643" s="375"/>
      <c r="AC643" s="376"/>
      <c r="AD643" s="377"/>
    </row>
    <row r="644" spans="1:30" s="378" customFormat="1" x14ac:dyDescent="0.25">
      <c r="A644" s="2"/>
      <c r="B644" s="2"/>
      <c r="C644" s="2"/>
      <c r="D644" s="2"/>
      <c r="E644" s="2"/>
      <c r="F644" s="2"/>
      <c r="G644" s="2"/>
      <c r="H644" s="2"/>
      <c r="I644" s="2"/>
      <c r="J644" s="643"/>
      <c r="K644" s="643"/>
      <c r="L644" s="643"/>
      <c r="M644" s="643"/>
      <c r="N644" s="643"/>
      <c r="O644" s="643"/>
      <c r="P644" s="643"/>
      <c r="Q644" s="375"/>
      <c r="R644" s="375"/>
      <c r="S644" s="375"/>
      <c r="T644" s="375"/>
      <c r="U644" s="375"/>
      <c r="V644" s="375"/>
      <c r="W644" s="376"/>
      <c r="X644" s="375"/>
      <c r="Y644" s="376"/>
      <c r="Z644" s="375"/>
      <c r="AA644" s="376"/>
      <c r="AB644" s="375"/>
      <c r="AC644" s="376"/>
      <c r="AD644" s="377"/>
    </row>
    <row r="645" spans="1:30" s="378" customFormat="1" x14ac:dyDescent="0.25">
      <c r="A645" s="2"/>
      <c r="B645" s="2"/>
      <c r="C645" s="2"/>
      <c r="D645" s="2"/>
      <c r="E645" s="2"/>
      <c r="F645" s="2"/>
      <c r="G645" s="2"/>
      <c r="H645" s="2"/>
      <c r="I645" s="2"/>
      <c r="J645" s="643"/>
      <c r="K645" s="643"/>
      <c r="L645" s="643"/>
      <c r="M645" s="643"/>
      <c r="N645" s="643"/>
      <c r="O645" s="643"/>
      <c r="P645" s="643"/>
      <c r="Q645" s="375"/>
      <c r="R645" s="375"/>
      <c r="S645" s="375"/>
      <c r="T645" s="375"/>
      <c r="U645" s="375"/>
      <c r="V645" s="375"/>
      <c r="W645" s="376"/>
      <c r="X645" s="375"/>
      <c r="Y645" s="376"/>
      <c r="Z645" s="375"/>
      <c r="AA645" s="376"/>
      <c r="AB645" s="375"/>
      <c r="AC645" s="376"/>
      <c r="AD645" s="377"/>
    </row>
    <row r="646" spans="1:30" s="378" customFormat="1" x14ac:dyDescent="0.25">
      <c r="A646" s="2"/>
      <c r="B646" s="2"/>
      <c r="C646" s="2"/>
      <c r="D646" s="2"/>
      <c r="E646" s="2"/>
      <c r="F646" s="2"/>
      <c r="G646" s="2"/>
      <c r="H646" s="2"/>
      <c r="I646" s="2"/>
      <c r="J646" s="643"/>
      <c r="K646" s="643"/>
      <c r="L646" s="643"/>
      <c r="M646" s="643"/>
      <c r="N646" s="643"/>
      <c r="O646" s="643"/>
      <c r="P646" s="643"/>
      <c r="Q646" s="375"/>
      <c r="R646" s="375"/>
      <c r="S646" s="375"/>
      <c r="T646" s="375"/>
      <c r="U646" s="375"/>
      <c r="V646" s="375"/>
      <c r="W646" s="376"/>
      <c r="X646" s="375"/>
      <c r="Y646" s="376"/>
      <c r="Z646" s="375"/>
      <c r="AA646" s="376"/>
      <c r="AB646" s="375"/>
      <c r="AC646" s="376"/>
      <c r="AD646" s="377"/>
    </row>
    <row r="647" spans="1:30" s="378" customFormat="1" x14ac:dyDescent="0.25">
      <c r="A647" s="2"/>
      <c r="B647" s="2"/>
      <c r="C647" s="2"/>
      <c r="D647" s="2"/>
      <c r="E647" s="2"/>
      <c r="F647" s="2"/>
      <c r="G647" s="2"/>
      <c r="H647" s="2"/>
      <c r="I647" s="2"/>
      <c r="J647" s="643"/>
      <c r="K647" s="643"/>
      <c r="L647" s="643"/>
      <c r="M647" s="643"/>
      <c r="N647" s="643"/>
      <c r="O647" s="643"/>
      <c r="P647" s="643"/>
      <c r="Q647" s="375"/>
      <c r="R647" s="375"/>
      <c r="S647" s="375"/>
      <c r="T647" s="375"/>
      <c r="U647" s="375"/>
      <c r="V647" s="375"/>
      <c r="W647" s="376"/>
      <c r="X647" s="375"/>
      <c r="Y647" s="376"/>
      <c r="Z647" s="375"/>
      <c r="AA647" s="376"/>
      <c r="AB647" s="375"/>
      <c r="AC647" s="376"/>
      <c r="AD647" s="377"/>
    </row>
    <row r="648" spans="1:30" s="378" customFormat="1" x14ac:dyDescent="0.25">
      <c r="A648" s="2"/>
      <c r="B648" s="2"/>
      <c r="C648" s="2"/>
      <c r="D648" s="2"/>
      <c r="E648" s="2"/>
      <c r="F648" s="2"/>
      <c r="G648" s="2"/>
      <c r="H648" s="2"/>
      <c r="I648" s="2"/>
      <c r="J648" s="643"/>
      <c r="K648" s="643"/>
      <c r="L648" s="643"/>
      <c r="M648" s="643"/>
      <c r="N648" s="643"/>
      <c r="O648" s="643"/>
      <c r="P648" s="643"/>
      <c r="Q648" s="375"/>
      <c r="R648" s="375"/>
      <c r="S648" s="375"/>
      <c r="T648" s="375"/>
      <c r="U648" s="375"/>
      <c r="V648" s="375"/>
      <c r="W648" s="376"/>
      <c r="X648" s="375"/>
      <c r="Y648" s="376"/>
      <c r="Z648" s="375"/>
      <c r="AA648" s="376"/>
      <c r="AB648" s="375"/>
      <c r="AC648" s="376"/>
      <c r="AD648" s="377"/>
    </row>
    <row r="649" spans="1:30" s="378" customFormat="1" x14ac:dyDescent="0.25">
      <c r="A649" s="2"/>
      <c r="B649" s="2"/>
      <c r="C649" s="2"/>
      <c r="D649" s="2"/>
      <c r="E649" s="2"/>
      <c r="F649" s="2"/>
      <c r="G649" s="2"/>
      <c r="H649" s="2"/>
      <c r="I649" s="2"/>
      <c r="J649" s="643"/>
      <c r="K649" s="643"/>
      <c r="L649" s="643"/>
      <c r="M649" s="643"/>
      <c r="N649" s="643"/>
      <c r="O649" s="643"/>
      <c r="P649" s="643"/>
      <c r="Q649" s="375"/>
      <c r="R649" s="375"/>
      <c r="S649" s="375"/>
      <c r="T649" s="375"/>
      <c r="U649" s="375"/>
      <c r="V649" s="375"/>
      <c r="W649" s="376"/>
      <c r="X649" s="375"/>
      <c r="Y649" s="376"/>
      <c r="Z649" s="375"/>
      <c r="AA649" s="376"/>
      <c r="AB649" s="375"/>
      <c r="AC649" s="376"/>
      <c r="AD649" s="377"/>
    </row>
    <row r="650" spans="1:30" s="378" customFormat="1" x14ac:dyDescent="0.25">
      <c r="A650" s="2"/>
      <c r="B650" s="2"/>
      <c r="C650" s="2"/>
      <c r="D650" s="2"/>
      <c r="E650" s="2"/>
      <c r="F650" s="2"/>
      <c r="G650" s="2"/>
      <c r="H650" s="2"/>
      <c r="I650" s="2"/>
      <c r="J650" s="643"/>
      <c r="K650" s="643"/>
      <c r="L650" s="643"/>
      <c r="M650" s="643"/>
      <c r="N650" s="643"/>
      <c r="O650" s="643"/>
      <c r="P650" s="643"/>
      <c r="Q650" s="375"/>
      <c r="R650" s="375"/>
      <c r="S650" s="375"/>
      <c r="T650" s="375"/>
      <c r="U650" s="375"/>
      <c r="V650" s="375"/>
      <c r="W650" s="376"/>
      <c r="X650" s="375"/>
      <c r="Y650" s="376"/>
      <c r="Z650" s="375"/>
      <c r="AA650" s="376"/>
      <c r="AB650" s="375"/>
      <c r="AC650" s="376"/>
      <c r="AD650" s="377"/>
    </row>
    <row r="651" spans="1:30" s="378" customFormat="1" x14ac:dyDescent="0.25">
      <c r="A651" s="2"/>
      <c r="B651" s="2"/>
      <c r="C651" s="2"/>
      <c r="D651" s="2"/>
      <c r="E651" s="2"/>
      <c r="F651" s="2"/>
      <c r="G651" s="2"/>
      <c r="H651" s="2"/>
      <c r="I651" s="2"/>
      <c r="J651" s="643"/>
      <c r="K651" s="643"/>
      <c r="L651" s="643"/>
      <c r="M651" s="643"/>
      <c r="N651" s="643"/>
      <c r="O651" s="643"/>
      <c r="P651" s="643"/>
      <c r="Q651" s="375"/>
      <c r="R651" s="375"/>
      <c r="S651" s="375"/>
      <c r="T651" s="375"/>
      <c r="U651" s="375"/>
      <c r="V651" s="375"/>
      <c r="W651" s="376"/>
      <c r="X651" s="375"/>
      <c r="Y651" s="376"/>
      <c r="Z651" s="375"/>
      <c r="AA651" s="376"/>
      <c r="AB651" s="375"/>
      <c r="AC651" s="376"/>
      <c r="AD651" s="377"/>
    </row>
    <row r="652" spans="1:30" s="378" customFormat="1" x14ac:dyDescent="0.25">
      <c r="A652" s="2"/>
      <c r="B652" s="2"/>
      <c r="C652" s="2"/>
      <c r="D652" s="2"/>
      <c r="E652" s="2"/>
      <c r="F652" s="2"/>
      <c r="G652" s="2"/>
      <c r="H652" s="2"/>
      <c r="I652" s="2"/>
      <c r="J652" s="643"/>
      <c r="K652" s="643"/>
      <c r="L652" s="643"/>
      <c r="M652" s="643"/>
      <c r="N652" s="643"/>
      <c r="O652" s="643"/>
      <c r="P652" s="643"/>
      <c r="Q652" s="375"/>
      <c r="R652" s="375"/>
      <c r="S652" s="375"/>
      <c r="T652" s="375"/>
      <c r="U652" s="375"/>
      <c r="V652" s="375"/>
      <c r="W652" s="376"/>
      <c r="X652" s="375"/>
      <c r="Y652" s="376"/>
      <c r="Z652" s="375"/>
      <c r="AA652" s="376"/>
      <c r="AB652" s="375"/>
      <c r="AC652" s="376"/>
      <c r="AD652" s="377"/>
    </row>
    <row r="653" spans="1:30" s="378" customFormat="1" x14ac:dyDescent="0.25">
      <c r="A653" s="2"/>
      <c r="B653" s="2"/>
      <c r="C653" s="2"/>
      <c r="D653" s="2"/>
      <c r="E653" s="2"/>
      <c r="F653" s="2"/>
      <c r="G653" s="2"/>
      <c r="H653" s="2"/>
      <c r="I653" s="2"/>
      <c r="J653" s="643"/>
      <c r="K653" s="643"/>
      <c r="L653" s="643"/>
      <c r="M653" s="643"/>
      <c r="N653" s="643"/>
      <c r="O653" s="643"/>
      <c r="P653" s="643"/>
      <c r="Q653" s="375"/>
      <c r="R653" s="375"/>
      <c r="S653" s="375"/>
      <c r="T653" s="375"/>
      <c r="U653" s="375"/>
      <c r="V653" s="375"/>
      <c r="W653" s="376"/>
      <c r="X653" s="375"/>
      <c r="Y653" s="376"/>
      <c r="Z653" s="375"/>
      <c r="AA653" s="376"/>
      <c r="AB653" s="375"/>
      <c r="AC653" s="376"/>
      <c r="AD653" s="377"/>
    </row>
    <row r="654" spans="1:30" s="378" customFormat="1" x14ac:dyDescent="0.25">
      <c r="A654" s="2"/>
      <c r="B654" s="2"/>
      <c r="C654" s="2"/>
      <c r="D654" s="2"/>
      <c r="E654" s="2"/>
      <c r="F654" s="2"/>
      <c r="G654" s="2"/>
      <c r="H654" s="2"/>
      <c r="I654" s="2"/>
      <c r="J654" s="643"/>
      <c r="K654" s="643"/>
      <c r="L654" s="643"/>
      <c r="M654" s="643"/>
      <c r="N654" s="643"/>
      <c r="O654" s="643"/>
      <c r="P654" s="643"/>
      <c r="Q654" s="375"/>
      <c r="R654" s="375"/>
      <c r="S654" s="375"/>
      <c r="T654" s="375"/>
      <c r="U654" s="375"/>
      <c r="V654" s="375"/>
      <c r="W654" s="376"/>
      <c r="X654" s="375"/>
      <c r="Y654" s="376"/>
      <c r="Z654" s="375"/>
      <c r="AA654" s="376"/>
      <c r="AB654" s="375"/>
      <c r="AC654" s="376"/>
      <c r="AD654" s="377"/>
    </row>
    <row r="655" spans="1:30" s="378" customFormat="1" x14ac:dyDescent="0.25">
      <c r="A655" s="2"/>
      <c r="B655" s="2"/>
      <c r="C655" s="2"/>
      <c r="D655" s="2"/>
      <c r="E655" s="2"/>
      <c r="F655" s="2"/>
      <c r="G655" s="2"/>
      <c r="H655" s="2"/>
      <c r="I655" s="2"/>
      <c r="J655" s="643"/>
      <c r="K655" s="643"/>
      <c r="L655" s="643"/>
      <c r="M655" s="643"/>
      <c r="N655" s="643"/>
      <c r="O655" s="643"/>
      <c r="P655" s="643"/>
      <c r="Q655" s="375"/>
      <c r="R655" s="375"/>
      <c r="S655" s="375"/>
      <c r="T655" s="375"/>
      <c r="U655" s="375"/>
      <c r="V655" s="375"/>
      <c r="W655" s="376"/>
      <c r="X655" s="375"/>
      <c r="Y655" s="376"/>
      <c r="Z655" s="375"/>
      <c r="AA655" s="376"/>
      <c r="AB655" s="375"/>
      <c r="AC655" s="376"/>
      <c r="AD655" s="377"/>
    </row>
    <row r="656" spans="1:30" s="378" customFormat="1" x14ac:dyDescent="0.25">
      <c r="A656" s="2"/>
      <c r="B656" s="2"/>
      <c r="C656" s="2"/>
      <c r="D656" s="2"/>
      <c r="E656" s="2"/>
      <c r="F656" s="2"/>
      <c r="G656" s="2"/>
      <c r="H656" s="2"/>
      <c r="I656" s="2"/>
      <c r="J656" s="643"/>
      <c r="K656" s="643"/>
      <c r="L656" s="643"/>
      <c r="M656" s="643"/>
      <c r="N656" s="643"/>
      <c r="O656" s="643"/>
      <c r="P656" s="643"/>
      <c r="Q656" s="375"/>
      <c r="R656" s="375"/>
      <c r="S656" s="375"/>
      <c r="T656" s="375"/>
      <c r="U656" s="375"/>
      <c r="V656" s="375"/>
      <c r="W656" s="376"/>
      <c r="X656" s="375"/>
      <c r="Y656" s="376"/>
      <c r="Z656" s="375"/>
      <c r="AA656" s="376"/>
      <c r="AB656" s="375"/>
      <c r="AC656" s="376"/>
      <c r="AD656" s="377"/>
    </row>
    <row r="657" spans="1:30" s="378" customFormat="1" x14ac:dyDescent="0.25">
      <c r="A657" s="2"/>
      <c r="B657" s="2"/>
      <c r="C657" s="2"/>
      <c r="D657" s="2"/>
      <c r="E657" s="2"/>
      <c r="F657" s="2"/>
      <c r="G657" s="2"/>
      <c r="H657" s="2"/>
      <c r="I657" s="2"/>
      <c r="J657" s="643"/>
      <c r="K657" s="643"/>
      <c r="L657" s="643"/>
      <c r="M657" s="643"/>
      <c r="N657" s="643"/>
      <c r="O657" s="643"/>
      <c r="P657" s="643"/>
      <c r="Q657" s="375"/>
      <c r="R657" s="375"/>
      <c r="S657" s="375"/>
      <c r="T657" s="375"/>
      <c r="U657" s="375"/>
      <c r="V657" s="375"/>
      <c r="W657" s="376"/>
      <c r="X657" s="375"/>
      <c r="Y657" s="376"/>
      <c r="Z657" s="375"/>
      <c r="AA657" s="376"/>
      <c r="AB657" s="375"/>
      <c r="AC657" s="376"/>
      <c r="AD657" s="377"/>
    </row>
    <row r="658" spans="1:30" s="378" customFormat="1" x14ac:dyDescent="0.25">
      <c r="A658" s="2"/>
      <c r="B658" s="2"/>
      <c r="C658" s="2"/>
      <c r="D658" s="2"/>
      <c r="E658" s="2"/>
      <c r="F658" s="2"/>
      <c r="G658" s="2"/>
      <c r="H658" s="2"/>
      <c r="I658" s="2"/>
      <c r="J658" s="643"/>
      <c r="K658" s="643"/>
      <c r="L658" s="643"/>
      <c r="M658" s="643"/>
      <c r="N658" s="643"/>
      <c r="O658" s="643"/>
      <c r="P658" s="643"/>
      <c r="Q658" s="375"/>
      <c r="R658" s="375"/>
      <c r="S658" s="375"/>
      <c r="T658" s="375"/>
      <c r="U658" s="375"/>
      <c r="V658" s="375"/>
      <c r="W658" s="376"/>
      <c r="X658" s="375"/>
      <c r="Y658" s="376"/>
      <c r="Z658" s="375"/>
      <c r="AA658" s="376"/>
      <c r="AB658" s="375"/>
      <c r="AC658" s="376"/>
      <c r="AD658" s="377"/>
    </row>
    <row r="659" spans="1:30" s="378" customFormat="1" x14ac:dyDescent="0.25">
      <c r="A659" s="2"/>
      <c r="B659" s="2"/>
      <c r="C659" s="2"/>
      <c r="D659" s="2"/>
      <c r="E659" s="2"/>
      <c r="F659" s="2"/>
      <c r="G659" s="2"/>
      <c r="H659" s="2"/>
      <c r="I659" s="2"/>
      <c r="J659" s="643"/>
      <c r="K659" s="643"/>
      <c r="L659" s="643"/>
      <c r="M659" s="643"/>
      <c r="N659" s="643"/>
      <c r="O659" s="643"/>
      <c r="P659" s="643"/>
      <c r="Q659" s="375"/>
      <c r="R659" s="375"/>
      <c r="S659" s="375"/>
      <c r="T659" s="375"/>
      <c r="U659" s="375"/>
      <c r="V659" s="375"/>
      <c r="W659" s="376"/>
      <c r="X659" s="375"/>
      <c r="Y659" s="376"/>
      <c r="Z659" s="375"/>
      <c r="AA659" s="376"/>
      <c r="AB659" s="375"/>
      <c r="AC659" s="376"/>
      <c r="AD659" s="377"/>
    </row>
    <row r="660" spans="1:30" s="378" customFormat="1" x14ac:dyDescent="0.25">
      <c r="A660" s="2"/>
      <c r="B660" s="2"/>
      <c r="C660" s="2"/>
      <c r="D660" s="2"/>
      <c r="E660" s="2"/>
      <c r="F660" s="2"/>
      <c r="G660" s="2"/>
      <c r="H660" s="2"/>
      <c r="I660" s="2"/>
      <c r="J660" s="643"/>
      <c r="K660" s="643"/>
      <c r="L660" s="643"/>
      <c r="M660" s="643"/>
      <c r="N660" s="643"/>
      <c r="O660" s="643"/>
      <c r="P660" s="643"/>
      <c r="Q660" s="375"/>
      <c r="R660" s="375"/>
      <c r="S660" s="375"/>
      <c r="T660" s="375"/>
      <c r="U660" s="375"/>
      <c r="V660" s="375"/>
      <c r="W660" s="376"/>
      <c r="X660" s="375"/>
      <c r="Y660" s="376"/>
      <c r="Z660" s="375"/>
      <c r="AA660" s="376"/>
      <c r="AB660" s="375"/>
      <c r="AC660" s="376"/>
      <c r="AD660" s="377"/>
    </row>
    <row r="661" spans="1:30" s="378" customFormat="1" x14ac:dyDescent="0.25">
      <c r="A661" s="2"/>
      <c r="B661" s="2"/>
      <c r="C661" s="2"/>
      <c r="D661" s="2"/>
      <c r="E661" s="2"/>
      <c r="F661" s="2"/>
      <c r="G661" s="2"/>
      <c r="H661" s="2"/>
      <c r="I661" s="2"/>
      <c r="J661" s="643"/>
      <c r="K661" s="643"/>
      <c r="L661" s="643"/>
      <c r="M661" s="643"/>
      <c r="N661" s="643"/>
      <c r="O661" s="643"/>
      <c r="P661" s="643"/>
      <c r="Q661" s="375"/>
      <c r="R661" s="375"/>
      <c r="S661" s="375"/>
      <c r="T661" s="375"/>
      <c r="U661" s="375"/>
      <c r="V661" s="375"/>
      <c r="W661" s="376"/>
      <c r="X661" s="375"/>
      <c r="Y661" s="376"/>
      <c r="Z661" s="375"/>
      <c r="AA661" s="376"/>
      <c r="AB661" s="375"/>
      <c r="AC661" s="376"/>
      <c r="AD661" s="377"/>
    </row>
    <row r="662" spans="1:30" s="378" customFormat="1" x14ac:dyDescent="0.25">
      <c r="A662" s="2"/>
      <c r="B662" s="2"/>
      <c r="C662" s="2"/>
      <c r="D662" s="2"/>
      <c r="E662" s="2"/>
      <c r="F662" s="2"/>
      <c r="G662" s="2"/>
      <c r="H662" s="2"/>
      <c r="I662" s="2"/>
      <c r="J662" s="643"/>
      <c r="K662" s="643"/>
      <c r="L662" s="643"/>
      <c r="M662" s="643"/>
      <c r="N662" s="643"/>
      <c r="O662" s="643"/>
      <c r="P662" s="643"/>
      <c r="Q662" s="375"/>
      <c r="R662" s="375"/>
      <c r="S662" s="375"/>
      <c r="T662" s="375"/>
      <c r="U662" s="375"/>
      <c r="V662" s="375"/>
      <c r="W662" s="376"/>
      <c r="X662" s="375"/>
      <c r="Y662" s="376"/>
      <c r="Z662" s="375"/>
      <c r="AA662" s="376"/>
      <c r="AB662" s="375"/>
      <c r="AC662" s="376"/>
      <c r="AD662" s="377"/>
    </row>
    <row r="663" spans="1:30" s="378" customFormat="1" x14ac:dyDescent="0.25">
      <c r="A663" s="2"/>
      <c r="B663" s="2"/>
      <c r="C663" s="2"/>
      <c r="D663" s="2"/>
      <c r="E663" s="2"/>
      <c r="F663" s="2"/>
      <c r="G663" s="2"/>
      <c r="H663" s="2"/>
      <c r="I663" s="2"/>
      <c r="J663" s="643"/>
      <c r="K663" s="643"/>
      <c r="L663" s="643"/>
      <c r="M663" s="643"/>
      <c r="N663" s="643"/>
      <c r="O663" s="643"/>
      <c r="P663" s="643"/>
      <c r="Q663" s="375"/>
      <c r="R663" s="375"/>
      <c r="S663" s="375"/>
      <c r="T663" s="375"/>
      <c r="U663" s="375"/>
      <c r="V663" s="375"/>
      <c r="W663" s="376"/>
      <c r="X663" s="375"/>
      <c r="Y663" s="376"/>
      <c r="Z663" s="375"/>
      <c r="AA663" s="376"/>
      <c r="AB663" s="375"/>
      <c r="AC663" s="376"/>
      <c r="AD663" s="377"/>
    </row>
    <row r="664" spans="1:30" s="378" customFormat="1" x14ac:dyDescent="0.25">
      <c r="A664" s="2"/>
      <c r="B664" s="2"/>
      <c r="C664" s="2"/>
      <c r="D664" s="2"/>
      <c r="E664" s="2"/>
      <c r="F664" s="2"/>
      <c r="G664" s="2"/>
      <c r="H664" s="2"/>
      <c r="I664" s="2"/>
      <c r="J664" s="643"/>
      <c r="K664" s="643"/>
      <c r="L664" s="643"/>
      <c r="M664" s="643"/>
      <c r="N664" s="643"/>
      <c r="O664" s="643"/>
      <c r="P664" s="643"/>
      <c r="Q664" s="375"/>
      <c r="R664" s="375"/>
      <c r="S664" s="375"/>
      <c r="T664" s="375"/>
      <c r="U664" s="375"/>
      <c r="V664" s="375"/>
      <c r="W664" s="376"/>
      <c r="X664" s="375"/>
      <c r="Y664" s="376"/>
      <c r="Z664" s="375"/>
      <c r="AA664" s="376"/>
      <c r="AB664" s="375"/>
      <c r="AC664" s="376"/>
      <c r="AD664" s="377"/>
    </row>
    <row r="665" spans="1:30" s="378" customFormat="1" x14ac:dyDescent="0.25">
      <c r="A665" s="2"/>
      <c r="B665" s="2"/>
      <c r="C665" s="2"/>
      <c r="D665" s="2"/>
      <c r="E665" s="2"/>
      <c r="F665" s="2"/>
      <c r="G665" s="2"/>
      <c r="H665" s="2"/>
      <c r="I665" s="2"/>
      <c r="J665" s="643"/>
      <c r="K665" s="643"/>
      <c r="L665" s="643"/>
      <c r="M665" s="643"/>
      <c r="N665" s="643"/>
      <c r="O665" s="643"/>
      <c r="P665" s="643"/>
      <c r="Q665" s="375"/>
      <c r="R665" s="375"/>
      <c r="S665" s="375"/>
      <c r="T665" s="375"/>
      <c r="U665" s="375"/>
      <c r="V665" s="375"/>
      <c r="W665" s="376"/>
      <c r="X665" s="375"/>
      <c r="Y665" s="376"/>
      <c r="Z665" s="375"/>
      <c r="AA665" s="376"/>
      <c r="AB665" s="375"/>
      <c r="AC665" s="376"/>
      <c r="AD665" s="377"/>
    </row>
    <row r="666" spans="1:30" s="378" customFormat="1" x14ac:dyDescent="0.25">
      <c r="A666" s="2"/>
      <c r="B666" s="2"/>
      <c r="C666" s="2"/>
      <c r="D666" s="2"/>
      <c r="E666" s="2"/>
      <c r="F666" s="2"/>
      <c r="G666" s="2"/>
      <c r="H666" s="2"/>
      <c r="I666" s="2"/>
      <c r="J666" s="643"/>
      <c r="K666" s="643"/>
      <c r="L666" s="643"/>
      <c r="M666" s="643"/>
      <c r="N666" s="643"/>
      <c r="O666" s="643"/>
      <c r="P666" s="643"/>
      <c r="Q666" s="375"/>
      <c r="R666" s="375"/>
      <c r="S666" s="375"/>
      <c r="T666" s="375"/>
      <c r="U666" s="375"/>
      <c r="V666" s="375"/>
      <c r="W666" s="376"/>
      <c r="X666" s="375"/>
      <c r="Y666" s="376"/>
      <c r="Z666" s="375"/>
      <c r="AA666" s="376"/>
      <c r="AB666" s="375"/>
      <c r="AC666" s="376"/>
      <c r="AD666" s="377"/>
    </row>
    <row r="667" spans="1:30" s="378" customFormat="1" x14ac:dyDescent="0.25">
      <c r="A667" s="2"/>
      <c r="B667" s="2"/>
      <c r="C667" s="2"/>
      <c r="D667" s="2"/>
      <c r="E667" s="2"/>
      <c r="F667" s="2"/>
      <c r="G667" s="2"/>
      <c r="H667" s="2"/>
      <c r="I667" s="2"/>
      <c r="J667" s="643"/>
      <c r="K667" s="643"/>
      <c r="L667" s="643"/>
      <c r="M667" s="643"/>
      <c r="N667" s="643"/>
      <c r="O667" s="643"/>
      <c r="P667" s="643"/>
      <c r="Q667" s="375"/>
      <c r="R667" s="375"/>
      <c r="S667" s="375"/>
      <c r="T667" s="375"/>
      <c r="U667" s="375"/>
      <c r="V667" s="375"/>
      <c r="W667" s="376"/>
      <c r="X667" s="375"/>
      <c r="Y667" s="376"/>
      <c r="Z667" s="375"/>
      <c r="AA667" s="376"/>
      <c r="AB667" s="375"/>
      <c r="AC667" s="376"/>
      <c r="AD667" s="377"/>
    </row>
    <row r="668" spans="1:30" s="378" customFormat="1" x14ac:dyDescent="0.25">
      <c r="A668" s="2"/>
      <c r="B668" s="2"/>
      <c r="C668" s="2"/>
      <c r="D668" s="2"/>
      <c r="E668" s="2"/>
      <c r="F668" s="2"/>
      <c r="G668" s="2"/>
      <c r="H668" s="2"/>
      <c r="I668" s="2"/>
      <c r="J668" s="643"/>
      <c r="K668" s="643"/>
      <c r="L668" s="643"/>
      <c r="M668" s="643"/>
      <c r="N668" s="643"/>
      <c r="O668" s="643"/>
      <c r="P668" s="643"/>
      <c r="Q668" s="375"/>
      <c r="R668" s="375"/>
      <c r="S668" s="375"/>
      <c r="T668" s="375"/>
      <c r="U668" s="375"/>
      <c r="V668" s="375"/>
      <c r="W668" s="376"/>
      <c r="X668" s="375"/>
      <c r="Y668" s="376"/>
      <c r="Z668" s="375"/>
      <c r="AA668" s="376"/>
      <c r="AB668" s="375"/>
      <c r="AC668" s="376"/>
      <c r="AD668" s="377"/>
    </row>
    <row r="669" spans="1:30" s="378" customFormat="1" x14ac:dyDescent="0.25">
      <c r="A669" s="2"/>
      <c r="B669" s="2"/>
      <c r="C669" s="2"/>
      <c r="D669" s="2"/>
      <c r="E669" s="2"/>
      <c r="F669" s="2"/>
      <c r="G669" s="2"/>
      <c r="H669" s="2"/>
      <c r="I669" s="2"/>
      <c r="J669" s="643"/>
      <c r="K669" s="643"/>
      <c r="L669" s="643"/>
      <c r="M669" s="643"/>
      <c r="N669" s="643"/>
      <c r="O669" s="643"/>
      <c r="P669" s="643"/>
      <c r="Q669" s="375"/>
      <c r="R669" s="375"/>
      <c r="S669" s="375"/>
      <c r="T669" s="375"/>
      <c r="U669" s="375"/>
      <c r="V669" s="375"/>
      <c r="W669" s="376"/>
      <c r="X669" s="375"/>
      <c r="Y669" s="376"/>
      <c r="Z669" s="375"/>
      <c r="AA669" s="376"/>
      <c r="AB669" s="375"/>
      <c r="AC669" s="376"/>
      <c r="AD669" s="377"/>
    </row>
    <row r="670" spans="1:30" s="378" customFormat="1" x14ac:dyDescent="0.25">
      <c r="A670" s="2"/>
      <c r="B670" s="2"/>
      <c r="C670" s="2"/>
      <c r="D670" s="2"/>
      <c r="E670" s="2"/>
      <c r="F670" s="2"/>
      <c r="G670" s="2"/>
      <c r="H670" s="2"/>
      <c r="I670" s="2"/>
      <c r="J670" s="643"/>
      <c r="K670" s="643"/>
      <c r="L670" s="643"/>
      <c r="M670" s="643"/>
      <c r="N670" s="643"/>
      <c r="O670" s="643"/>
      <c r="P670" s="643"/>
      <c r="Q670" s="375"/>
      <c r="R670" s="375"/>
      <c r="S670" s="375"/>
      <c r="T670" s="375"/>
      <c r="U670" s="375"/>
      <c r="V670" s="375"/>
      <c r="W670" s="376"/>
      <c r="X670" s="375"/>
      <c r="Y670" s="376"/>
      <c r="Z670" s="375"/>
      <c r="AA670" s="376"/>
      <c r="AB670" s="375"/>
      <c r="AC670" s="376"/>
      <c r="AD670" s="377"/>
    </row>
    <row r="671" spans="1:30" s="378" customFormat="1" x14ac:dyDescent="0.25">
      <c r="A671" s="2"/>
      <c r="B671" s="2"/>
      <c r="C671" s="2"/>
      <c r="D671" s="2"/>
      <c r="E671" s="2"/>
      <c r="F671" s="2"/>
      <c r="G671" s="2"/>
      <c r="H671" s="2"/>
      <c r="I671" s="2"/>
      <c r="J671" s="643"/>
      <c r="K671" s="643"/>
      <c r="L671" s="643"/>
      <c r="M671" s="643"/>
      <c r="N671" s="643"/>
      <c r="O671" s="643"/>
      <c r="P671" s="643"/>
      <c r="Q671" s="375"/>
      <c r="R671" s="375"/>
      <c r="S671" s="375"/>
      <c r="T671" s="375"/>
      <c r="U671" s="375"/>
      <c r="V671" s="375"/>
      <c r="W671" s="376"/>
      <c r="X671" s="375"/>
      <c r="Y671" s="376"/>
      <c r="Z671" s="375"/>
      <c r="AA671" s="376"/>
      <c r="AB671" s="375"/>
      <c r="AC671" s="376"/>
      <c r="AD671" s="377"/>
    </row>
    <row r="672" spans="1:30" s="378" customFormat="1" x14ac:dyDescent="0.25">
      <c r="A672" s="2"/>
      <c r="B672" s="2"/>
      <c r="C672" s="2"/>
      <c r="D672" s="2"/>
      <c r="E672" s="2"/>
      <c r="F672" s="2"/>
      <c r="G672" s="2"/>
      <c r="H672" s="2"/>
      <c r="I672" s="2"/>
      <c r="J672" s="643"/>
      <c r="K672" s="643"/>
      <c r="L672" s="643"/>
      <c r="M672" s="643"/>
      <c r="N672" s="643"/>
      <c r="O672" s="643"/>
      <c r="P672" s="643"/>
      <c r="Q672" s="375"/>
      <c r="R672" s="375"/>
      <c r="S672" s="375"/>
      <c r="T672" s="375"/>
      <c r="U672" s="375"/>
      <c r="V672" s="375"/>
      <c r="W672" s="376"/>
      <c r="X672" s="375"/>
      <c r="Y672" s="376"/>
      <c r="Z672" s="375"/>
      <c r="AA672" s="376"/>
      <c r="AB672" s="375"/>
      <c r="AC672" s="376"/>
      <c r="AD672" s="377"/>
    </row>
    <row r="673" spans="1:30" s="378" customFormat="1" x14ac:dyDescent="0.25">
      <c r="A673" s="2"/>
      <c r="B673" s="2"/>
      <c r="C673" s="2"/>
      <c r="D673" s="2"/>
      <c r="E673" s="2"/>
      <c r="F673" s="2"/>
      <c r="G673" s="2"/>
      <c r="H673" s="2"/>
      <c r="I673" s="2"/>
      <c r="J673" s="643"/>
      <c r="K673" s="643"/>
      <c r="L673" s="643"/>
      <c r="M673" s="643"/>
      <c r="N673" s="643"/>
      <c r="O673" s="643"/>
      <c r="P673" s="643"/>
      <c r="Q673" s="375"/>
      <c r="R673" s="375"/>
      <c r="S673" s="375"/>
      <c r="T673" s="375"/>
      <c r="U673" s="375"/>
      <c r="V673" s="375"/>
      <c r="W673" s="376"/>
      <c r="X673" s="375"/>
      <c r="Y673" s="376"/>
      <c r="Z673" s="375"/>
      <c r="AA673" s="376"/>
      <c r="AB673" s="375"/>
      <c r="AC673" s="376"/>
      <c r="AD673" s="377"/>
    </row>
    <row r="674" spans="1:30" s="378" customFormat="1" x14ac:dyDescent="0.25">
      <c r="A674" s="2"/>
      <c r="B674" s="2"/>
      <c r="C674" s="2"/>
      <c r="D674" s="2"/>
      <c r="E674" s="2"/>
      <c r="F674" s="2"/>
      <c r="G674" s="2"/>
      <c r="H674" s="2"/>
      <c r="I674" s="2"/>
      <c r="J674" s="643"/>
      <c r="K674" s="643"/>
      <c r="L674" s="643"/>
      <c r="M674" s="643"/>
      <c r="N674" s="643"/>
      <c r="O674" s="643"/>
      <c r="P674" s="643"/>
      <c r="Q674" s="375"/>
      <c r="R674" s="375"/>
      <c r="S674" s="375"/>
      <c r="T674" s="375"/>
      <c r="U674" s="375"/>
      <c r="V674" s="375"/>
      <c r="W674" s="376"/>
      <c r="X674" s="375"/>
      <c r="Y674" s="376"/>
      <c r="Z674" s="375"/>
      <c r="AA674" s="376"/>
      <c r="AB674" s="375"/>
      <c r="AC674" s="376"/>
      <c r="AD674" s="377"/>
    </row>
    <row r="675" spans="1:30" s="378" customFormat="1" x14ac:dyDescent="0.25">
      <c r="A675" s="2"/>
      <c r="B675" s="2"/>
      <c r="C675" s="2"/>
      <c r="D675" s="2"/>
      <c r="E675" s="2"/>
      <c r="F675" s="2"/>
      <c r="G675" s="2"/>
      <c r="H675" s="2"/>
      <c r="I675" s="2"/>
      <c r="J675" s="643"/>
      <c r="K675" s="643"/>
      <c r="L675" s="643"/>
      <c r="M675" s="643"/>
      <c r="N675" s="643"/>
      <c r="O675" s="643"/>
      <c r="P675" s="643"/>
      <c r="Q675" s="375"/>
      <c r="R675" s="375"/>
      <c r="S675" s="375"/>
      <c r="T675" s="375"/>
      <c r="U675" s="375"/>
      <c r="V675" s="375"/>
      <c r="W675" s="376"/>
      <c r="X675" s="375"/>
      <c r="Y675" s="376"/>
      <c r="Z675" s="375"/>
      <c r="AA675" s="376"/>
      <c r="AB675" s="375"/>
      <c r="AC675" s="376"/>
      <c r="AD675" s="377"/>
    </row>
    <row r="676" spans="1:30" s="378" customFormat="1" x14ac:dyDescent="0.25">
      <c r="A676" s="2"/>
      <c r="B676" s="2"/>
      <c r="C676" s="2"/>
      <c r="D676" s="2"/>
      <c r="E676" s="2"/>
      <c r="F676" s="2"/>
      <c r="G676" s="2"/>
      <c r="H676" s="2"/>
      <c r="I676" s="2"/>
      <c r="J676" s="643"/>
      <c r="K676" s="643"/>
      <c r="L676" s="643"/>
      <c r="M676" s="643"/>
      <c r="N676" s="643"/>
      <c r="O676" s="643"/>
      <c r="P676" s="643"/>
      <c r="Q676" s="375"/>
      <c r="R676" s="375"/>
      <c r="S676" s="375"/>
      <c r="T676" s="375"/>
      <c r="U676" s="375"/>
      <c r="V676" s="375"/>
      <c r="W676" s="376"/>
      <c r="X676" s="375"/>
      <c r="Y676" s="376"/>
      <c r="Z676" s="375"/>
      <c r="AA676" s="376"/>
      <c r="AB676" s="375"/>
      <c r="AC676" s="376"/>
      <c r="AD676" s="377"/>
    </row>
    <row r="677" spans="1:30" s="378" customFormat="1" x14ac:dyDescent="0.25">
      <c r="A677" s="2"/>
      <c r="B677" s="2"/>
      <c r="C677" s="2"/>
      <c r="D677" s="2"/>
      <c r="E677" s="2"/>
      <c r="F677" s="2"/>
      <c r="G677" s="2"/>
      <c r="H677" s="2"/>
      <c r="I677" s="2"/>
      <c r="J677" s="643"/>
      <c r="K677" s="643"/>
      <c r="L677" s="643"/>
      <c r="M677" s="643"/>
      <c r="N677" s="643"/>
      <c r="O677" s="643"/>
      <c r="P677" s="643"/>
      <c r="Q677" s="375"/>
      <c r="R677" s="375"/>
      <c r="S677" s="375"/>
      <c r="T677" s="375"/>
      <c r="U677" s="375"/>
      <c r="V677" s="375"/>
      <c r="W677" s="376"/>
      <c r="X677" s="375"/>
      <c r="Y677" s="376"/>
      <c r="Z677" s="375"/>
      <c r="AA677" s="376"/>
      <c r="AB677" s="375"/>
      <c r="AC677" s="376"/>
      <c r="AD677" s="377"/>
    </row>
  </sheetData>
  <mergeCells count="7">
    <mergeCell ref="AB2:AC2"/>
    <mergeCell ref="J2:P2"/>
    <mergeCell ref="Q2:R2"/>
    <mergeCell ref="S2:T2"/>
    <mergeCell ref="V2:W2"/>
    <mergeCell ref="X2:Y2"/>
    <mergeCell ref="Z2:AA2"/>
  </mergeCells>
  <conditionalFormatting sqref="U4:U104 U106:U112">
    <cfRule type="cellIs" dxfId="5" priority="1" operator="between">
      <formula>0.8</formula>
      <formula>"MAS"</formula>
    </cfRule>
    <cfRule type="cellIs" dxfId="4" priority="2" operator="between">
      <formula>0.7</formula>
      <formula>0.79</formula>
    </cfRule>
    <cfRule type="cellIs" dxfId="3" priority="3" operator="between">
      <formula>0.6</formula>
      <formula>0.69</formula>
    </cfRule>
    <cfRule type="cellIs" dxfId="2" priority="4" operator="between">
      <formula>0.6</formula>
      <formula>0.69</formula>
    </cfRule>
    <cfRule type="cellIs" dxfId="1" priority="5" operator="between">
      <formula>0.4</formula>
      <formula>0.59</formula>
    </cfRule>
    <cfRule type="cellIs" dxfId="0" priority="6" operator="between">
      <formula>0</formula>
      <formula>0.39</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GENERAL 2015-2025</vt:lpstr>
      <vt:lpstr>GRAFICA 2</vt:lpstr>
      <vt:lpstr>2015</vt:lpstr>
      <vt:lpstr>2016</vt:lpstr>
      <vt:lpstr>2017</vt:lpstr>
      <vt:lpstr>2018</vt:lpstr>
      <vt:lpstr>2019</vt:lpstr>
      <vt:lpstr>2020</vt: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Laura</cp:lastModifiedBy>
  <cp:lastPrinted>2018-05-10T21:54:50Z</cp:lastPrinted>
  <dcterms:created xsi:type="dcterms:W3CDTF">2018-04-02T15:00:12Z</dcterms:created>
  <dcterms:modified xsi:type="dcterms:W3CDTF">2023-11-28T21:24:51Z</dcterms:modified>
</cp:coreProperties>
</file>