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24226"/>
  <xr:revisionPtr revIDLastSave="0" documentId="13_ncr:1_{BF9ECCAD-59E3-497D-84F6-90E4C0E3E68D}" xr6:coauthVersionLast="46" xr6:coauthVersionMax="46" xr10:uidLastSave="{00000000-0000-0000-0000-000000000000}"/>
  <bookViews>
    <workbookView xWindow="-120" yWindow="-120" windowWidth="20730" windowHeight="11160" xr2:uid="{00000000-000D-0000-FFFF-FFFF00000000}"/>
  </bookViews>
  <sheets>
    <sheet name="GENERAL" sheetId="1" r:id="rId1"/>
    <sheet name="POR SECRETARÍAS" sheetId="2" r:id="rId2"/>
    <sheet name="GRAFICAS" sheetId="3" r:id="rId3"/>
  </sheets>
  <definedNames>
    <definedName name="_xlnm._FilterDatabase" localSheetId="0" hidden="1">GENERAL!$B$7:$H$83</definedName>
  </definedNames>
  <calcPr calcId="191029"/>
</workbook>
</file>

<file path=xl/calcChain.xml><?xml version="1.0" encoding="utf-8"?>
<calcChain xmlns="http://schemas.openxmlformats.org/spreadsheetml/2006/main">
  <c r="G93" i="1" l="1"/>
  <c r="G94" i="1"/>
  <c r="G95" i="1"/>
  <c r="G96" i="1"/>
  <c r="G97" i="1"/>
  <c r="G92" i="1"/>
  <c r="F98" i="1"/>
  <c r="F11" i="1" l="1"/>
  <c r="L17" i="2" l="1"/>
  <c r="J17" i="2"/>
  <c r="C19" i="2"/>
  <c r="C18" i="2"/>
  <c r="C17" i="2"/>
  <c r="G23" i="1" l="1"/>
  <c r="O19" i="2" l="1"/>
  <c r="O20" i="2" s="1"/>
  <c r="O2" i="2"/>
  <c r="N2" i="2"/>
  <c r="C16" i="2"/>
  <c r="C15" i="2"/>
  <c r="H2" i="2"/>
  <c r="G2" i="2"/>
  <c r="F2" i="2"/>
  <c r="E14" i="2"/>
  <c r="E20" i="2" s="1"/>
  <c r="C14" i="2"/>
  <c r="E2" i="2"/>
  <c r="C13" i="2"/>
  <c r="C12" i="2"/>
  <c r="L11" i="2"/>
  <c r="C11" i="2"/>
  <c r="L10" i="2"/>
  <c r="J10" i="2"/>
  <c r="C10" i="2"/>
  <c r="C9" i="2"/>
  <c r="C8" i="2"/>
  <c r="C7" i="2"/>
  <c r="I2" i="2"/>
  <c r="I6" i="2"/>
  <c r="I20" i="2" s="1"/>
  <c r="C6" i="2"/>
  <c r="C5" i="2"/>
  <c r="L2" i="2"/>
  <c r="J2" i="2"/>
  <c r="C2" i="2"/>
  <c r="C4" i="2"/>
  <c r="C20" i="2" l="1"/>
  <c r="G49" i="1" l="1"/>
  <c r="G47" i="1"/>
  <c r="G39" i="1"/>
  <c r="G37" i="1"/>
  <c r="G35" i="1"/>
  <c r="G34" i="1"/>
  <c r="G32" i="1"/>
  <c r="G30" i="1"/>
  <c r="G29" i="1"/>
  <c r="G27" i="1"/>
  <c r="G25" i="1"/>
  <c r="G24" i="1"/>
  <c r="G18" i="1"/>
  <c r="G16" i="1"/>
  <c r="G15" i="1"/>
  <c r="L6" i="2"/>
  <c r="J6" i="2"/>
  <c r="J14" i="2" l="1"/>
  <c r="L5" i="2" l="1"/>
  <c r="J5" i="2"/>
  <c r="L8" i="2"/>
  <c r="J8" i="2"/>
  <c r="J11" i="2"/>
  <c r="F60" i="1"/>
  <c r="L4" i="2" s="1"/>
  <c r="J4" i="2"/>
  <c r="L7" i="2"/>
  <c r="J7" i="2"/>
  <c r="L14" i="2"/>
  <c r="H14" i="2" l="1"/>
  <c r="H20" i="2" s="1"/>
  <c r="G14" i="2"/>
  <c r="G20" i="2" s="1"/>
  <c r="F14" i="2"/>
  <c r="F20" i="2" s="1"/>
  <c r="L9" i="2" l="1"/>
  <c r="J9" i="2"/>
  <c r="L13" i="2"/>
  <c r="J13" i="2"/>
  <c r="L12" i="2"/>
  <c r="J12" i="2"/>
  <c r="F13" i="1" l="1"/>
  <c r="N16" i="2" s="1"/>
  <c r="N20" i="2" s="1"/>
  <c r="L16" i="2"/>
  <c r="L20" i="2" s="1"/>
  <c r="J16" i="2"/>
  <c r="J20" i="2" s="1"/>
</calcChain>
</file>

<file path=xl/sharedStrings.xml><?xml version="1.0" encoding="utf-8"?>
<sst xmlns="http://schemas.openxmlformats.org/spreadsheetml/2006/main" count="276" uniqueCount="107">
  <si>
    <t>OBJETIVO DE CALIDAD</t>
  </si>
  <si>
    <t>INDICADOR</t>
  </si>
  <si>
    <t>DATOS DEL INDICADOR</t>
  </si>
  <si>
    <t>RESPONSABLE</t>
  </si>
  <si>
    <t>RESULTADO DE LA MEDICION</t>
  </si>
  <si>
    <t>OBSERVACIONES</t>
  </si>
  <si>
    <t>4. Desarrollar una gestión transparente mediante el  manejo adecuado de los recursos financieros y de la información, tendiente a la consolidación y sostenibilidad de la Administración</t>
  </si>
  <si>
    <t>VII. Cumplimiento de metas financieras (POAI)</t>
  </si>
  <si>
    <t>HACIENDA</t>
  </si>
  <si>
    <t>VIII. Cumplimiento de metas físicas Plan de Desarrollo Departamental</t>
  </si>
  <si>
    <t>IX. Cumplimiento Indicadores de Disciplina Fiscal</t>
  </si>
  <si>
    <t>(2/2)*100%</t>
  </si>
  <si>
    <t>Los indicadores de Disciplina Fiscal son Ley 617/2000 y Ley 358/1997</t>
  </si>
  <si>
    <t>1. Brindar un servicio eficiente y de calidad a través de la gestión por procesos, que permita el reconocimiento de la Administración ante los grupos de interés del departamento</t>
  </si>
  <si>
    <t>I. Incremento del nivel de satisfacción del cliente</t>
  </si>
  <si>
    <t>SALUD</t>
  </si>
  <si>
    <t>5. Evaluar la implementación del Modelo Integrado de Planeación y Gestión mediante el control y seguimiento, generando información para la toma de decisiones, el fortalecimiento institucional y la gobernabilidad.</t>
  </si>
  <si>
    <t>X. Mejoramiento continuo de los procesos</t>
  </si>
  <si>
    <t>CONTROL INTERNO DE GESTION</t>
  </si>
  <si>
    <t>TURISMO, INDUSTRIA Y COMERCIO</t>
  </si>
  <si>
    <t>EDUCACIÓN</t>
  </si>
  <si>
    <t>FAMILIA</t>
  </si>
  <si>
    <t>(21/21)*100%</t>
  </si>
  <si>
    <t>GESTION ADMINISTRATIVA</t>
  </si>
  <si>
    <t>II. Nivel de competencia del personal</t>
  </si>
  <si>
    <t>2. Desarrollar las competencias de los servidores públicos de la administración departamental, orientados en la prestación de servicios de calidad para la satisfacción de los ciudadanos para lograr con ello un talento humano competente y comprometido</t>
  </si>
  <si>
    <t>Porcentaje promedio de la evaluación del desempeño de los funcionarios administrativos y de apoyo.</t>
  </si>
  <si>
    <t>III. Cumplimiento Plan Institucional de Capacitación</t>
  </si>
  <si>
    <t>3. Inculcar la cultura de bienestar institucional para sus servidores públicos y particulares con funciones públicas, basada en la prevención de accidentes, incidentes y enfermedades laborales,  así como  la responsabilidad con el medio ambiente</t>
  </si>
  <si>
    <t>IV. Cumplimiento Plan Anual de Bienestar</t>
  </si>
  <si>
    <t>V. Intervención de peligros y riesgos</t>
  </si>
  <si>
    <t>AGUAS E INFRAESTRUCTURA</t>
  </si>
  <si>
    <t>GESTION JURIDICA Y CONTRACTUAL</t>
  </si>
  <si>
    <t>GESTION GERENCIAL</t>
  </si>
  <si>
    <t>(3/3)*100</t>
  </si>
  <si>
    <t>META</t>
  </si>
  <si>
    <t>INTERIOR</t>
  </si>
  <si>
    <t>CULTURA</t>
  </si>
  <si>
    <t>GESTIÓN DE LA PLANEACIÓN</t>
  </si>
  <si>
    <t>AGRICULTURA, DESARROLLO RURAL Y MEDIO AMBIENTE</t>
  </si>
  <si>
    <t>VI. Acciones de promoción de la responsabilidad ambiental</t>
  </si>
  <si>
    <t>SEMAFOROS</t>
  </si>
  <si>
    <t>%</t>
  </si>
  <si>
    <t xml:space="preserve">Sobresaliente  ( Entre 80%-100%) </t>
  </si>
  <si>
    <t>Satisfactorio (Entre 70% -79,99%)</t>
  </si>
  <si>
    <t>Medio (Entre 60%-69,99%)</t>
  </si>
  <si>
    <t>Bajo (Entre 40% - 59,99%)</t>
  </si>
  <si>
    <t>Critico (Entre 0% - 39,99%)</t>
  </si>
  <si>
    <t xml:space="preserve">TOTAL </t>
  </si>
  <si>
    <t xml:space="preserve"> METAS </t>
  </si>
  <si>
    <t>GESTION DE LA PLANEACION</t>
  </si>
  <si>
    <t>OBJETIVO</t>
  </si>
  <si>
    <t>AGRICULTURA</t>
  </si>
  <si>
    <t>EDUCACION</t>
  </si>
  <si>
    <t>PROMEDIO</t>
  </si>
  <si>
    <t>Seguimiento a la Ejecucion gastos de inversion por Unidad ejecutora IV Trimestre 2019 (POAI)</t>
  </si>
  <si>
    <t>CONTROL INTERNO DISCIPLINARIO</t>
  </si>
  <si>
    <t>TIC</t>
  </si>
  <si>
    <t>GESTION DE LAS TIC</t>
  </si>
  <si>
    <t>MEDICIÓN INDICADORES DE CALIDAD 
VIGENCIA 2020</t>
  </si>
  <si>
    <t>FORMATO</t>
  </si>
  <si>
    <t>Código</t>
  </si>
  <si>
    <t>F-PLA-63</t>
  </si>
  <si>
    <t>Versión</t>
  </si>
  <si>
    <t>Fecha</t>
  </si>
  <si>
    <t>Pagina</t>
  </si>
  <si>
    <t>1 de 1</t>
  </si>
  <si>
    <t>(7/7)*100%</t>
  </si>
  <si>
    <t>(1/1)*100</t>
  </si>
  <si>
    <t>(12/12)*100</t>
  </si>
  <si>
    <t xml:space="preserve">El Plan institucional de Gestión Ambiental PIGA, cuenta con 5 programas los cuales son:
1. Manejo Integral de Residuos, 2. Uso eficiente de agua, 3. Movilidad amigable, 4. Uso Eficiente de la Energía y 5. Cero Papel; en donde para el año 2019, ha adelantado mensualmente acciones de promocion y prevencion en cuanto a la responsabilidad ambiental dirigido a los funcionarios y colaboradores del Departamento del Quindío, por lo tanto estas actividades que a su vez son campañas cumplen con el 100% de las acciones realizadas y programadas. El PIGA ha trabajado los 5 programas </t>
  </si>
  <si>
    <t>(33/33)*100%</t>
  </si>
  <si>
    <t xml:space="preserve">Una vez efectuado los seguimientos a los planes de mejoramiento suscritos con la CGR, se observa que 33 acciones de mejora fueron suscritas con la CGR, ninguna con vencimiento al 31 de diciembre de 2020.  </t>
  </si>
  <si>
    <t>Informe Medicion de Satisfaccion del usuario 2020-II</t>
  </si>
  <si>
    <t>Seguimiento a la Ejecucion gastos de inversion por Unidad ejecutora IV Trimestre 2020 (POAI)</t>
  </si>
  <si>
    <r>
      <rPr>
        <u/>
        <sz val="11"/>
        <rFont val="Calibri"/>
        <family val="2"/>
        <scheme val="minor"/>
      </rPr>
      <t>$1.509.346.414 *100%</t>
    </r>
    <r>
      <rPr>
        <sz val="11"/>
        <rFont val="Calibri"/>
        <family val="2"/>
        <scheme val="minor"/>
      </rPr>
      <t xml:space="preserve">
$2.272.013.477</t>
    </r>
  </si>
  <si>
    <t>Seguimiento Plan de Accion IV Trimestre 2020</t>
  </si>
  <si>
    <t>1,96/2</t>
  </si>
  <si>
    <r>
      <rPr>
        <u/>
        <sz val="11"/>
        <rFont val="Calibri"/>
        <family val="2"/>
        <scheme val="minor"/>
      </rPr>
      <t>$42.853.606.184,77 *100%</t>
    </r>
    <r>
      <rPr>
        <sz val="11"/>
        <rFont val="Calibri"/>
        <family val="2"/>
        <scheme val="minor"/>
      </rPr>
      <t xml:space="preserve">
$49.515.588.163,32</t>
    </r>
  </si>
  <si>
    <t>Seguimiento Plan de Accion III Trimestre 2020 (No se dispne de información de lamedición del IV trimestre)</t>
  </si>
  <si>
    <t>26/59</t>
  </si>
  <si>
    <t>No aplica</t>
  </si>
  <si>
    <t>ND</t>
  </si>
  <si>
    <t>(11/11)*100%</t>
  </si>
  <si>
    <r>
      <rPr>
        <u/>
        <sz val="11"/>
        <rFont val="Calibri"/>
        <family val="2"/>
        <scheme val="minor"/>
      </rPr>
      <t>$1.893.684.548 *100%</t>
    </r>
    <r>
      <rPr>
        <sz val="11"/>
        <rFont val="Calibri"/>
        <family val="2"/>
        <scheme val="minor"/>
      </rPr>
      <t xml:space="preserve">
$2.778.889.071,85</t>
    </r>
  </si>
  <si>
    <r>
      <rPr>
        <u/>
        <sz val="11"/>
        <rFont val="Calibri"/>
        <family val="2"/>
        <scheme val="minor"/>
      </rPr>
      <t>$174.269.380.098,87 *100%</t>
    </r>
    <r>
      <rPr>
        <sz val="11"/>
        <rFont val="Calibri"/>
        <family val="2"/>
        <scheme val="minor"/>
      </rPr>
      <t xml:space="preserve">
$178.324.204.793,71</t>
    </r>
  </si>
  <si>
    <r>
      <rPr>
        <u/>
        <sz val="11"/>
        <rFont val="Calibri"/>
        <family val="2"/>
        <scheme val="minor"/>
      </rPr>
      <t>$4.791.921.765 *100%</t>
    </r>
    <r>
      <rPr>
        <sz val="11"/>
        <rFont val="Calibri"/>
        <family val="2"/>
        <scheme val="minor"/>
      </rPr>
      <t xml:space="preserve">
$5.933.774.901,39</t>
    </r>
  </si>
  <si>
    <t>(30/30)*100%</t>
  </si>
  <si>
    <t>Evaluación del desempeño 2020</t>
  </si>
  <si>
    <t>Plan Istitucional de capacitación 2020</t>
  </si>
  <si>
    <t>Plan Anual de Bienestar 2020</t>
  </si>
  <si>
    <t>Sistema de Gestión de Seguridad y Salud en el Trabajo 2020</t>
  </si>
  <si>
    <r>
      <rPr>
        <u/>
        <sz val="11"/>
        <rFont val="Calibri"/>
        <family val="2"/>
        <scheme val="minor"/>
      </rPr>
      <t>$70.471.741 *100</t>
    </r>
    <r>
      <rPr>
        <sz val="11"/>
        <rFont val="Calibri"/>
        <family val="2"/>
        <scheme val="minor"/>
      </rPr>
      <t xml:space="preserve">
$75.702.140</t>
    </r>
  </si>
  <si>
    <r>
      <rPr>
        <u/>
        <sz val="11"/>
        <rFont val="Calibri"/>
        <family val="2"/>
        <scheme val="minor"/>
      </rPr>
      <t>$4.065.502.341 *100</t>
    </r>
    <r>
      <rPr>
        <sz val="11"/>
        <rFont val="Calibri"/>
        <family val="2"/>
        <scheme val="minor"/>
      </rPr>
      <t xml:space="preserve">
$5.840.104.583,47</t>
    </r>
  </si>
  <si>
    <t>(19,4/20)*100</t>
  </si>
  <si>
    <r>
      <rPr>
        <u/>
        <sz val="11"/>
        <rFont val="Calibri"/>
        <family val="2"/>
        <scheme val="minor"/>
      </rPr>
      <t>$993.737.924,33 *100</t>
    </r>
    <r>
      <rPr>
        <sz val="11"/>
        <rFont val="Calibri"/>
        <family val="2"/>
        <scheme val="minor"/>
      </rPr>
      <t xml:space="preserve">
$1.101.267.429</t>
    </r>
  </si>
  <si>
    <r>
      <rPr>
        <u/>
        <sz val="11"/>
        <rFont val="Calibri"/>
        <family val="2"/>
        <scheme val="minor"/>
      </rPr>
      <t>$999.910.766 *100</t>
    </r>
    <r>
      <rPr>
        <sz val="11"/>
        <rFont val="Calibri"/>
        <family val="2"/>
        <scheme val="minor"/>
      </rPr>
      <t xml:space="preserve">
$3.830.220.594,31</t>
    </r>
  </si>
  <si>
    <t>(23/23)*100</t>
  </si>
  <si>
    <r>
      <rPr>
        <u/>
        <sz val="11"/>
        <rFont val="Calibri"/>
        <family val="2"/>
        <scheme val="minor"/>
      </rPr>
      <t>$1.587.835.203,83 *100</t>
    </r>
    <r>
      <rPr>
        <sz val="11"/>
        <rFont val="Calibri"/>
        <family val="2"/>
        <scheme val="minor"/>
      </rPr>
      <t xml:space="preserve">
$3.035.796.535,32</t>
    </r>
  </si>
  <si>
    <t>(6/8)*100</t>
  </si>
  <si>
    <r>
      <rPr>
        <u/>
        <sz val="11"/>
        <rFont val="Calibri"/>
        <family val="2"/>
        <scheme val="minor"/>
      </rPr>
      <t>$598.051.770  *100</t>
    </r>
    <r>
      <rPr>
        <sz val="11"/>
        <rFont val="Calibri"/>
        <family val="2"/>
        <scheme val="minor"/>
      </rPr>
      <t xml:space="preserve">
$677.628.511</t>
    </r>
  </si>
  <si>
    <t>(11,3/12)*100</t>
  </si>
  <si>
    <t xml:space="preserve">GESTIÓN ADMINISTRATIVA - AGRICULTURA, DESARROLLO RURAL Y MEDIO AMBIENTE </t>
  </si>
  <si>
    <r>
      <rPr>
        <u/>
        <sz val="11"/>
        <rFont val="Calibri"/>
        <family val="2"/>
        <scheme val="minor"/>
      </rPr>
      <t>$922.940.601 *100</t>
    </r>
    <r>
      <rPr>
        <sz val="11"/>
        <rFont val="Calibri"/>
        <family val="2"/>
        <scheme val="minor"/>
      </rPr>
      <t xml:space="preserve">
$1.704.396.659,97</t>
    </r>
  </si>
  <si>
    <t>(28,5/30)*100</t>
  </si>
  <si>
    <r>
      <rPr>
        <u/>
        <sz val="11"/>
        <rFont val="Calibri"/>
        <family val="2"/>
        <scheme val="minor"/>
      </rPr>
      <t>$576.746.686  *100</t>
    </r>
    <r>
      <rPr>
        <sz val="11"/>
        <rFont val="Calibri"/>
        <family val="2"/>
        <scheme val="minor"/>
      </rPr>
      <t xml:space="preserve">
$632.885.000</t>
    </r>
  </si>
  <si>
    <t>(5,6/7)*100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</si>
</sst>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2]\ #,##0.00_);[Red]\([$€-2]\ #,##0.00\)"/>
    <numFmt numFmtId="165" formatCode="0.000"/>
    <numFmt numFmtId="166" formatCode="0.0000"/>
    <numFmt numFmtId="167" formatCode="_-* #,##0.00_-;\-* #,##0.00_-;_-* &quot;-&quot;_-;_-@_-"/>
    <numFmt numFmtId="168" formatCode="_(* #,##0.00_);_(* \(#,##0.0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indexed="8"/>
      <name val="Calibri"/>
      <family val="2"/>
    </font>
    <font>
      <sz val="10"/>
      <color theme="1"/>
      <name val="Calibri"/>
      <family val="2"/>
      <scheme val="minor"/>
    </font>
    <font>
      <b/>
      <sz val="10"/>
      <name val="Arial"/>
      <family val="2"/>
    </font>
    <font>
      <sz val="10"/>
      <name val="Arial"/>
      <family val="2"/>
    </font>
    <font>
      <b/>
      <sz val="11"/>
      <color rgb="FFC00000"/>
      <name val="Calibri"/>
      <family val="2"/>
      <scheme val="minor"/>
    </font>
    <font>
      <sz val="10"/>
      <color theme="1"/>
      <name val="Arial"/>
      <family val="2"/>
    </font>
    <font>
      <b/>
      <sz val="14"/>
      <color theme="1"/>
      <name val="Arial"/>
      <family val="2"/>
    </font>
    <font>
      <b/>
      <sz val="12"/>
      <color theme="1"/>
      <name val="Calibri"/>
      <family val="2"/>
      <scheme val="minor"/>
    </font>
    <font>
      <b/>
      <sz val="11"/>
      <color rgb="FFFF0000"/>
      <name val="Calibri"/>
      <family val="2"/>
      <scheme val="minor"/>
    </font>
    <font>
      <b/>
      <sz val="10"/>
      <color theme="1"/>
      <name val="Arial"/>
      <family val="2"/>
    </font>
    <font>
      <sz val="11"/>
      <name val="Calibri"/>
      <family val="2"/>
      <scheme val="minor"/>
    </font>
    <font>
      <b/>
      <sz val="11"/>
      <name val="Calibri"/>
      <family val="2"/>
      <scheme val="minor"/>
    </font>
    <font>
      <sz val="10"/>
      <name val="Calibri"/>
      <family val="2"/>
      <scheme val="minor"/>
    </font>
    <font>
      <u/>
      <sz val="11"/>
      <name val="Calibri"/>
      <family val="2"/>
      <scheme val="minor"/>
    </font>
    <font>
      <sz val="12"/>
      <color theme="1"/>
      <name val="Arial"/>
      <family val="2"/>
    </font>
    <font>
      <sz val="12"/>
      <name val="Arial"/>
      <family val="2"/>
    </font>
  </fonts>
  <fills count="9">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cellStyleXfs>
  <cellXfs count="133">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1" xfId="0" applyBorder="1"/>
    <xf numFmtId="49" fontId="0" fillId="0" borderId="1" xfId="0" applyNumberFormat="1" applyBorder="1" applyAlignment="1">
      <alignment horizontal="center" vertical="center"/>
    </xf>
    <xf numFmtId="0" fontId="0" fillId="0" borderId="1" xfId="0" applyBorder="1" applyAlignment="1"/>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5" fillId="0" borderId="0" xfId="0" applyFont="1"/>
    <xf numFmtId="0" fontId="0" fillId="0" borderId="0" xfId="0" applyAlignment="1">
      <alignment vertical="center" wrapText="1"/>
    </xf>
    <xf numFmtId="0" fontId="8"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8" fillId="0" borderId="1" xfId="0" applyFont="1" applyBorder="1" applyAlignment="1">
      <alignment vertical="center" wrapText="1"/>
    </xf>
    <xf numFmtId="10" fontId="0" fillId="0" borderId="1" xfId="0" applyNumberFormat="1" applyBorder="1"/>
    <xf numFmtId="10" fontId="0" fillId="0" borderId="1" xfId="0" applyNumberFormat="1" applyBorder="1" applyAlignment="1">
      <alignment vertical="center"/>
    </xf>
    <xf numFmtId="0" fontId="0" fillId="0" borderId="1" xfId="0" applyBorder="1" applyAlignment="1">
      <alignment vertical="center"/>
    </xf>
    <xf numFmtId="0" fontId="0" fillId="0" borderId="1" xfId="0" applyFill="1" applyBorder="1" applyAlignment="1">
      <alignment vertical="center" wrapText="1"/>
    </xf>
    <xf numFmtId="10" fontId="8" fillId="0" borderId="1" xfId="0" applyNumberFormat="1" applyFont="1" applyBorder="1" applyAlignment="1">
      <alignment wrapText="1"/>
    </xf>
    <xf numFmtId="10" fontId="8" fillId="0" borderId="1" xfId="1" applyNumberFormat="1" applyFont="1" applyBorder="1" applyAlignment="1">
      <alignment wrapText="1"/>
    </xf>
    <xf numFmtId="0" fontId="11" fillId="0" borderId="1" xfId="0" applyFont="1" applyFill="1" applyBorder="1"/>
    <xf numFmtId="10" fontId="11" fillId="0" borderId="1" xfId="0" applyNumberFormat="1" applyFont="1" applyBorder="1"/>
    <xf numFmtId="0" fontId="7" fillId="3" borderId="1"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protection locked="0"/>
    </xf>
    <xf numFmtId="0" fontId="0" fillId="0" borderId="0" xfId="0" applyFill="1"/>
    <xf numFmtId="0" fontId="2" fillId="0" borderId="0" xfId="0" applyFont="1" applyFill="1"/>
    <xf numFmtId="10" fontId="0" fillId="0" borderId="0" xfId="1" applyNumberFormat="1" applyFont="1" applyFill="1"/>
    <xf numFmtId="10" fontId="0" fillId="0" borderId="1" xfId="1" applyNumberFormat="1" applyFont="1" applyFill="1" applyBorder="1" applyAlignment="1">
      <alignment horizontal="center" vertical="center" wrapText="1"/>
    </xf>
    <xf numFmtId="10" fontId="0" fillId="0" borderId="1" xfId="1" applyNumberFormat="1" applyFont="1" applyFill="1" applyBorder="1" applyAlignment="1">
      <alignment horizontal="center" vertical="center"/>
    </xf>
    <xf numFmtId="10" fontId="0" fillId="0" borderId="1" xfId="1" applyNumberFormat="1" applyFont="1" applyFill="1" applyBorder="1" applyAlignment="1">
      <alignment vertical="center"/>
    </xf>
    <xf numFmtId="9" fontId="7" fillId="0" borderId="1" xfId="3" applyFont="1" applyFill="1" applyBorder="1" applyAlignment="1" applyProtection="1">
      <alignment horizontal="center" vertical="center" wrapText="1"/>
      <protection locked="0"/>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ill="1" applyBorder="1" applyAlignment="1">
      <alignment horizontal="justify" wrapText="1"/>
    </xf>
    <xf numFmtId="0" fontId="7" fillId="4" borderId="1" xfId="0" applyFont="1" applyFill="1" applyBorder="1" applyAlignment="1" applyProtection="1">
      <alignment horizontal="justify" vertical="center" wrapText="1"/>
      <protection locked="0"/>
    </xf>
    <xf numFmtId="0" fontId="7" fillId="5" borderId="1" xfId="0" applyFont="1" applyFill="1" applyBorder="1" applyAlignment="1" applyProtection="1">
      <alignment horizontal="justify" vertical="center" wrapText="1"/>
      <protection locked="0"/>
    </xf>
    <xf numFmtId="0" fontId="7" fillId="6" borderId="1" xfId="0" applyFont="1" applyFill="1" applyBorder="1" applyAlignment="1" applyProtection="1">
      <alignment horizontal="justify" vertical="center" wrapText="1"/>
      <protection locked="0"/>
    </xf>
    <xf numFmtId="0" fontId="7" fillId="7" borderId="1" xfId="0" applyFont="1" applyFill="1" applyBorder="1" applyAlignment="1" applyProtection="1">
      <alignment horizontal="justify" vertical="center" wrapText="1"/>
      <protection locked="0"/>
    </xf>
    <xf numFmtId="10" fontId="6" fillId="7" borderId="1" xfId="1" applyNumberFormat="1" applyFont="1" applyFill="1" applyBorder="1" applyAlignment="1" applyProtection="1">
      <alignment horizontal="center" vertical="center" wrapText="1"/>
      <protection locked="0"/>
    </xf>
    <xf numFmtId="10" fontId="6" fillId="7" borderId="2" xfId="1" applyNumberFormat="1" applyFont="1" applyFill="1" applyBorder="1" applyAlignment="1" applyProtection="1">
      <alignment horizontal="center" vertical="center" wrapText="1"/>
      <protection locked="0"/>
    </xf>
    <xf numFmtId="10" fontId="6" fillId="7" borderId="2" xfId="1"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5"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0" fillId="0" borderId="1" xfId="0" applyFill="1" applyBorder="1" applyAlignment="1">
      <alignment horizontal="justify" vertical="center" wrapText="1"/>
    </xf>
    <xf numFmtId="165" fontId="0" fillId="0" borderId="0" xfId="0" applyNumberFormat="1"/>
    <xf numFmtId="166" fontId="0" fillId="0" borderId="0" xfId="0" applyNumberFormat="1"/>
    <xf numFmtId="10" fontId="0" fillId="0" borderId="0" xfId="1" applyNumberFormat="1" applyFont="1"/>
    <xf numFmtId="41" fontId="0" fillId="0" borderId="0" xfId="4" applyFont="1"/>
    <xf numFmtId="167" fontId="0" fillId="0" borderId="0" xfId="4" applyNumberFormat="1" applyFont="1"/>
    <xf numFmtId="0" fontId="12" fillId="0" borderId="0" xfId="0" applyFont="1" applyFill="1" applyAlignment="1">
      <alignment horizontal="center"/>
    </xf>
    <xf numFmtId="10" fontId="2" fillId="2" borderId="1" xfId="1" applyNumberFormat="1" applyFont="1" applyFill="1" applyBorder="1" applyAlignment="1">
      <alignment horizontal="center" vertical="center" wrapText="1"/>
    </xf>
    <xf numFmtId="10" fontId="6" fillId="6" borderId="1" xfId="1" applyNumberFormat="1"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0" fillId="0" borderId="1" xfId="0" applyBorder="1" applyAlignment="1">
      <alignment wrapText="1"/>
    </xf>
    <xf numFmtId="10" fontId="6" fillId="7" borderId="2" xfId="1"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10" fontId="13" fillId="0" borderId="1" xfId="1" applyNumberFormat="1" applyFont="1" applyFill="1" applyBorder="1" applyAlignment="1">
      <alignment horizontal="center"/>
    </xf>
    <xf numFmtId="0" fontId="9" fillId="0" borderId="1" xfId="0" applyFont="1" applyBorder="1" applyAlignment="1">
      <alignment vertical="center"/>
    </xf>
    <xf numFmtId="41" fontId="9" fillId="0" borderId="1" xfId="4" applyFont="1" applyFill="1" applyBorder="1" applyAlignment="1">
      <alignment horizontal="center"/>
    </xf>
    <xf numFmtId="14" fontId="9" fillId="0" borderId="1" xfId="1" applyNumberFormat="1" applyFont="1" applyFill="1" applyBorder="1"/>
    <xf numFmtId="10" fontId="9" fillId="0" borderId="1" xfId="1" applyNumberFormat="1" applyFont="1" applyFill="1" applyBorder="1" applyAlignment="1">
      <alignment horizontal="center"/>
    </xf>
    <xf numFmtId="0" fontId="14" fillId="0" borderId="1" xfId="0" applyFont="1" applyBorder="1" applyAlignment="1">
      <alignment horizontal="center" vertical="center"/>
    </xf>
    <xf numFmtId="0" fontId="0" fillId="0" borderId="1" xfId="0" applyFill="1" applyBorder="1" applyAlignment="1">
      <alignment horizontal="justify" wrapText="1"/>
    </xf>
    <xf numFmtId="0" fontId="15" fillId="0" borderId="1" xfId="0" applyFont="1" applyBorder="1" applyAlignment="1">
      <alignment horizontal="center" vertical="center"/>
    </xf>
    <xf numFmtId="0" fontId="0" fillId="0" borderId="2"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10" fontId="0" fillId="0" borderId="2" xfId="1" applyNumberFormat="1" applyFont="1" applyFill="1" applyBorder="1" applyAlignment="1">
      <alignment horizontal="center" vertical="center"/>
    </xf>
    <xf numFmtId="10" fontId="0" fillId="0" borderId="3" xfId="1" applyNumberFormat="1" applyFont="1" applyFill="1" applyBorder="1" applyAlignment="1">
      <alignment horizontal="center" vertical="center"/>
    </xf>
    <xf numFmtId="0" fontId="5" fillId="0" borderId="1" xfId="0" applyFont="1" applyBorder="1" applyAlignment="1">
      <alignment horizontal="justify" vertical="center" wrapText="1"/>
    </xf>
    <xf numFmtId="10" fontId="6" fillId="7" borderId="2" xfId="1" applyNumberFormat="1" applyFont="1" applyFill="1" applyBorder="1" applyAlignment="1" applyProtection="1">
      <alignment horizontal="center" vertical="center" wrapText="1"/>
      <protection locked="0"/>
    </xf>
    <xf numFmtId="10" fontId="6" fillId="7" borderId="3" xfId="1" applyNumberFormat="1" applyFont="1" applyFill="1" applyBorder="1" applyAlignment="1" applyProtection="1">
      <alignment horizontal="center" vertical="center" wrapText="1"/>
      <protection locked="0"/>
    </xf>
    <xf numFmtId="0" fontId="5" fillId="0" borderId="1" xfId="0" applyFont="1" applyBorder="1" applyAlignment="1">
      <alignment horizontal="justify" vertical="center"/>
    </xf>
    <xf numFmtId="0" fontId="0" fillId="0" borderId="2" xfId="0" applyFill="1" applyBorder="1" applyAlignment="1">
      <alignment horizontal="left" wrapText="1"/>
    </xf>
    <xf numFmtId="0" fontId="0" fillId="0" borderId="3" xfId="0" applyFill="1" applyBorder="1" applyAlignment="1">
      <alignment horizontal="left" wrapText="1"/>
    </xf>
    <xf numFmtId="0" fontId="2" fillId="0" borderId="1" xfId="0" applyFont="1" applyFill="1" applyBorder="1" applyAlignment="1">
      <alignment horizontal="center" vertical="center" wrapText="1"/>
    </xf>
    <xf numFmtId="0" fontId="0" fillId="0" borderId="1" xfId="0" applyFill="1" applyBorder="1" applyAlignment="1">
      <alignment horizontal="justify"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1" xfId="0"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1" xfId="0" applyFont="1" applyBorder="1" applyAlignment="1">
      <alignment horizontal="center"/>
    </xf>
    <xf numFmtId="10" fontId="6" fillId="3" borderId="2" xfId="1" applyNumberFormat="1" applyFont="1" applyFill="1" applyBorder="1" applyAlignment="1" applyProtection="1">
      <alignment horizontal="center" vertical="center" wrapText="1"/>
      <protection locked="0"/>
    </xf>
    <xf numFmtId="10" fontId="6" fillId="3" borderId="3" xfId="1" applyNumberFormat="1" applyFont="1" applyFill="1" applyBorder="1" applyAlignment="1" applyProtection="1">
      <alignment horizontal="center" vertical="center" wrapText="1"/>
      <protection locked="0"/>
    </xf>
    <xf numFmtId="0" fontId="16" fillId="0" borderId="1" xfId="0" applyFont="1" applyBorder="1" applyAlignment="1">
      <alignment horizontal="justify" vertical="center"/>
    </xf>
    <xf numFmtId="49" fontId="14" fillId="0" borderId="1" xfId="0" applyNumberFormat="1" applyFont="1" applyBorder="1" applyAlignment="1">
      <alignment horizontal="center" vertical="center" wrapText="1"/>
    </xf>
    <xf numFmtId="10" fontId="6" fillId="7" borderId="2" xfId="1" applyNumberFormat="1" applyFont="1" applyFill="1" applyBorder="1" applyAlignment="1" applyProtection="1">
      <alignment horizontal="center" vertical="center" wrapText="1"/>
    </xf>
    <xf numFmtId="10" fontId="6" fillId="7" borderId="3" xfId="1" applyNumberFormat="1" applyFont="1" applyFill="1" applyBorder="1" applyAlignment="1" applyProtection="1">
      <alignment horizontal="center" vertical="center" wrapText="1"/>
    </xf>
    <xf numFmtId="49" fontId="14" fillId="0" borderId="1" xfId="0" applyNumberFormat="1" applyFont="1" applyBorder="1" applyAlignment="1">
      <alignment horizontal="center" vertical="center"/>
    </xf>
    <xf numFmtId="10" fontId="6" fillId="6" borderId="2" xfId="1" applyNumberFormat="1" applyFont="1" applyFill="1" applyBorder="1" applyAlignment="1" applyProtection="1">
      <alignment horizontal="center" vertical="center" wrapText="1"/>
      <protection locked="0"/>
    </xf>
    <xf numFmtId="10" fontId="6" fillId="6" borderId="3" xfId="1"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168" fontId="18" fillId="0" borderId="0" xfId="5" applyNumberFormat="1" applyFont="1" applyBorder="1" applyAlignment="1">
      <alignment vertical="center"/>
    </xf>
    <xf numFmtId="10" fontId="6" fillId="5" borderId="2" xfId="1" applyNumberFormat="1" applyFont="1" applyFill="1" applyBorder="1" applyAlignment="1" applyProtection="1">
      <alignment horizontal="center" vertical="center" wrapText="1"/>
      <protection locked="0"/>
    </xf>
    <xf numFmtId="10" fontId="6" fillId="5" borderId="3" xfId="1" applyNumberFormat="1" applyFont="1" applyFill="1" applyBorder="1" applyAlignment="1" applyProtection="1">
      <alignment horizontal="center" vertical="center" wrapText="1"/>
      <protection locked="0"/>
    </xf>
    <xf numFmtId="10" fontId="6" fillId="0" borderId="2" xfId="1" applyNumberFormat="1" applyFont="1" applyFill="1" applyBorder="1" applyAlignment="1" applyProtection="1">
      <alignment horizontal="center" vertical="center" wrapText="1"/>
      <protection locked="0"/>
    </xf>
    <xf numFmtId="9" fontId="0" fillId="0" borderId="1" xfId="1" applyFont="1" applyFill="1" applyBorder="1" applyAlignment="1">
      <alignment horizontal="center" vertical="center"/>
    </xf>
    <xf numFmtId="168" fontId="19" fillId="0" borderId="1" xfId="5" applyNumberFormat="1" applyFont="1" applyBorder="1" applyAlignment="1">
      <alignment horizontal="right" vertical="center"/>
    </xf>
    <xf numFmtId="168" fontId="19" fillId="0" borderId="0" xfId="5" applyNumberFormat="1" applyFont="1" applyBorder="1" applyAlignment="1">
      <alignment vertical="center"/>
    </xf>
    <xf numFmtId="0" fontId="5" fillId="0" borderId="1" xfId="0" applyFont="1" applyFill="1" applyBorder="1" applyAlignment="1">
      <alignment horizontal="justify" vertical="center"/>
    </xf>
    <xf numFmtId="10" fontId="6" fillId="4" borderId="2" xfId="1" applyNumberFormat="1" applyFont="1" applyFill="1" applyBorder="1" applyAlignment="1" applyProtection="1">
      <alignment horizontal="center" vertical="center" wrapText="1"/>
      <protection locked="0"/>
    </xf>
    <xf numFmtId="10" fontId="6" fillId="4" borderId="3" xfId="1" applyNumberFormat="1" applyFont="1" applyFill="1" applyBorder="1" applyAlignment="1" applyProtection="1">
      <alignment horizontal="center" vertical="center" wrapText="1"/>
      <protection locked="0"/>
    </xf>
    <xf numFmtId="10" fontId="6" fillId="8" borderId="2" xfId="1" applyNumberFormat="1" applyFont="1" applyFill="1" applyBorder="1" applyAlignment="1" applyProtection="1">
      <alignment horizontal="center" vertical="center" wrapText="1"/>
      <protection locked="0"/>
    </xf>
    <xf numFmtId="10" fontId="6" fillId="8" borderId="3"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9" fontId="7" fillId="0" borderId="1" xfId="3" applyFont="1" applyFill="1" applyBorder="1" applyAlignment="1" applyProtection="1">
      <alignment horizontal="center" vertical="center" wrapText="1"/>
    </xf>
  </cellXfs>
  <cellStyles count="6">
    <cellStyle name="Millares [0]" xfId="4" builtinId="6"/>
    <cellStyle name="Millares 2" xfId="2" xr:uid="{00000000-0005-0000-0000-000000000000}"/>
    <cellStyle name="Millares 2 4" xfId="5" xr:uid="{A529AFEF-E360-4291-BF1C-1E4F65EB8B9F}"/>
    <cellStyle name="Normal" xfId="0" builtinId="0"/>
    <cellStyle name="Porcentaje" xfId="1" builtinId="5"/>
    <cellStyle name="Porcentaje 2" xfId="3"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1</a:t>
            </a:r>
            <a:r>
              <a:rPr lang="en-US" sz="1100"/>
              <a:t>. Incremento del nivel de satisfacción del cliente</a:t>
            </a:r>
          </a:p>
        </c:rich>
      </c:tx>
      <c:overlay val="0"/>
    </c:title>
    <c:autoTitleDeleted val="0"/>
    <c:plotArea>
      <c:layout/>
      <c:barChart>
        <c:barDir val="col"/>
        <c:grouping val="clustered"/>
        <c:varyColors val="0"/>
        <c:ser>
          <c:idx val="0"/>
          <c:order val="0"/>
          <c:tx>
            <c:v>Medición</c:v>
          </c:tx>
          <c:invertIfNegative val="0"/>
          <c:cat>
            <c:strRef>
              <c:f>'POR SECRETARÍAS'!$B$4:$B$19</c:f>
              <c:strCache>
                <c:ptCount val="16"/>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pt idx="14">
                  <c:v>CONTROL INTERNO DISCIPLINARIO</c:v>
                </c:pt>
                <c:pt idx="15">
                  <c:v>CONTROL INTERNO DE GESTION</c:v>
                </c:pt>
              </c:strCache>
            </c:strRef>
          </c:cat>
          <c:val>
            <c:numRef>
              <c:f>'POR SECRETARÍAS'!$C$4:$C$19</c:f>
              <c:numCache>
                <c:formatCode>0.00%</c:formatCode>
                <c:ptCount val="16"/>
                <c:pt idx="0">
                  <c:v>1</c:v>
                </c:pt>
                <c:pt idx="1">
                  <c:v>0.91500000000000004</c:v>
                </c:pt>
                <c:pt idx="2">
                  <c:v>0.95</c:v>
                </c:pt>
                <c:pt idx="3">
                  <c:v>0.97899999999999998</c:v>
                </c:pt>
                <c:pt idx="4">
                  <c:v>0.99</c:v>
                </c:pt>
                <c:pt idx="5">
                  <c:v>0.93700000000000006</c:v>
                </c:pt>
                <c:pt idx="6">
                  <c:v>0.90900000000000003</c:v>
                </c:pt>
                <c:pt idx="7">
                  <c:v>0.86099999999999999</c:v>
                </c:pt>
                <c:pt idx="8">
                  <c:v>0.871</c:v>
                </c:pt>
                <c:pt idx="9">
                  <c:v>0.98299999999999998</c:v>
                </c:pt>
                <c:pt idx="10">
                  <c:v>0.877</c:v>
                </c:pt>
                <c:pt idx="11">
                  <c:v>0.95599999999999996</c:v>
                </c:pt>
                <c:pt idx="12">
                  <c:v>0.95499999999999996</c:v>
                </c:pt>
                <c:pt idx="13">
                  <c:v>1</c:v>
                </c:pt>
                <c:pt idx="14">
                  <c:v>0</c:v>
                </c:pt>
                <c:pt idx="15">
                  <c:v>0</c:v>
                </c:pt>
              </c:numCache>
            </c:numRef>
          </c:val>
          <c:extLst>
            <c:ext xmlns:c16="http://schemas.microsoft.com/office/drawing/2014/chart" uri="{C3380CC4-5D6E-409C-BE32-E72D297353CC}">
              <c16:uniqueId val="{00000000-49B6-48B1-A096-767334BB4364}"/>
            </c:ext>
          </c:extLst>
        </c:ser>
        <c:ser>
          <c:idx val="1"/>
          <c:order val="1"/>
          <c:tx>
            <c:strRef>
              <c:f>'POR SECRETARÍAS'!$B$3</c:f>
              <c:strCache>
                <c:ptCount val="1"/>
                <c:pt idx="0">
                  <c:v>META</c:v>
                </c:pt>
              </c:strCache>
            </c:strRef>
          </c:tx>
          <c:invertIfNegative val="0"/>
          <c:val>
            <c:numRef>
              <c:f>'POR SECRETARÍAS'!$D$4:$D$19</c:f>
              <c:numCache>
                <c:formatCode>0.00%</c:formatCode>
                <c:ptCount val="16"/>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numCache>
            </c:numRef>
          </c:val>
          <c:extLst>
            <c:ext xmlns:c16="http://schemas.microsoft.com/office/drawing/2014/chart" uri="{C3380CC4-5D6E-409C-BE32-E72D297353CC}">
              <c16:uniqueId val="{00000001-49B6-48B1-A096-767334BB4364}"/>
            </c:ext>
          </c:extLst>
        </c:ser>
        <c:dLbls>
          <c:showLegendKey val="0"/>
          <c:showVal val="0"/>
          <c:showCatName val="0"/>
          <c:showSerName val="0"/>
          <c:showPercent val="0"/>
          <c:showBubbleSize val="0"/>
        </c:dLbls>
        <c:gapWidth val="150"/>
        <c:axId val="88577920"/>
        <c:axId val="88579456"/>
      </c:barChart>
      <c:catAx>
        <c:axId val="88577920"/>
        <c:scaling>
          <c:orientation val="minMax"/>
        </c:scaling>
        <c:delete val="0"/>
        <c:axPos val="b"/>
        <c:numFmt formatCode="General" sourceLinked="0"/>
        <c:majorTickMark val="none"/>
        <c:minorTickMark val="none"/>
        <c:tickLblPos val="nextTo"/>
        <c:crossAx val="88579456"/>
        <c:crosses val="autoZero"/>
        <c:auto val="1"/>
        <c:lblAlgn val="ctr"/>
        <c:lblOffset val="100"/>
        <c:noMultiLvlLbl val="0"/>
      </c:catAx>
      <c:valAx>
        <c:axId val="88579456"/>
        <c:scaling>
          <c:orientation val="minMax"/>
        </c:scaling>
        <c:delete val="0"/>
        <c:axPos val="l"/>
        <c:majorGridlines/>
        <c:numFmt formatCode="0.00%" sourceLinked="1"/>
        <c:majorTickMark val="none"/>
        <c:minorTickMark val="none"/>
        <c:tickLblPos val="nextTo"/>
        <c:crossAx val="88577920"/>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a:t>
            </a:r>
            <a:r>
              <a:rPr lang="en-US" sz="1100"/>
              <a:t>VII. Cumplimiento de metas financieras (POAI)</a:t>
            </a:r>
          </a:p>
        </c:rich>
      </c:tx>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SECRETARÍAS'!$J$4:$J$19</c15:sqref>
                  </c15:fullRef>
                </c:ext>
              </c:extLst>
              <c:f>'POR SECRETARÍAS'!$J$4:$J$17</c:f>
              <c:numCache>
                <c:formatCode>0.00%</c:formatCode>
                <c:ptCount val="14"/>
                <c:pt idx="0">
                  <c:v>0.90239999999999998</c:v>
                </c:pt>
                <c:pt idx="1">
                  <c:v>0.88260000000000005</c:v>
                </c:pt>
                <c:pt idx="2">
                  <c:v>0.54149999999999998</c:v>
                </c:pt>
                <c:pt idx="3">
                  <c:v>0.69610000000000005</c:v>
                </c:pt>
                <c:pt idx="4">
                  <c:v>0.52300000000000002</c:v>
                </c:pt>
                <c:pt idx="5">
                  <c:v>0.97729999999999995</c:v>
                </c:pt>
                <c:pt idx="6">
                  <c:v>0.80759999999999998</c:v>
                </c:pt>
                <c:pt idx="7">
                  <c:v>0.2611</c:v>
                </c:pt>
                <c:pt idx="8">
                  <c:v>0.86550000000000005</c:v>
                </c:pt>
                <c:pt idx="9">
                  <c:v>0.68149999999999999</c:v>
                </c:pt>
                <c:pt idx="10">
                  <c:v>0.93089999999999995</c:v>
                </c:pt>
                <c:pt idx="12">
                  <c:v>0.6643</c:v>
                </c:pt>
                <c:pt idx="13">
                  <c:v>0.9113</c:v>
                </c:pt>
              </c:numCache>
            </c:numRef>
          </c:val>
          <c:extLst>
            <c:ext xmlns:c16="http://schemas.microsoft.com/office/drawing/2014/chart" uri="{C3380CC4-5D6E-409C-BE32-E72D297353CC}">
              <c16:uniqueId val="{00000000-1B0B-4F74-8973-E2428262B853}"/>
            </c:ext>
          </c:extLst>
        </c:ser>
        <c:ser>
          <c:idx val="1"/>
          <c:order val="1"/>
          <c:tx>
            <c:strRef>
              <c:f>'POR SECRETARÍAS'!$B$3</c:f>
              <c:strCache>
                <c:ptCount val="1"/>
                <c:pt idx="0">
                  <c:v>META</c:v>
                </c:pt>
              </c:strCache>
            </c:strRef>
          </c:tx>
          <c:invertIfNegative val="0"/>
          <c:cat>
            <c:strLit>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'POR SECRETARÍAS'!$K$4:$K$19</c15:sqref>
                  </c15:fullRef>
                </c:ext>
              </c:extLst>
              <c:f>'POR SECRETARÍAS'!$K$4:$K$17</c:f>
              <c:numCache>
                <c:formatCode>0.00%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extLst>
            <c:ext xmlns:c16="http://schemas.microsoft.com/office/drawing/2014/chart" uri="{C3380CC4-5D6E-409C-BE32-E72D297353CC}">
              <c16:uniqueId val="{00000001-1B0B-4F74-8973-E2428262B853}"/>
            </c:ext>
          </c:extLst>
        </c:ser>
        <c:dLbls>
          <c:showLegendKey val="0"/>
          <c:showVal val="0"/>
          <c:showCatName val="0"/>
          <c:showSerName val="0"/>
          <c:showPercent val="0"/>
          <c:showBubbleSize val="0"/>
        </c:dLbls>
        <c:gapWidth val="150"/>
        <c:axId val="90375296"/>
        <c:axId val="90376832"/>
      </c:barChart>
      <c:catAx>
        <c:axId val="90375296"/>
        <c:scaling>
          <c:orientation val="minMax"/>
        </c:scaling>
        <c:delete val="0"/>
        <c:axPos val="b"/>
        <c:numFmt formatCode="General" sourceLinked="0"/>
        <c:majorTickMark val="none"/>
        <c:minorTickMark val="none"/>
        <c:tickLblPos val="nextTo"/>
        <c:crossAx val="90376832"/>
        <c:crosses val="autoZero"/>
        <c:auto val="1"/>
        <c:lblAlgn val="ctr"/>
        <c:lblOffset val="100"/>
        <c:noMultiLvlLbl val="0"/>
      </c:catAx>
      <c:valAx>
        <c:axId val="90376832"/>
        <c:scaling>
          <c:orientation val="minMax"/>
        </c:scaling>
        <c:delete val="0"/>
        <c:axPos val="l"/>
        <c:majorGridlines/>
        <c:numFmt formatCode="0.00%" sourceLinked="1"/>
        <c:majorTickMark val="none"/>
        <c:minorTickMark val="none"/>
        <c:tickLblPos val="nextTo"/>
        <c:crossAx val="90375296"/>
        <c:crosses val="autoZero"/>
        <c:crossBetween val="between"/>
      </c:valAx>
      <c:dTable>
        <c:showHorzBorder val="1"/>
        <c:showVertBorder val="1"/>
        <c:showOutline val="1"/>
        <c:showKeys val="1"/>
      </c:dTable>
    </c:plotArea>
    <c:plotVisOnly val="1"/>
    <c:dispBlanksAs val="gap"/>
    <c:showDLblsOverMax val="0"/>
  </c:chart>
  <c:txPr>
    <a:bodyPr/>
    <a:lstStyle/>
    <a:p>
      <a:pPr>
        <a:defRPr sz="700"/>
      </a:pPr>
      <a:endParaRPr lang="es-CO"/>
    </a:p>
  </c:tx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Indicador VIII. Cumplimiento de metas físicas Plan de Desarrollo Departamental</a:t>
            </a:r>
          </a:p>
        </c:rich>
      </c:tx>
      <c:layout>
        <c:manualLayout>
          <c:xMode val="edge"/>
          <c:yMode val="edge"/>
          <c:x val="0.19406050990939033"/>
          <c:y val="1.8140589569161026E-2"/>
        </c:manualLayout>
      </c:layout>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SECRETARÍAS'!$L$4:$L$19</c15:sqref>
                  </c15:fullRef>
                </c:ext>
              </c:extLst>
              <c:f>'POR SECRETARÍAS'!$L$4:$L$17</c:f>
              <c:numCache>
                <c:formatCode>0.00%</c:formatCode>
                <c:ptCount val="14"/>
                <c:pt idx="0">
                  <c:v>1</c:v>
                </c:pt>
                <c:pt idx="1">
                  <c:v>0.94</c:v>
                </c:pt>
                <c:pt idx="2">
                  <c:v>0.95</c:v>
                </c:pt>
                <c:pt idx="3">
                  <c:v>0.97</c:v>
                </c:pt>
                <c:pt idx="4">
                  <c:v>0.75</c:v>
                </c:pt>
                <c:pt idx="5">
                  <c:v>0.99829999999999997</c:v>
                </c:pt>
                <c:pt idx="6">
                  <c:v>1</c:v>
                </c:pt>
                <c:pt idx="7">
                  <c:v>1</c:v>
                </c:pt>
                <c:pt idx="8">
                  <c:v>0.44</c:v>
                </c:pt>
                <c:pt idx="9">
                  <c:v>1</c:v>
                </c:pt>
                <c:pt idx="10">
                  <c:v>1</c:v>
                </c:pt>
                <c:pt idx="12">
                  <c:v>0.98</c:v>
                </c:pt>
                <c:pt idx="13">
                  <c:v>0.8</c:v>
                </c:pt>
              </c:numCache>
            </c:numRef>
          </c:val>
          <c:extLst>
            <c:ext xmlns:c16="http://schemas.microsoft.com/office/drawing/2014/chart" uri="{C3380CC4-5D6E-409C-BE32-E72D297353CC}">
              <c16:uniqueId val="{00000000-534E-42CE-8454-F63C240B6481}"/>
            </c:ext>
          </c:extLst>
        </c:ser>
        <c:ser>
          <c:idx val="1"/>
          <c:order val="1"/>
          <c:tx>
            <c:strRef>
              <c:f>'POR SECRETARÍAS'!$B$3</c:f>
              <c:strCache>
                <c:ptCount val="1"/>
                <c:pt idx="0">
                  <c:v>META</c:v>
                </c:pt>
              </c:strCache>
            </c:strRef>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SECRETARÍAS'!$M$4:$M$19</c15:sqref>
                  </c15:fullRef>
                </c:ext>
              </c:extLst>
              <c:f>'POR SECRETARÍAS'!$M$4:$M$17</c:f>
              <c:numCache>
                <c:formatCode>0.00%</c:formatCode>
                <c:ptCount val="14"/>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numCache>
            </c:numRef>
          </c:val>
          <c:extLst>
            <c:ext xmlns:c16="http://schemas.microsoft.com/office/drawing/2014/chart" uri="{C3380CC4-5D6E-409C-BE32-E72D297353CC}">
              <c16:uniqueId val="{00000001-534E-42CE-8454-F63C240B6481}"/>
            </c:ext>
          </c:extLst>
        </c:ser>
        <c:dLbls>
          <c:showLegendKey val="0"/>
          <c:showVal val="0"/>
          <c:showCatName val="0"/>
          <c:showSerName val="0"/>
          <c:showPercent val="0"/>
          <c:showBubbleSize val="0"/>
        </c:dLbls>
        <c:gapWidth val="150"/>
        <c:axId val="90395008"/>
        <c:axId val="90396544"/>
      </c:barChart>
      <c:catAx>
        <c:axId val="90395008"/>
        <c:scaling>
          <c:orientation val="minMax"/>
        </c:scaling>
        <c:delete val="0"/>
        <c:axPos val="b"/>
        <c:numFmt formatCode="General" sourceLinked="0"/>
        <c:majorTickMark val="none"/>
        <c:minorTickMark val="none"/>
        <c:tickLblPos val="nextTo"/>
        <c:crossAx val="90396544"/>
        <c:crosses val="autoZero"/>
        <c:auto val="1"/>
        <c:lblAlgn val="ctr"/>
        <c:lblOffset val="100"/>
        <c:noMultiLvlLbl val="0"/>
      </c:catAx>
      <c:valAx>
        <c:axId val="90396544"/>
        <c:scaling>
          <c:orientation val="minMax"/>
        </c:scaling>
        <c:delete val="0"/>
        <c:axPos val="l"/>
        <c:majorGridlines/>
        <c:numFmt formatCode="0.00%" sourceLinked="1"/>
        <c:majorTickMark val="none"/>
        <c:minorTickMark val="none"/>
        <c:tickLblPos val="nextTo"/>
        <c:crossAx val="90395008"/>
        <c:crosses val="autoZero"/>
        <c:crossBetween val="between"/>
      </c:valAx>
      <c:dTable>
        <c:showHorzBorder val="1"/>
        <c:showVertBorder val="1"/>
        <c:showOutline val="1"/>
        <c:showKeys val="1"/>
      </c:dTable>
    </c:plotArea>
    <c:plotVisOnly val="1"/>
    <c:dispBlanksAs val="gap"/>
    <c:showDLblsOverMax val="0"/>
  </c:chart>
  <c:txPr>
    <a:bodyPr/>
    <a:lstStyle/>
    <a:p>
      <a:pPr>
        <a:defRPr sz="600"/>
      </a:pPr>
      <a:endParaRPr lang="es-CO"/>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Resultados Generales Indicadores de Calidad vs Meta Establecida</a:t>
            </a:r>
          </a:p>
        </c:rich>
      </c:tx>
      <c:overlay val="0"/>
    </c:title>
    <c:autoTitleDeleted val="0"/>
    <c:plotArea>
      <c:layout/>
      <c:barChart>
        <c:barDir val="col"/>
        <c:grouping val="clustered"/>
        <c:varyColors val="0"/>
        <c:ser>
          <c:idx val="0"/>
          <c:order val="0"/>
          <c:tx>
            <c:v>Resultado</c:v>
          </c:tx>
          <c:invertIfNegative val="0"/>
          <c:cat>
            <c:strRef>
              <c:f>('POR SECRETARÍAS'!$C$2,'POR SECRETARÍAS'!$E$2,'POR SECRETARÍAS'!$F$2,'POR SECRETARÍAS'!$G$2,'POR SECRETARÍAS'!$H$2,'POR SECRETARÍAS'!$I$2,'POR SECRETARÍAS'!$J$2,'POR SECRETARÍAS'!$L$2,'POR SECRETARÍAS'!$N$2,'POR SECRETARÍAS'!$O$2)</c:f>
              <c:strCache>
                <c:ptCount val="10"/>
                <c:pt idx="0">
                  <c:v>I. Incremento del nivel de satisfacción del cliente</c:v>
                </c:pt>
                <c:pt idx="1">
                  <c:v>II. Nivel de competencia del personal</c:v>
                </c:pt>
                <c:pt idx="2">
                  <c:v>III. Cumplimiento Plan Institucional de Capacitación</c:v>
                </c:pt>
                <c:pt idx="3">
                  <c:v>IV. Cumplimiento Plan Anual de Bienestar</c:v>
                </c:pt>
                <c:pt idx="4">
                  <c:v>V. Intervención de peligros y riesgos</c:v>
                </c:pt>
                <c:pt idx="5">
                  <c:v>VI. Acciones de promoción de la responsabilidad ambiental</c:v>
                </c:pt>
                <c:pt idx="6">
                  <c:v>VII. Cumplimiento de metas financieras (POAI)</c:v>
                </c:pt>
                <c:pt idx="7">
                  <c:v>VIII. Cumplimiento de metas físicas Plan de Desarrollo Departamental</c:v>
                </c:pt>
                <c:pt idx="8">
                  <c:v>IX. Cumplimiento Indicadores de Disciplina Fiscal</c:v>
                </c:pt>
                <c:pt idx="9">
                  <c:v>X. Mejoramiento continuo de los procesos</c:v>
                </c:pt>
              </c:strCache>
            </c:strRef>
          </c:cat>
          <c:val>
            <c:numRef>
              <c:f>('POR SECRETARÍAS'!$C$20,'POR SECRETARÍAS'!$E$20,'POR SECRETARÍAS'!$F$20,'POR SECRETARÍAS'!$G$20,'POR SECRETARÍAS'!$H$20,'POR SECRETARÍAS'!$I$20,'POR SECRETARÍAS'!$J$20,'POR SECRETARÍAS'!$L$20,'POR SECRETARÍAS'!$N$20,'POR SECRETARÍAS'!$O$20)</c:f>
              <c:numCache>
                <c:formatCode>0.00%</c:formatCode>
                <c:ptCount val="10"/>
                <c:pt idx="0">
                  <c:v>0.93715384615384623</c:v>
                </c:pt>
                <c:pt idx="1">
                  <c:v>0.93</c:v>
                </c:pt>
                <c:pt idx="2">
                  <c:v>1</c:v>
                </c:pt>
                <c:pt idx="3">
                  <c:v>1</c:v>
                </c:pt>
                <c:pt idx="4">
                  <c:v>1</c:v>
                </c:pt>
                <c:pt idx="5">
                  <c:v>1</c:v>
                </c:pt>
                <c:pt idx="6">
                  <c:v>0.72781666666666667</c:v>
                </c:pt>
                <c:pt idx="7">
                  <c:v>0.91902499999999998</c:v>
                </c:pt>
                <c:pt idx="8">
                  <c:v>1</c:v>
                </c:pt>
                <c:pt idx="9">
                  <c:v>1</c:v>
                </c:pt>
              </c:numCache>
            </c:numRef>
          </c:val>
          <c:extLst>
            <c:ext xmlns:c16="http://schemas.microsoft.com/office/drawing/2014/chart" uri="{C3380CC4-5D6E-409C-BE32-E72D297353CC}">
              <c16:uniqueId val="{00000000-929E-46F2-B641-51F043A63C79}"/>
            </c:ext>
          </c:extLst>
        </c:ser>
        <c:dLbls>
          <c:showLegendKey val="0"/>
          <c:showVal val="0"/>
          <c:showCatName val="0"/>
          <c:showSerName val="0"/>
          <c:showPercent val="0"/>
          <c:showBubbleSize val="0"/>
        </c:dLbls>
        <c:gapWidth val="150"/>
        <c:axId val="90427392"/>
        <c:axId val="90428928"/>
      </c:barChart>
      <c:lineChart>
        <c:grouping val="standard"/>
        <c:varyColors val="0"/>
        <c:ser>
          <c:idx val="1"/>
          <c:order val="1"/>
          <c:tx>
            <c:strRef>
              <c:f>'POR SECRETARÍAS'!$B$3</c:f>
              <c:strCache>
                <c:ptCount val="1"/>
                <c:pt idx="0">
                  <c:v>META</c:v>
                </c:pt>
              </c:strCache>
            </c:strRef>
          </c:tx>
          <c:marker>
            <c:symbol val="none"/>
          </c:marker>
          <c:val>
            <c:numRef>
              <c:f>('POR SECRETARÍAS'!$C$3,'POR SECRETARÍAS'!$E$3,'POR SECRETARÍAS'!$F$3,'POR SECRETARÍAS'!$G$3,'POR SECRETARÍAS'!$H$3,'POR SECRETARÍAS'!$I$3,'POR SECRETARÍAS'!$J$3,'POR SECRETARÍAS'!$L$3,'POR SECRETARÍAS'!$N$3,'POR SECRETARÍAS'!$O$3)</c:f>
              <c:numCache>
                <c:formatCode>0.00%</c:formatCode>
                <c:ptCount val="10"/>
                <c:pt idx="0">
                  <c:v>0.75</c:v>
                </c:pt>
                <c:pt idx="1">
                  <c:v>0.9</c:v>
                </c:pt>
                <c:pt idx="2">
                  <c:v>0.95</c:v>
                </c:pt>
                <c:pt idx="3">
                  <c:v>0.95</c:v>
                </c:pt>
                <c:pt idx="4">
                  <c:v>0.9</c:v>
                </c:pt>
                <c:pt idx="5">
                  <c:v>0.9</c:v>
                </c:pt>
                <c:pt idx="6">
                  <c:v>0.9</c:v>
                </c:pt>
                <c:pt idx="7">
                  <c:v>0.8</c:v>
                </c:pt>
                <c:pt idx="8">
                  <c:v>1</c:v>
                </c:pt>
                <c:pt idx="9">
                  <c:v>0.8</c:v>
                </c:pt>
              </c:numCache>
            </c:numRef>
          </c:val>
          <c:smooth val="0"/>
          <c:extLst>
            <c:ext xmlns:c16="http://schemas.microsoft.com/office/drawing/2014/chart" uri="{C3380CC4-5D6E-409C-BE32-E72D297353CC}">
              <c16:uniqueId val="{00000001-929E-46F2-B641-51F043A63C79}"/>
            </c:ext>
          </c:extLst>
        </c:ser>
        <c:dLbls>
          <c:showLegendKey val="0"/>
          <c:showVal val="0"/>
          <c:showCatName val="0"/>
          <c:showSerName val="0"/>
          <c:showPercent val="0"/>
          <c:showBubbleSize val="0"/>
        </c:dLbls>
        <c:marker val="1"/>
        <c:smooth val="0"/>
        <c:axId val="90427392"/>
        <c:axId val="90428928"/>
      </c:lineChart>
      <c:catAx>
        <c:axId val="90427392"/>
        <c:scaling>
          <c:orientation val="minMax"/>
        </c:scaling>
        <c:delete val="0"/>
        <c:axPos val="b"/>
        <c:numFmt formatCode="General" sourceLinked="0"/>
        <c:majorTickMark val="none"/>
        <c:minorTickMark val="none"/>
        <c:tickLblPos val="nextTo"/>
        <c:crossAx val="90428928"/>
        <c:crosses val="autoZero"/>
        <c:auto val="1"/>
        <c:lblAlgn val="ctr"/>
        <c:lblOffset val="100"/>
        <c:noMultiLvlLbl val="0"/>
      </c:catAx>
      <c:valAx>
        <c:axId val="90428928"/>
        <c:scaling>
          <c:orientation val="minMax"/>
        </c:scaling>
        <c:delete val="0"/>
        <c:axPos val="l"/>
        <c:majorGridlines/>
        <c:numFmt formatCode="0.00%" sourceLinked="1"/>
        <c:majorTickMark val="none"/>
        <c:minorTickMark val="none"/>
        <c:tickLblPos val="nextTo"/>
        <c:crossAx val="90427392"/>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spPr>
    <a:noFill/>
  </c:spPr>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8</xdr:row>
      <xdr:rowOff>123825</xdr:rowOff>
    </xdr:from>
    <xdr:to>
      <xdr:col>3</xdr:col>
      <xdr:colOff>2905125</xdr:colOff>
      <xdr:row>8</xdr:row>
      <xdr:rowOff>600075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991475" y="1457325"/>
          <a:ext cx="2809875" cy="476250"/>
        </a:xfrm>
        <a:prstGeom prst="rect">
          <a:avLst/>
        </a:prstGeom>
        <a:noFill/>
      </xdr:spPr>
    </xdr:pic>
    <xdr:clientData/>
  </xdr:twoCellAnchor>
  <xdr:twoCellAnchor>
    <xdr:from>
      <xdr:col>3</xdr:col>
      <xdr:colOff>66674</xdr:colOff>
      <xdr:row>10</xdr:row>
      <xdr:rowOff>112213</xdr:rowOff>
    </xdr:from>
    <xdr:to>
      <xdr:col>3</xdr:col>
      <xdr:colOff>2886075</xdr:colOff>
      <xdr:row>10</xdr:row>
      <xdr:rowOff>590550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921963"/>
          <a:ext cx="2819401" cy="478337"/>
        </a:xfrm>
        <a:prstGeom prst="rect">
          <a:avLst/>
        </a:prstGeom>
        <a:noFill/>
      </xdr:spPr>
    </xdr:pic>
    <xdr:clientData/>
  </xdr:twoCellAnchor>
  <xdr:twoCellAnchor>
    <xdr:from>
      <xdr:col>3</xdr:col>
      <xdr:colOff>47625</xdr:colOff>
      <xdr:row>12</xdr:row>
      <xdr:rowOff>82406</xdr:rowOff>
    </xdr:from>
    <xdr:to>
      <xdr:col>3</xdr:col>
      <xdr:colOff>2914650</xdr:colOff>
      <xdr:row>12</xdr:row>
      <xdr:rowOff>533399</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4314825" y="4549631"/>
          <a:ext cx="2867025" cy="450993"/>
        </a:xfrm>
        <a:prstGeom prst="rect">
          <a:avLst/>
        </a:prstGeom>
        <a:noFill/>
      </xdr:spPr>
    </xdr:pic>
    <xdr:clientData/>
  </xdr:twoCellAnchor>
  <xdr:twoCellAnchor>
    <xdr:from>
      <xdr:col>3</xdr:col>
      <xdr:colOff>85725</xdr:colOff>
      <xdr:row>15</xdr:row>
      <xdr:rowOff>38100</xdr:rowOff>
    </xdr:from>
    <xdr:to>
      <xdr:col>3</xdr:col>
      <xdr:colOff>2895600</xdr:colOff>
      <xdr:row>15</xdr:row>
      <xdr:rowOff>514350</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38725" y="5457825"/>
          <a:ext cx="2809875" cy="476250"/>
        </a:xfrm>
        <a:prstGeom prst="rect">
          <a:avLst/>
        </a:prstGeom>
        <a:noFill/>
      </xdr:spPr>
    </xdr:pic>
    <xdr:clientData/>
  </xdr:twoCellAnchor>
  <xdr:twoCellAnchor>
    <xdr:from>
      <xdr:col>3</xdr:col>
      <xdr:colOff>85724</xdr:colOff>
      <xdr:row>17</xdr:row>
      <xdr:rowOff>74113</xdr:rowOff>
    </xdr:from>
    <xdr:to>
      <xdr:col>3</xdr:col>
      <xdr:colOff>2905125</xdr:colOff>
      <xdr:row>17</xdr:row>
      <xdr:rowOff>542925</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38724" y="6551113"/>
          <a:ext cx="2819401" cy="468812"/>
        </a:xfrm>
        <a:prstGeom prst="rect">
          <a:avLst/>
        </a:prstGeom>
        <a:noFill/>
      </xdr:spPr>
    </xdr:pic>
    <xdr:clientData/>
  </xdr:twoCellAnchor>
  <xdr:twoCellAnchor>
    <xdr:from>
      <xdr:col>3</xdr:col>
      <xdr:colOff>95250</xdr:colOff>
      <xdr:row>24</xdr:row>
      <xdr:rowOff>123825</xdr:rowOff>
    </xdr:from>
    <xdr:to>
      <xdr:col>3</xdr:col>
      <xdr:colOff>2905125</xdr:colOff>
      <xdr:row>24</xdr:row>
      <xdr:rowOff>600075</xdr:rowOff>
    </xdr:to>
    <xdr:pic>
      <xdr:nvPicPr>
        <xdr:cNvPr id="10" name="Picture 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57325"/>
          <a:ext cx="2809875" cy="476250"/>
        </a:xfrm>
        <a:prstGeom prst="rect">
          <a:avLst/>
        </a:prstGeom>
        <a:noFill/>
      </xdr:spPr>
    </xdr:pic>
    <xdr:clientData/>
  </xdr:twoCellAnchor>
  <xdr:twoCellAnchor>
    <xdr:from>
      <xdr:col>3</xdr:col>
      <xdr:colOff>66674</xdr:colOff>
      <xdr:row>26</xdr:row>
      <xdr:rowOff>112213</xdr:rowOff>
    </xdr:from>
    <xdr:to>
      <xdr:col>3</xdr:col>
      <xdr:colOff>2886075</xdr:colOff>
      <xdr:row>26</xdr:row>
      <xdr:rowOff>590550</xdr:rowOff>
    </xdr:to>
    <xdr:pic>
      <xdr:nvPicPr>
        <xdr:cNvPr id="11" name="Picture 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2617288"/>
          <a:ext cx="2819401" cy="478337"/>
        </a:xfrm>
        <a:prstGeom prst="rect">
          <a:avLst/>
        </a:prstGeom>
        <a:noFill/>
      </xdr:spPr>
    </xdr:pic>
    <xdr:clientData/>
  </xdr:twoCellAnchor>
  <xdr:twoCellAnchor>
    <xdr:from>
      <xdr:col>3</xdr:col>
      <xdr:colOff>95250</xdr:colOff>
      <xdr:row>29</xdr:row>
      <xdr:rowOff>123825</xdr:rowOff>
    </xdr:from>
    <xdr:to>
      <xdr:col>3</xdr:col>
      <xdr:colOff>2905125</xdr:colOff>
      <xdr:row>29</xdr:row>
      <xdr:rowOff>600075</xdr:rowOff>
    </xdr:to>
    <xdr:pic>
      <xdr:nvPicPr>
        <xdr:cNvPr id="13" name="Picture 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9334500"/>
          <a:ext cx="2809875" cy="476250"/>
        </a:xfrm>
        <a:prstGeom prst="rect">
          <a:avLst/>
        </a:prstGeom>
        <a:noFill/>
      </xdr:spPr>
    </xdr:pic>
    <xdr:clientData/>
  </xdr:twoCellAnchor>
  <xdr:twoCellAnchor>
    <xdr:from>
      <xdr:col>3</xdr:col>
      <xdr:colOff>66674</xdr:colOff>
      <xdr:row>31</xdr:row>
      <xdr:rowOff>112213</xdr:rowOff>
    </xdr:from>
    <xdr:to>
      <xdr:col>3</xdr:col>
      <xdr:colOff>2886075</xdr:colOff>
      <xdr:row>31</xdr:row>
      <xdr:rowOff>590550</xdr:rowOff>
    </xdr:to>
    <xdr:pic>
      <xdr:nvPicPr>
        <xdr:cNvPr id="14" name="Picture 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0342063"/>
          <a:ext cx="2819401" cy="478337"/>
        </a:xfrm>
        <a:prstGeom prst="rect">
          <a:avLst/>
        </a:prstGeom>
        <a:noFill/>
      </xdr:spPr>
    </xdr:pic>
    <xdr:clientData/>
  </xdr:twoCellAnchor>
  <xdr:twoCellAnchor>
    <xdr:from>
      <xdr:col>3</xdr:col>
      <xdr:colOff>95250</xdr:colOff>
      <xdr:row>34</xdr:row>
      <xdr:rowOff>85725</xdr:rowOff>
    </xdr:from>
    <xdr:to>
      <xdr:col>3</xdr:col>
      <xdr:colOff>2905125</xdr:colOff>
      <xdr:row>34</xdr:row>
      <xdr:rowOff>561975</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36</xdr:row>
      <xdr:rowOff>112213</xdr:rowOff>
    </xdr:from>
    <xdr:to>
      <xdr:col>3</xdr:col>
      <xdr:colOff>2886075</xdr:colOff>
      <xdr:row>36</xdr:row>
      <xdr:rowOff>590550</xdr:rowOff>
    </xdr:to>
    <xdr:pic>
      <xdr:nvPicPr>
        <xdr:cNvPr id="17" name="Picture 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3066213"/>
          <a:ext cx="2819401" cy="478337"/>
        </a:xfrm>
        <a:prstGeom prst="rect">
          <a:avLst/>
        </a:prstGeom>
        <a:noFill/>
      </xdr:spPr>
    </xdr:pic>
    <xdr:clientData/>
  </xdr:twoCellAnchor>
  <xdr:twoCellAnchor>
    <xdr:from>
      <xdr:col>3</xdr:col>
      <xdr:colOff>457200</xdr:colOff>
      <xdr:row>40</xdr:row>
      <xdr:rowOff>171450</xdr:rowOff>
    </xdr:from>
    <xdr:to>
      <xdr:col>3</xdr:col>
      <xdr:colOff>2495550</xdr:colOff>
      <xdr:row>40</xdr:row>
      <xdr:rowOff>542925</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410200" y="19850100"/>
          <a:ext cx="2038350" cy="371475"/>
        </a:xfrm>
        <a:prstGeom prst="rect">
          <a:avLst/>
        </a:prstGeom>
        <a:noFill/>
      </xdr:spPr>
    </xdr:pic>
    <xdr:clientData/>
  </xdr:twoCellAnchor>
  <xdr:twoCellAnchor>
    <xdr:from>
      <xdr:col>3</xdr:col>
      <xdr:colOff>457200</xdr:colOff>
      <xdr:row>42</xdr:row>
      <xdr:rowOff>66675</xdr:rowOff>
    </xdr:from>
    <xdr:to>
      <xdr:col>3</xdr:col>
      <xdr:colOff>2495550</xdr:colOff>
      <xdr:row>42</xdr:row>
      <xdr:rowOff>438150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410200" y="21717000"/>
          <a:ext cx="2038350" cy="371475"/>
        </a:xfrm>
        <a:prstGeom prst="rect">
          <a:avLst/>
        </a:prstGeom>
        <a:noFill/>
      </xdr:spPr>
    </xdr:pic>
    <xdr:clientData/>
  </xdr:twoCellAnchor>
  <xdr:twoCellAnchor>
    <xdr:from>
      <xdr:col>3</xdr:col>
      <xdr:colOff>476250</xdr:colOff>
      <xdr:row>44</xdr:row>
      <xdr:rowOff>180975</xdr:rowOff>
    </xdr:from>
    <xdr:to>
      <xdr:col>3</xdr:col>
      <xdr:colOff>2714625</xdr:colOff>
      <xdr:row>44</xdr:row>
      <xdr:rowOff>714375</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4743450" y="22383750"/>
          <a:ext cx="2238375" cy="533400"/>
        </a:xfrm>
        <a:prstGeom prst="rect">
          <a:avLst/>
        </a:prstGeom>
        <a:noFill/>
      </xdr:spPr>
    </xdr:pic>
    <xdr:clientData/>
  </xdr:twoCellAnchor>
  <xdr:twoCellAnchor>
    <xdr:from>
      <xdr:col>3</xdr:col>
      <xdr:colOff>95250</xdr:colOff>
      <xdr:row>46</xdr:row>
      <xdr:rowOff>85725</xdr:rowOff>
    </xdr:from>
    <xdr:to>
      <xdr:col>3</xdr:col>
      <xdr:colOff>2905125</xdr:colOff>
      <xdr:row>46</xdr:row>
      <xdr:rowOff>561975</xdr:rowOff>
    </xdr:to>
    <xdr:pic>
      <xdr:nvPicPr>
        <xdr:cNvPr id="24" name="Picture 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48</xdr:row>
      <xdr:rowOff>112213</xdr:rowOff>
    </xdr:from>
    <xdr:to>
      <xdr:col>3</xdr:col>
      <xdr:colOff>2886075</xdr:colOff>
      <xdr:row>48</xdr:row>
      <xdr:rowOff>590550</xdr:rowOff>
    </xdr:to>
    <xdr:pic>
      <xdr:nvPicPr>
        <xdr:cNvPr id="25" name="Picture 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5771313"/>
          <a:ext cx="2819401" cy="478337"/>
        </a:xfrm>
        <a:prstGeom prst="rect">
          <a:avLst/>
        </a:prstGeom>
        <a:noFill/>
      </xdr:spPr>
    </xdr:pic>
    <xdr:clientData/>
  </xdr:twoCellAnchor>
  <xdr:twoCellAnchor>
    <xdr:from>
      <xdr:col>3</xdr:col>
      <xdr:colOff>95250</xdr:colOff>
      <xdr:row>51</xdr:row>
      <xdr:rowOff>161925</xdr:rowOff>
    </xdr:from>
    <xdr:to>
      <xdr:col>3</xdr:col>
      <xdr:colOff>2905125</xdr:colOff>
      <xdr:row>51</xdr:row>
      <xdr:rowOff>638175</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965400"/>
          <a:ext cx="2809875" cy="476250"/>
        </a:xfrm>
        <a:prstGeom prst="rect">
          <a:avLst/>
        </a:prstGeom>
        <a:noFill/>
      </xdr:spPr>
    </xdr:pic>
    <xdr:clientData/>
  </xdr:twoCellAnchor>
  <xdr:twoCellAnchor>
    <xdr:from>
      <xdr:col>3</xdr:col>
      <xdr:colOff>95249</xdr:colOff>
      <xdr:row>53</xdr:row>
      <xdr:rowOff>274138</xdr:rowOff>
    </xdr:from>
    <xdr:to>
      <xdr:col>3</xdr:col>
      <xdr:colOff>2914650</xdr:colOff>
      <xdr:row>53</xdr:row>
      <xdr:rowOff>752475</xdr:rowOff>
    </xdr:to>
    <xdr:pic>
      <xdr:nvPicPr>
        <xdr:cNvPr id="28" name="Picture 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62449" y="30658888"/>
          <a:ext cx="2819401" cy="478337"/>
        </a:xfrm>
        <a:prstGeom prst="rect">
          <a:avLst/>
        </a:prstGeom>
        <a:noFill/>
      </xdr:spPr>
    </xdr:pic>
    <xdr:clientData/>
  </xdr:twoCellAnchor>
  <xdr:twoCellAnchor>
    <xdr:from>
      <xdr:col>3</xdr:col>
      <xdr:colOff>95250</xdr:colOff>
      <xdr:row>57</xdr:row>
      <xdr:rowOff>85725</xdr:rowOff>
    </xdr:from>
    <xdr:to>
      <xdr:col>3</xdr:col>
      <xdr:colOff>2905125</xdr:colOff>
      <xdr:row>57</xdr:row>
      <xdr:rowOff>561975</xdr:rowOff>
    </xdr:to>
    <xdr:pic>
      <xdr:nvPicPr>
        <xdr:cNvPr id="31" name="Picture 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784425"/>
          <a:ext cx="2809875" cy="476250"/>
        </a:xfrm>
        <a:prstGeom prst="rect">
          <a:avLst/>
        </a:prstGeom>
        <a:noFill/>
      </xdr:spPr>
    </xdr:pic>
    <xdr:clientData/>
  </xdr:twoCellAnchor>
  <xdr:twoCellAnchor>
    <xdr:from>
      <xdr:col>3</xdr:col>
      <xdr:colOff>66674</xdr:colOff>
      <xdr:row>59</xdr:row>
      <xdr:rowOff>112213</xdr:rowOff>
    </xdr:from>
    <xdr:to>
      <xdr:col>3</xdr:col>
      <xdr:colOff>2886075</xdr:colOff>
      <xdr:row>59</xdr:row>
      <xdr:rowOff>590550</xdr:rowOff>
    </xdr:to>
    <xdr:pic>
      <xdr:nvPicPr>
        <xdr:cNvPr id="32" name="Picture 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29592088"/>
          <a:ext cx="2819401" cy="478337"/>
        </a:xfrm>
        <a:prstGeom prst="rect">
          <a:avLst/>
        </a:prstGeom>
        <a:noFill/>
      </xdr:spPr>
    </xdr:pic>
    <xdr:clientData/>
  </xdr:twoCellAnchor>
  <xdr:twoCellAnchor>
    <xdr:from>
      <xdr:col>3</xdr:col>
      <xdr:colOff>95250</xdr:colOff>
      <xdr:row>62</xdr:row>
      <xdr:rowOff>85725</xdr:rowOff>
    </xdr:from>
    <xdr:to>
      <xdr:col>3</xdr:col>
      <xdr:colOff>2905125</xdr:colOff>
      <xdr:row>62</xdr:row>
      <xdr:rowOff>561975</xdr:rowOff>
    </xdr:to>
    <xdr:pic>
      <xdr:nvPicPr>
        <xdr:cNvPr id="34" name="Picture 1">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4175700"/>
          <a:ext cx="2809875" cy="476250"/>
        </a:xfrm>
        <a:prstGeom prst="rect">
          <a:avLst/>
        </a:prstGeom>
        <a:noFill/>
      </xdr:spPr>
    </xdr:pic>
    <xdr:clientData/>
  </xdr:twoCellAnchor>
  <xdr:twoCellAnchor>
    <xdr:from>
      <xdr:col>3</xdr:col>
      <xdr:colOff>66674</xdr:colOff>
      <xdr:row>64</xdr:row>
      <xdr:rowOff>112213</xdr:rowOff>
    </xdr:from>
    <xdr:to>
      <xdr:col>3</xdr:col>
      <xdr:colOff>2886075</xdr:colOff>
      <xdr:row>64</xdr:row>
      <xdr:rowOff>590550</xdr:rowOff>
    </xdr:to>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5288038"/>
          <a:ext cx="2819401" cy="478337"/>
        </a:xfrm>
        <a:prstGeom prst="rect">
          <a:avLst/>
        </a:prstGeom>
        <a:noFill/>
      </xdr:spPr>
    </xdr:pic>
    <xdr:clientData/>
  </xdr:twoCellAnchor>
  <xdr:twoCellAnchor>
    <xdr:from>
      <xdr:col>3</xdr:col>
      <xdr:colOff>95250</xdr:colOff>
      <xdr:row>67</xdr:row>
      <xdr:rowOff>85725</xdr:rowOff>
    </xdr:from>
    <xdr:to>
      <xdr:col>3</xdr:col>
      <xdr:colOff>2905125</xdr:colOff>
      <xdr:row>67</xdr:row>
      <xdr:rowOff>561975</xdr:rowOff>
    </xdr:to>
    <xdr:pic>
      <xdr:nvPicPr>
        <xdr:cNvPr id="37" name="Picture 1">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7195125"/>
          <a:ext cx="2809875" cy="476250"/>
        </a:xfrm>
        <a:prstGeom prst="rect">
          <a:avLst/>
        </a:prstGeom>
        <a:noFill/>
      </xdr:spPr>
    </xdr:pic>
    <xdr:clientData/>
  </xdr:twoCellAnchor>
  <xdr:twoCellAnchor>
    <xdr:from>
      <xdr:col>3</xdr:col>
      <xdr:colOff>66674</xdr:colOff>
      <xdr:row>69</xdr:row>
      <xdr:rowOff>112213</xdr:rowOff>
    </xdr:from>
    <xdr:to>
      <xdr:col>3</xdr:col>
      <xdr:colOff>2886075</xdr:colOff>
      <xdr:row>69</xdr:row>
      <xdr:rowOff>590550</xdr:rowOff>
    </xdr:to>
    <xdr:pic>
      <xdr:nvPicPr>
        <xdr:cNvPr id="38" name="Picture 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8259838"/>
          <a:ext cx="2819401" cy="478337"/>
        </a:xfrm>
        <a:prstGeom prst="rect">
          <a:avLst/>
        </a:prstGeom>
        <a:noFill/>
      </xdr:spPr>
    </xdr:pic>
    <xdr:clientData/>
  </xdr:twoCellAnchor>
  <xdr:twoCellAnchor>
    <xdr:from>
      <xdr:col>3</xdr:col>
      <xdr:colOff>95250</xdr:colOff>
      <xdr:row>72</xdr:row>
      <xdr:rowOff>85725</xdr:rowOff>
    </xdr:from>
    <xdr:to>
      <xdr:col>3</xdr:col>
      <xdr:colOff>2905125</xdr:colOff>
      <xdr:row>72</xdr:row>
      <xdr:rowOff>561975</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0205025"/>
          <a:ext cx="2809875" cy="476250"/>
        </a:xfrm>
        <a:prstGeom prst="rect">
          <a:avLst/>
        </a:prstGeom>
        <a:noFill/>
      </xdr:spPr>
    </xdr:pic>
    <xdr:clientData/>
  </xdr:twoCellAnchor>
  <xdr:twoCellAnchor>
    <xdr:from>
      <xdr:col>3</xdr:col>
      <xdr:colOff>66674</xdr:colOff>
      <xdr:row>74</xdr:row>
      <xdr:rowOff>112213</xdr:rowOff>
    </xdr:from>
    <xdr:to>
      <xdr:col>3</xdr:col>
      <xdr:colOff>2886075</xdr:colOff>
      <xdr:row>74</xdr:row>
      <xdr:rowOff>590550</xdr:rowOff>
    </xdr:to>
    <xdr:pic>
      <xdr:nvPicPr>
        <xdr:cNvPr id="41" name="Picture 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1250688"/>
          <a:ext cx="2819401" cy="478337"/>
        </a:xfrm>
        <a:prstGeom prst="rect">
          <a:avLst/>
        </a:prstGeom>
        <a:noFill/>
      </xdr:spPr>
    </xdr:pic>
    <xdr:clientData/>
  </xdr:twoCellAnchor>
  <xdr:twoCellAnchor>
    <xdr:from>
      <xdr:col>3</xdr:col>
      <xdr:colOff>95250</xdr:colOff>
      <xdr:row>79</xdr:row>
      <xdr:rowOff>85725</xdr:rowOff>
    </xdr:from>
    <xdr:to>
      <xdr:col>3</xdr:col>
      <xdr:colOff>2905125</xdr:colOff>
      <xdr:row>79</xdr:row>
      <xdr:rowOff>561975</xdr:rowOff>
    </xdr:to>
    <xdr:pic>
      <xdr:nvPicPr>
        <xdr:cNvPr id="43" name="Picture 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3148250"/>
          <a:ext cx="2809875" cy="476250"/>
        </a:xfrm>
        <a:prstGeom prst="rect">
          <a:avLst/>
        </a:prstGeom>
        <a:noFill/>
      </xdr:spPr>
    </xdr:pic>
    <xdr:clientData/>
  </xdr:twoCellAnchor>
  <xdr:twoCellAnchor>
    <xdr:from>
      <xdr:col>3</xdr:col>
      <xdr:colOff>66674</xdr:colOff>
      <xdr:row>81</xdr:row>
      <xdr:rowOff>112213</xdr:rowOff>
    </xdr:from>
    <xdr:to>
      <xdr:col>3</xdr:col>
      <xdr:colOff>2886075</xdr:colOff>
      <xdr:row>81</xdr:row>
      <xdr:rowOff>590550</xdr:rowOff>
    </xdr:to>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4117713"/>
          <a:ext cx="2819401" cy="478337"/>
        </a:xfrm>
        <a:prstGeom prst="rect">
          <a:avLst/>
        </a:prstGeom>
        <a:noFill/>
      </xdr:spPr>
    </xdr:pic>
    <xdr:clientData/>
  </xdr:twoCellAnchor>
  <xdr:twoCellAnchor>
    <xdr:from>
      <xdr:col>3</xdr:col>
      <xdr:colOff>66675</xdr:colOff>
      <xdr:row>77</xdr:row>
      <xdr:rowOff>209549</xdr:rowOff>
    </xdr:from>
    <xdr:to>
      <xdr:col>3</xdr:col>
      <xdr:colOff>2924175</xdr:colOff>
      <xdr:row>77</xdr:row>
      <xdr:rowOff>695324</xdr:rowOff>
    </xdr:to>
    <xdr:pic>
      <xdr:nvPicPr>
        <xdr:cNvPr id="1033" name="Picture 9">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blip>
        <a:srcRect/>
        <a:stretch>
          <a:fillRect/>
        </a:stretch>
      </xdr:blipFill>
      <xdr:spPr bwMode="auto">
        <a:xfrm>
          <a:off x="4333875" y="43157774"/>
          <a:ext cx="2857500" cy="485775"/>
        </a:xfrm>
        <a:prstGeom prst="rect">
          <a:avLst/>
        </a:prstGeom>
        <a:noFill/>
      </xdr:spPr>
    </xdr:pic>
    <xdr:clientData/>
  </xdr:twoCellAnchor>
  <xdr:twoCellAnchor editAs="oneCell">
    <xdr:from>
      <xdr:col>2</xdr:col>
      <xdr:colOff>226219</xdr:colOff>
      <xdr:row>1</xdr:row>
      <xdr:rowOff>30957</xdr:rowOff>
    </xdr:from>
    <xdr:to>
      <xdr:col>2</xdr:col>
      <xdr:colOff>978694</xdr:colOff>
      <xdr:row>4</xdr:row>
      <xdr:rowOff>164307</xdr:rowOff>
    </xdr:to>
    <xdr:pic>
      <xdr:nvPicPr>
        <xdr:cNvPr id="46" name="45 Imagen">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29000" y="221457"/>
          <a:ext cx="752475" cy="704850"/>
        </a:xfrm>
        <a:prstGeom prst="rect">
          <a:avLst/>
        </a:prstGeom>
        <a:noFill/>
        <a:ln>
          <a:noFill/>
        </a:ln>
      </xdr:spPr>
    </xdr:pic>
    <xdr:clientData/>
  </xdr:twoCellAnchor>
  <xdr:twoCellAnchor editAs="oneCell">
    <xdr:from>
      <xdr:col>3</xdr:col>
      <xdr:colOff>161925</xdr:colOff>
      <xdr:row>20</xdr:row>
      <xdr:rowOff>133350</xdr:rowOff>
    </xdr:from>
    <xdr:to>
      <xdr:col>3</xdr:col>
      <xdr:colOff>2792436</xdr:colOff>
      <xdr:row>20</xdr:row>
      <xdr:rowOff>676275</xdr:rowOff>
    </xdr:to>
    <xdr:pic>
      <xdr:nvPicPr>
        <xdr:cNvPr id="2" name="Imagen 1">
          <a:extLst>
            <a:ext uri="{FF2B5EF4-FFF2-40B4-BE49-F238E27FC236}">
              <a16:creationId xmlns:a16="http://schemas.microsoft.com/office/drawing/2014/main" id="{4D53A432-9C75-4005-B22E-1C2BC7CAE181}"/>
            </a:ext>
          </a:extLst>
        </xdr:cNvPr>
        <xdr:cNvPicPr>
          <a:picLocks noChangeAspect="1"/>
        </xdr:cNvPicPr>
      </xdr:nvPicPr>
      <xdr:blipFill>
        <a:blip xmlns:r="http://schemas.openxmlformats.org/officeDocument/2006/relationships" r:embed="rId8"/>
        <a:stretch>
          <a:fillRect/>
        </a:stretch>
      </xdr:blipFill>
      <xdr:spPr>
        <a:xfrm>
          <a:off x="4572000" y="8582025"/>
          <a:ext cx="2630511" cy="542925"/>
        </a:xfrm>
        <a:prstGeom prst="rect">
          <a:avLst/>
        </a:prstGeom>
      </xdr:spPr>
    </xdr:pic>
    <xdr:clientData/>
  </xdr:twoCellAnchor>
  <xdr:twoCellAnchor editAs="oneCell">
    <xdr:from>
      <xdr:col>3</xdr:col>
      <xdr:colOff>323851</xdr:colOff>
      <xdr:row>7</xdr:row>
      <xdr:rowOff>43847</xdr:rowOff>
    </xdr:from>
    <xdr:to>
      <xdr:col>3</xdr:col>
      <xdr:colOff>2533650</xdr:colOff>
      <xdr:row>7</xdr:row>
      <xdr:rowOff>723785</xdr:rowOff>
    </xdr:to>
    <xdr:pic>
      <xdr:nvPicPr>
        <xdr:cNvPr id="4" name="Imagen 3">
          <a:extLst>
            <a:ext uri="{FF2B5EF4-FFF2-40B4-BE49-F238E27FC236}">
              <a16:creationId xmlns:a16="http://schemas.microsoft.com/office/drawing/2014/main" id="{08744C2D-ABE2-454E-9692-02E143AC560E}"/>
            </a:ext>
          </a:extLst>
        </xdr:cNvPr>
        <xdr:cNvPicPr>
          <a:picLocks noChangeAspect="1"/>
        </xdr:cNvPicPr>
      </xdr:nvPicPr>
      <xdr:blipFill>
        <a:blip xmlns:r="http://schemas.openxmlformats.org/officeDocument/2006/relationships" r:embed="rId9"/>
        <a:stretch>
          <a:fillRect/>
        </a:stretch>
      </xdr:blipFill>
      <xdr:spPr>
        <a:xfrm>
          <a:off x="4591051" y="1567847"/>
          <a:ext cx="2209799" cy="679938"/>
        </a:xfrm>
        <a:prstGeom prst="rect">
          <a:avLst/>
        </a:prstGeom>
      </xdr:spPr>
    </xdr:pic>
    <xdr:clientData/>
  </xdr:twoCellAnchor>
  <xdr:twoCellAnchor editAs="oneCell">
    <xdr:from>
      <xdr:col>3</xdr:col>
      <xdr:colOff>276225</xdr:colOff>
      <xdr:row>14</xdr:row>
      <xdr:rowOff>47625</xdr:rowOff>
    </xdr:from>
    <xdr:to>
      <xdr:col>3</xdr:col>
      <xdr:colOff>2486024</xdr:colOff>
      <xdr:row>14</xdr:row>
      <xdr:rowOff>727563</xdr:rowOff>
    </xdr:to>
    <xdr:pic>
      <xdr:nvPicPr>
        <xdr:cNvPr id="51" name="Imagen 50">
          <a:extLst>
            <a:ext uri="{FF2B5EF4-FFF2-40B4-BE49-F238E27FC236}">
              <a16:creationId xmlns:a16="http://schemas.microsoft.com/office/drawing/2014/main" id="{8F544CAB-70FB-4D5B-8E55-7BCA1E4E8260}"/>
            </a:ext>
          </a:extLst>
        </xdr:cNvPr>
        <xdr:cNvPicPr>
          <a:picLocks noChangeAspect="1"/>
        </xdr:cNvPicPr>
      </xdr:nvPicPr>
      <xdr:blipFill>
        <a:blip xmlns:r="http://schemas.openxmlformats.org/officeDocument/2006/relationships" r:embed="rId9"/>
        <a:stretch>
          <a:fillRect/>
        </a:stretch>
      </xdr:blipFill>
      <xdr:spPr>
        <a:xfrm>
          <a:off x="4543425" y="5657850"/>
          <a:ext cx="2209799" cy="679938"/>
        </a:xfrm>
        <a:prstGeom prst="rect">
          <a:avLst/>
        </a:prstGeom>
      </xdr:spPr>
    </xdr:pic>
    <xdr:clientData/>
  </xdr:twoCellAnchor>
  <xdr:twoCellAnchor editAs="oneCell">
    <xdr:from>
      <xdr:col>3</xdr:col>
      <xdr:colOff>333375</xdr:colOff>
      <xdr:row>23</xdr:row>
      <xdr:rowOff>38100</xdr:rowOff>
    </xdr:from>
    <xdr:to>
      <xdr:col>3</xdr:col>
      <xdr:colOff>2543174</xdr:colOff>
      <xdr:row>23</xdr:row>
      <xdr:rowOff>718038</xdr:rowOff>
    </xdr:to>
    <xdr:pic>
      <xdr:nvPicPr>
        <xdr:cNvPr id="52" name="Imagen 51">
          <a:extLst>
            <a:ext uri="{FF2B5EF4-FFF2-40B4-BE49-F238E27FC236}">
              <a16:creationId xmlns:a16="http://schemas.microsoft.com/office/drawing/2014/main" id="{1F4226E5-9B72-431A-AE6D-29F2AB17EE9D}"/>
            </a:ext>
          </a:extLst>
        </xdr:cNvPr>
        <xdr:cNvPicPr>
          <a:picLocks noChangeAspect="1"/>
        </xdr:cNvPicPr>
      </xdr:nvPicPr>
      <xdr:blipFill>
        <a:blip xmlns:r="http://schemas.openxmlformats.org/officeDocument/2006/relationships" r:embed="rId9"/>
        <a:stretch>
          <a:fillRect/>
        </a:stretch>
      </xdr:blipFill>
      <xdr:spPr>
        <a:xfrm>
          <a:off x="4600575" y="9439275"/>
          <a:ext cx="2209799" cy="679938"/>
        </a:xfrm>
        <a:prstGeom prst="rect">
          <a:avLst/>
        </a:prstGeom>
      </xdr:spPr>
    </xdr:pic>
    <xdr:clientData/>
  </xdr:twoCellAnchor>
  <xdr:twoCellAnchor editAs="oneCell">
    <xdr:from>
      <xdr:col>3</xdr:col>
      <xdr:colOff>238125</xdr:colOff>
      <xdr:row>28</xdr:row>
      <xdr:rowOff>38100</xdr:rowOff>
    </xdr:from>
    <xdr:to>
      <xdr:col>3</xdr:col>
      <xdr:colOff>2447924</xdr:colOff>
      <xdr:row>28</xdr:row>
      <xdr:rowOff>718038</xdr:rowOff>
    </xdr:to>
    <xdr:pic>
      <xdr:nvPicPr>
        <xdr:cNvPr id="53" name="Imagen 52">
          <a:extLst>
            <a:ext uri="{FF2B5EF4-FFF2-40B4-BE49-F238E27FC236}">
              <a16:creationId xmlns:a16="http://schemas.microsoft.com/office/drawing/2014/main" id="{A98B41D0-EA8F-4815-9FEB-E14D621F499F}"/>
            </a:ext>
          </a:extLst>
        </xdr:cNvPr>
        <xdr:cNvPicPr>
          <a:picLocks noChangeAspect="1"/>
        </xdr:cNvPicPr>
      </xdr:nvPicPr>
      <xdr:blipFill>
        <a:blip xmlns:r="http://schemas.openxmlformats.org/officeDocument/2006/relationships" r:embed="rId9"/>
        <a:stretch>
          <a:fillRect/>
        </a:stretch>
      </xdr:blipFill>
      <xdr:spPr>
        <a:xfrm>
          <a:off x="4505325" y="12220575"/>
          <a:ext cx="2209799" cy="679938"/>
        </a:xfrm>
        <a:prstGeom prst="rect">
          <a:avLst/>
        </a:prstGeom>
      </xdr:spPr>
    </xdr:pic>
    <xdr:clientData/>
  </xdr:twoCellAnchor>
  <xdr:twoCellAnchor editAs="oneCell">
    <xdr:from>
      <xdr:col>3</xdr:col>
      <xdr:colOff>209550</xdr:colOff>
      <xdr:row>33</xdr:row>
      <xdr:rowOff>57150</xdr:rowOff>
    </xdr:from>
    <xdr:to>
      <xdr:col>3</xdr:col>
      <xdr:colOff>2419349</xdr:colOff>
      <xdr:row>33</xdr:row>
      <xdr:rowOff>737088</xdr:rowOff>
    </xdr:to>
    <xdr:pic>
      <xdr:nvPicPr>
        <xdr:cNvPr id="54" name="Imagen 53">
          <a:extLst>
            <a:ext uri="{FF2B5EF4-FFF2-40B4-BE49-F238E27FC236}">
              <a16:creationId xmlns:a16="http://schemas.microsoft.com/office/drawing/2014/main" id="{B971B67B-9839-4BE5-832F-A0582578052F}"/>
            </a:ext>
          </a:extLst>
        </xdr:cNvPr>
        <xdr:cNvPicPr>
          <a:picLocks noChangeAspect="1"/>
        </xdr:cNvPicPr>
      </xdr:nvPicPr>
      <xdr:blipFill>
        <a:blip xmlns:r="http://schemas.openxmlformats.org/officeDocument/2006/relationships" r:embed="rId9"/>
        <a:stretch>
          <a:fillRect/>
        </a:stretch>
      </xdr:blipFill>
      <xdr:spPr>
        <a:xfrm>
          <a:off x="4476750" y="15078075"/>
          <a:ext cx="2209799" cy="679938"/>
        </a:xfrm>
        <a:prstGeom prst="rect">
          <a:avLst/>
        </a:prstGeom>
      </xdr:spPr>
    </xdr:pic>
    <xdr:clientData/>
  </xdr:twoCellAnchor>
  <xdr:twoCellAnchor editAs="oneCell">
    <xdr:from>
      <xdr:col>3</xdr:col>
      <xdr:colOff>276225</xdr:colOff>
      <xdr:row>38</xdr:row>
      <xdr:rowOff>66675</xdr:rowOff>
    </xdr:from>
    <xdr:to>
      <xdr:col>3</xdr:col>
      <xdr:colOff>2486024</xdr:colOff>
      <xdr:row>38</xdr:row>
      <xdr:rowOff>746613</xdr:rowOff>
    </xdr:to>
    <xdr:pic>
      <xdr:nvPicPr>
        <xdr:cNvPr id="56" name="Imagen 55">
          <a:extLst>
            <a:ext uri="{FF2B5EF4-FFF2-40B4-BE49-F238E27FC236}">
              <a16:creationId xmlns:a16="http://schemas.microsoft.com/office/drawing/2014/main" id="{363A0A13-267D-43CE-B3A4-833B7C74EA2B}"/>
            </a:ext>
          </a:extLst>
        </xdr:cNvPr>
        <xdr:cNvPicPr>
          <a:picLocks noChangeAspect="1"/>
        </xdr:cNvPicPr>
      </xdr:nvPicPr>
      <xdr:blipFill>
        <a:blip xmlns:r="http://schemas.openxmlformats.org/officeDocument/2006/relationships" r:embed="rId9"/>
        <a:stretch>
          <a:fillRect/>
        </a:stretch>
      </xdr:blipFill>
      <xdr:spPr>
        <a:xfrm>
          <a:off x="4543425" y="18002250"/>
          <a:ext cx="2209799" cy="679938"/>
        </a:xfrm>
        <a:prstGeom prst="rect">
          <a:avLst/>
        </a:prstGeom>
      </xdr:spPr>
    </xdr:pic>
    <xdr:clientData/>
  </xdr:twoCellAnchor>
  <xdr:twoCellAnchor editAs="oneCell">
    <xdr:from>
      <xdr:col>3</xdr:col>
      <xdr:colOff>352425</xdr:colOff>
      <xdr:row>50</xdr:row>
      <xdr:rowOff>76200</xdr:rowOff>
    </xdr:from>
    <xdr:to>
      <xdr:col>3</xdr:col>
      <xdr:colOff>2562224</xdr:colOff>
      <xdr:row>50</xdr:row>
      <xdr:rowOff>756138</xdr:rowOff>
    </xdr:to>
    <xdr:pic>
      <xdr:nvPicPr>
        <xdr:cNvPr id="57" name="Imagen 56">
          <a:extLst>
            <a:ext uri="{FF2B5EF4-FFF2-40B4-BE49-F238E27FC236}">
              <a16:creationId xmlns:a16="http://schemas.microsoft.com/office/drawing/2014/main" id="{D5ECC75C-8028-4C40-A42E-103908A1A06F}"/>
            </a:ext>
          </a:extLst>
        </xdr:cNvPr>
        <xdr:cNvPicPr>
          <a:picLocks noChangeAspect="1"/>
        </xdr:cNvPicPr>
      </xdr:nvPicPr>
      <xdr:blipFill>
        <a:blip xmlns:r="http://schemas.openxmlformats.org/officeDocument/2006/relationships" r:embed="rId9"/>
        <a:stretch>
          <a:fillRect/>
        </a:stretch>
      </xdr:blipFill>
      <xdr:spPr>
        <a:xfrm>
          <a:off x="4619625" y="25584150"/>
          <a:ext cx="2209799" cy="679938"/>
        </a:xfrm>
        <a:prstGeom prst="rect">
          <a:avLst/>
        </a:prstGeom>
      </xdr:spPr>
    </xdr:pic>
    <xdr:clientData/>
  </xdr:twoCellAnchor>
  <xdr:twoCellAnchor editAs="oneCell">
    <xdr:from>
      <xdr:col>3</xdr:col>
      <xdr:colOff>285750</xdr:colOff>
      <xdr:row>55</xdr:row>
      <xdr:rowOff>104775</xdr:rowOff>
    </xdr:from>
    <xdr:to>
      <xdr:col>3</xdr:col>
      <xdr:colOff>2495549</xdr:colOff>
      <xdr:row>55</xdr:row>
      <xdr:rowOff>784713</xdr:rowOff>
    </xdr:to>
    <xdr:pic>
      <xdr:nvPicPr>
        <xdr:cNvPr id="58" name="Imagen 57">
          <a:extLst>
            <a:ext uri="{FF2B5EF4-FFF2-40B4-BE49-F238E27FC236}">
              <a16:creationId xmlns:a16="http://schemas.microsoft.com/office/drawing/2014/main" id="{FACB0141-C56E-41E8-BAA5-105E4C1E839C}"/>
            </a:ext>
          </a:extLst>
        </xdr:cNvPr>
        <xdr:cNvPicPr>
          <a:picLocks noChangeAspect="1"/>
        </xdr:cNvPicPr>
      </xdr:nvPicPr>
      <xdr:blipFill>
        <a:blip xmlns:r="http://schemas.openxmlformats.org/officeDocument/2006/relationships" r:embed="rId9"/>
        <a:stretch>
          <a:fillRect/>
        </a:stretch>
      </xdr:blipFill>
      <xdr:spPr>
        <a:xfrm>
          <a:off x="4552950" y="29346525"/>
          <a:ext cx="2209799" cy="679938"/>
        </a:xfrm>
        <a:prstGeom prst="rect">
          <a:avLst/>
        </a:prstGeom>
      </xdr:spPr>
    </xdr:pic>
    <xdr:clientData/>
  </xdr:twoCellAnchor>
  <xdr:twoCellAnchor editAs="oneCell">
    <xdr:from>
      <xdr:col>3</xdr:col>
      <xdr:colOff>295275</xdr:colOff>
      <xdr:row>56</xdr:row>
      <xdr:rowOff>57150</xdr:rowOff>
    </xdr:from>
    <xdr:to>
      <xdr:col>3</xdr:col>
      <xdr:colOff>2505074</xdr:colOff>
      <xdr:row>56</xdr:row>
      <xdr:rowOff>737088</xdr:rowOff>
    </xdr:to>
    <xdr:pic>
      <xdr:nvPicPr>
        <xdr:cNvPr id="59" name="Imagen 58">
          <a:extLst>
            <a:ext uri="{FF2B5EF4-FFF2-40B4-BE49-F238E27FC236}">
              <a16:creationId xmlns:a16="http://schemas.microsoft.com/office/drawing/2014/main" id="{6F77F5A2-C2D4-4F51-9576-EEC4E2A38A72}"/>
            </a:ext>
          </a:extLst>
        </xdr:cNvPr>
        <xdr:cNvPicPr>
          <a:picLocks noChangeAspect="1"/>
        </xdr:cNvPicPr>
      </xdr:nvPicPr>
      <xdr:blipFill>
        <a:blip xmlns:r="http://schemas.openxmlformats.org/officeDocument/2006/relationships" r:embed="rId9"/>
        <a:stretch>
          <a:fillRect/>
        </a:stretch>
      </xdr:blipFill>
      <xdr:spPr>
        <a:xfrm>
          <a:off x="4562475" y="30165675"/>
          <a:ext cx="2209799" cy="679938"/>
        </a:xfrm>
        <a:prstGeom prst="rect">
          <a:avLst/>
        </a:prstGeom>
      </xdr:spPr>
    </xdr:pic>
    <xdr:clientData/>
  </xdr:twoCellAnchor>
  <xdr:twoCellAnchor editAs="oneCell">
    <xdr:from>
      <xdr:col>3</xdr:col>
      <xdr:colOff>304800</xdr:colOff>
      <xdr:row>61</xdr:row>
      <xdr:rowOff>38100</xdr:rowOff>
    </xdr:from>
    <xdr:to>
      <xdr:col>3</xdr:col>
      <xdr:colOff>2514599</xdr:colOff>
      <xdr:row>61</xdr:row>
      <xdr:rowOff>718038</xdr:rowOff>
    </xdr:to>
    <xdr:pic>
      <xdr:nvPicPr>
        <xdr:cNvPr id="60" name="Imagen 59">
          <a:extLst>
            <a:ext uri="{FF2B5EF4-FFF2-40B4-BE49-F238E27FC236}">
              <a16:creationId xmlns:a16="http://schemas.microsoft.com/office/drawing/2014/main" id="{9C7AD857-9A5A-4186-9E7F-8AAE2771F29C}"/>
            </a:ext>
          </a:extLst>
        </xdr:cNvPr>
        <xdr:cNvPicPr>
          <a:picLocks noChangeAspect="1"/>
        </xdr:cNvPicPr>
      </xdr:nvPicPr>
      <xdr:blipFill>
        <a:blip xmlns:r="http://schemas.openxmlformats.org/officeDocument/2006/relationships" r:embed="rId9"/>
        <a:stretch>
          <a:fillRect/>
        </a:stretch>
      </xdr:blipFill>
      <xdr:spPr>
        <a:xfrm>
          <a:off x="4572000" y="33166050"/>
          <a:ext cx="2209799" cy="679938"/>
        </a:xfrm>
        <a:prstGeom prst="rect">
          <a:avLst/>
        </a:prstGeom>
      </xdr:spPr>
    </xdr:pic>
    <xdr:clientData/>
  </xdr:twoCellAnchor>
  <xdr:twoCellAnchor editAs="oneCell">
    <xdr:from>
      <xdr:col>3</xdr:col>
      <xdr:colOff>314325</xdr:colOff>
      <xdr:row>66</xdr:row>
      <xdr:rowOff>38100</xdr:rowOff>
    </xdr:from>
    <xdr:to>
      <xdr:col>3</xdr:col>
      <xdr:colOff>2524124</xdr:colOff>
      <xdr:row>66</xdr:row>
      <xdr:rowOff>718038</xdr:rowOff>
    </xdr:to>
    <xdr:pic>
      <xdr:nvPicPr>
        <xdr:cNvPr id="61" name="Imagen 60">
          <a:extLst>
            <a:ext uri="{FF2B5EF4-FFF2-40B4-BE49-F238E27FC236}">
              <a16:creationId xmlns:a16="http://schemas.microsoft.com/office/drawing/2014/main" id="{96C339A0-19BB-4D11-A727-6A8DCFFB9D5D}"/>
            </a:ext>
          </a:extLst>
        </xdr:cNvPr>
        <xdr:cNvPicPr>
          <a:picLocks noChangeAspect="1"/>
        </xdr:cNvPicPr>
      </xdr:nvPicPr>
      <xdr:blipFill>
        <a:blip xmlns:r="http://schemas.openxmlformats.org/officeDocument/2006/relationships" r:embed="rId9"/>
        <a:stretch>
          <a:fillRect/>
        </a:stretch>
      </xdr:blipFill>
      <xdr:spPr>
        <a:xfrm>
          <a:off x="4581525" y="36175950"/>
          <a:ext cx="2209799" cy="679938"/>
        </a:xfrm>
        <a:prstGeom prst="rect">
          <a:avLst/>
        </a:prstGeom>
      </xdr:spPr>
    </xdr:pic>
    <xdr:clientData/>
  </xdr:twoCellAnchor>
  <xdr:twoCellAnchor editAs="oneCell">
    <xdr:from>
      <xdr:col>3</xdr:col>
      <xdr:colOff>247650</xdr:colOff>
      <xdr:row>71</xdr:row>
      <xdr:rowOff>57150</xdr:rowOff>
    </xdr:from>
    <xdr:to>
      <xdr:col>3</xdr:col>
      <xdr:colOff>2457449</xdr:colOff>
      <xdr:row>71</xdr:row>
      <xdr:rowOff>737088</xdr:rowOff>
    </xdr:to>
    <xdr:pic>
      <xdr:nvPicPr>
        <xdr:cNvPr id="62" name="Imagen 61">
          <a:extLst>
            <a:ext uri="{FF2B5EF4-FFF2-40B4-BE49-F238E27FC236}">
              <a16:creationId xmlns:a16="http://schemas.microsoft.com/office/drawing/2014/main" id="{9B252B5D-3EFC-42D5-BA62-5F575C436182}"/>
            </a:ext>
          </a:extLst>
        </xdr:cNvPr>
        <xdr:cNvPicPr>
          <a:picLocks noChangeAspect="1"/>
        </xdr:cNvPicPr>
      </xdr:nvPicPr>
      <xdr:blipFill>
        <a:blip xmlns:r="http://schemas.openxmlformats.org/officeDocument/2006/relationships" r:embed="rId9"/>
        <a:stretch>
          <a:fillRect/>
        </a:stretch>
      </xdr:blipFill>
      <xdr:spPr>
        <a:xfrm>
          <a:off x="4514850" y="39204900"/>
          <a:ext cx="2209799" cy="679938"/>
        </a:xfrm>
        <a:prstGeom prst="rect">
          <a:avLst/>
        </a:prstGeom>
      </xdr:spPr>
    </xdr:pic>
    <xdr:clientData/>
  </xdr:twoCellAnchor>
  <xdr:twoCellAnchor editAs="oneCell">
    <xdr:from>
      <xdr:col>3</xdr:col>
      <xdr:colOff>295275</xdr:colOff>
      <xdr:row>76</xdr:row>
      <xdr:rowOff>38100</xdr:rowOff>
    </xdr:from>
    <xdr:to>
      <xdr:col>3</xdr:col>
      <xdr:colOff>2505074</xdr:colOff>
      <xdr:row>76</xdr:row>
      <xdr:rowOff>718038</xdr:rowOff>
    </xdr:to>
    <xdr:pic>
      <xdr:nvPicPr>
        <xdr:cNvPr id="63" name="Imagen 62">
          <a:extLst>
            <a:ext uri="{FF2B5EF4-FFF2-40B4-BE49-F238E27FC236}">
              <a16:creationId xmlns:a16="http://schemas.microsoft.com/office/drawing/2014/main" id="{6E468F76-927C-404A-8CCB-E88836BE6EE8}"/>
            </a:ext>
          </a:extLst>
        </xdr:cNvPr>
        <xdr:cNvPicPr>
          <a:picLocks noChangeAspect="1"/>
        </xdr:cNvPicPr>
      </xdr:nvPicPr>
      <xdr:blipFill>
        <a:blip xmlns:r="http://schemas.openxmlformats.org/officeDocument/2006/relationships" r:embed="rId9"/>
        <a:stretch>
          <a:fillRect/>
        </a:stretch>
      </xdr:blipFill>
      <xdr:spPr>
        <a:xfrm>
          <a:off x="4562475" y="42224325"/>
          <a:ext cx="2209799" cy="679938"/>
        </a:xfrm>
        <a:prstGeom prst="rect">
          <a:avLst/>
        </a:prstGeom>
      </xdr:spPr>
    </xdr:pic>
    <xdr:clientData/>
  </xdr:twoCellAnchor>
  <xdr:twoCellAnchor>
    <xdr:from>
      <xdr:col>3</xdr:col>
      <xdr:colOff>95250</xdr:colOff>
      <xdr:row>84</xdr:row>
      <xdr:rowOff>57150</xdr:rowOff>
    </xdr:from>
    <xdr:to>
      <xdr:col>3</xdr:col>
      <xdr:colOff>2905125</xdr:colOff>
      <xdr:row>84</xdr:row>
      <xdr:rowOff>447675</xdr:rowOff>
    </xdr:to>
    <xdr:pic>
      <xdr:nvPicPr>
        <xdr:cNvPr id="70" name="Picture 1">
          <a:extLst>
            <a:ext uri="{FF2B5EF4-FFF2-40B4-BE49-F238E27FC236}">
              <a16:creationId xmlns:a16="http://schemas.microsoft.com/office/drawing/2014/main" id="{64392450-E7E9-47CA-8708-4CF321962CD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505325" y="49110900"/>
          <a:ext cx="2809875" cy="390525"/>
        </a:xfrm>
        <a:prstGeom prst="rect">
          <a:avLst/>
        </a:prstGeom>
        <a:noFill/>
      </xdr:spPr>
    </xdr:pic>
    <xdr:clientData/>
  </xdr:twoCellAnchor>
  <xdr:twoCellAnchor>
    <xdr:from>
      <xdr:col>3</xdr:col>
      <xdr:colOff>66674</xdr:colOff>
      <xdr:row>86</xdr:row>
      <xdr:rowOff>112213</xdr:rowOff>
    </xdr:from>
    <xdr:to>
      <xdr:col>3</xdr:col>
      <xdr:colOff>2886075</xdr:colOff>
      <xdr:row>86</xdr:row>
      <xdr:rowOff>590550</xdr:rowOff>
    </xdr:to>
    <xdr:pic>
      <xdr:nvPicPr>
        <xdr:cNvPr id="71" name="Picture 2">
          <a:extLst>
            <a:ext uri="{FF2B5EF4-FFF2-40B4-BE49-F238E27FC236}">
              <a16:creationId xmlns:a16="http://schemas.microsoft.com/office/drawing/2014/main" id="{D8D1E127-70AA-4DB2-A2F5-5A243297920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476749" y="40955413"/>
          <a:ext cx="2819401" cy="478337"/>
        </a:xfrm>
        <a:prstGeom prst="rect">
          <a:avLst/>
        </a:prstGeom>
        <a:noFill/>
      </xdr:spPr>
    </xdr:pic>
    <xdr:clientData/>
  </xdr:twoCellAnchor>
  <xdr:oneCellAnchor>
    <xdr:from>
      <xdr:col>3</xdr:col>
      <xdr:colOff>247650</xdr:colOff>
      <xdr:row>83</xdr:row>
      <xdr:rowOff>57150</xdr:rowOff>
    </xdr:from>
    <xdr:ext cx="2209799" cy="679938"/>
    <xdr:pic>
      <xdr:nvPicPr>
        <xdr:cNvPr id="72" name="Imagen 71">
          <a:extLst>
            <a:ext uri="{FF2B5EF4-FFF2-40B4-BE49-F238E27FC236}">
              <a16:creationId xmlns:a16="http://schemas.microsoft.com/office/drawing/2014/main" id="{20F4718C-4041-4C06-8575-139B6C8878F2}"/>
            </a:ext>
          </a:extLst>
        </xdr:cNvPr>
        <xdr:cNvPicPr>
          <a:picLocks noChangeAspect="1"/>
        </xdr:cNvPicPr>
      </xdr:nvPicPr>
      <xdr:blipFill>
        <a:blip xmlns:r="http://schemas.openxmlformats.org/officeDocument/2006/relationships" r:embed="rId9"/>
        <a:stretch>
          <a:fillRect/>
        </a:stretch>
      </xdr:blipFill>
      <xdr:spPr>
        <a:xfrm>
          <a:off x="4657725" y="39014400"/>
          <a:ext cx="2209799" cy="679938"/>
        </a:xfrm>
        <a:prstGeom prst="rect">
          <a:avLst/>
        </a:prstGeom>
      </xdr:spPr>
    </xdr:pic>
    <xdr:clientData/>
  </xdr:oneCellAnchor>
  <xdr:oneCellAnchor>
    <xdr:from>
      <xdr:col>3</xdr:col>
      <xdr:colOff>333375</xdr:colOff>
      <xdr:row>19</xdr:row>
      <xdr:rowOff>38100</xdr:rowOff>
    </xdr:from>
    <xdr:ext cx="2209799" cy="679938"/>
    <xdr:pic>
      <xdr:nvPicPr>
        <xdr:cNvPr id="73" name="Imagen 72">
          <a:extLst>
            <a:ext uri="{FF2B5EF4-FFF2-40B4-BE49-F238E27FC236}">
              <a16:creationId xmlns:a16="http://schemas.microsoft.com/office/drawing/2014/main" id="{0EC21157-3D7E-4412-9B94-68AA0B8F75CB}"/>
            </a:ext>
          </a:extLst>
        </xdr:cNvPr>
        <xdr:cNvPicPr>
          <a:picLocks noChangeAspect="1"/>
        </xdr:cNvPicPr>
      </xdr:nvPicPr>
      <xdr:blipFill>
        <a:blip xmlns:r="http://schemas.openxmlformats.org/officeDocument/2006/relationships" r:embed="rId9"/>
        <a:stretch>
          <a:fillRect/>
        </a:stretch>
      </xdr:blipFill>
      <xdr:spPr>
        <a:xfrm>
          <a:off x="4743450" y="10020300"/>
          <a:ext cx="2209799" cy="679938"/>
        </a:xfrm>
        <a:prstGeom prst="rect">
          <a:avLst/>
        </a:prstGeom>
      </xdr:spPr>
    </xdr:pic>
    <xdr:clientData/>
  </xdr:oneCellAnchor>
  <xdr:oneCellAnchor>
    <xdr:from>
      <xdr:col>3</xdr:col>
      <xdr:colOff>333375</xdr:colOff>
      <xdr:row>22</xdr:row>
      <xdr:rowOff>38100</xdr:rowOff>
    </xdr:from>
    <xdr:ext cx="2209799" cy="679938"/>
    <xdr:pic>
      <xdr:nvPicPr>
        <xdr:cNvPr id="74" name="Imagen 73">
          <a:extLst>
            <a:ext uri="{FF2B5EF4-FFF2-40B4-BE49-F238E27FC236}">
              <a16:creationId xmlns:a16="http://schemas.microsoft.com/office/drawing/2014/main" id="{A336C5F8-2541-4078-B539-7C2FA375E8E3}"/>
            </a:ext>
          </a:extLst>
        </xdr:cNvPr>
        <xdr:cNvPicPr>
          <a:picLocks noChangeAspect="1"/>
        </xdr:cNvPicPr>
      </xdr:nvPicPr>
      <xdr:blipFill>
        <a:blip xmlns:r="http://schemas.openxmlformats.org/officeDocument/2006/relationships" r:embed="rId9"/>
        <a:stretch>
          <a:fillRect/>
        </a:stretch>
      </xdr:blipFill>
      <xdr:spPr>
        <a:xfrm>
          <a:off x="4743450" y="8486775"/>
          <a:ext cx="2209799" cy="67993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12</xdr:col>
      <xdr:colOff>57150</xdr:colOff>
      <xdr:row>22</xdr:row>
      <xdr:rowOff>47625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23</xdr:row>
      <xdr:rowOff>190499</xdr:rowOff>
    </xdr:from>
    <xdr:to>
      <xdr:col>11</xdr:col>
      <xdr:colOff>752474</xdr:colOff>
      <xdr:row>46</xdr:row>
      <xdr:rowOff>47624</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47</xdr:row>
      <xdr:rowOff>95249</xdr:rowOff>
    </xdr:from>
    <xdr:to>
      <xdr:col>11</xdr:col>
      <xdr:colOff>752474</xdr:colOff>
      <xdr:row>69</xdr:row>
      <xdr:rowOff>104774</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247649</xdr:colOff>
      <xdr:row>0</xdr:row>
      <xdr:rowOff>190499</xdr:rowOff>
    </xdr:from>
    <xdr:to>
      <xdr:col>23</xdr:col>
      <xdr:colOff>238124</xdr:colOff>
      <xdr:row>22</xdr:row>
      <xdr:rowOff>9524</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99"/>
  <sheetViews>
    <sheetView tabSelected="1" zoomScale="80" zoomScaleNormal="80" workbookViewId="0">
      <selection activeCell="H96" sqref="H96"/>
    </sheetView>
  </sheetViews>
  <sheetFormatPr baseColWidth="10" defaultRowHeight="15" x14ac:dyDescent="0.25"/>
  <cols>
    <col min="1" max="1" width="2.7109375" customWidth="1"/>
    <col min="2" max="2" width="45.42578125" style="34" customWidth="1"/>
    <col min="3" max="3" width="18" style="34" customWidth="1"/>
    <col min="4" max="4" width="44.28515625" customWidth="1"/>
    <col min="5" max="5" width="19.85546875" style="34" customWidth="1"/>
    <col min="6" max="6" width="16.7109375" style="35" bestFit="1" customWidth="1"/>
    <col min="7" max="7" width="11" style="36" customWidth="1"/>
    <col min="8" max="8" width="60.42578125" style="11" customWidth="1"/>
    <col min="9" max="9" width="30" customWidth="1"/>
  </cols>
  <sheetData>
    <row r="2" spans="2:10" x14ac:dyDescent="0.25">
      <c r="C2" s="101"/>
      <c r="D2" s="108" t="s">
        <v>60</v>
      </c>
      <c r="E2" s="108"/>
      <c r="F2" s="67" t="s">
        <v>61</v>
      </c>
      <c r="G2" s="68" t="s">
        <v>62</v>
      </c>
    </row>
    <row r="3" spans="2:10" ht="15" customHeight="1" x14ac:dyDescent="0.25">
      <c r="C3" s="101"/>
      <c r="D3" s="102" t="s">
        <v>59</v>
      </c>
      <c r="E3" s="103"/>
      <c r="F3" s="69" t="s">
        <v>63</v>
      </c>
      <c r="G3" s="70">
        <v>1</v>
      </c>
    </row>
    <row r="4" spans="2:10" ht="15" customHeight="1" x14ac:dyDescent="0.25">
      <c r="C4" s="101"/>
      <c r="D4" s="104"/>
      <c r="E4" s="105"/>
      <c r="F4" s="69" t="s">
        <v>64</v>
      </c>
      <c r="G4" s="71">
        <v>44242</v>
      </c>
    </row>
    <row r="5" spans="2:10" ht="15" customHeight="1" x14ac:dyDescent="0.25">
      <c r="C5" s="101"/>
      <c r="D5" s="106"/>
      <c r="E5" s="107"/>
      <c r="F5" s="69" t="s">
        <v>65</v>
      </c>
      <c r="G5" s="72" t="s">
        <v>66</v>
      </c>
    </row>
    <row r="7" spans="2:10" s="1" customFormat="1" ht="30" x14ac:dyDescent="0.25">
      <c r="B7" s="7" t="s">
        <v>0</v>
      </c>
      <c r="C7" s="7" t="s">
        <v>1</v>
      </c>
      <c r="D7" s="7" t="s">
        <v>2</v>
      </c>
      <c r="E7" s="7" t="s">
        <v>3</v>
      </c>
      <c r="F7" s="7" t="s">
        <v>4</v>
      </c>
      <c r="G7" s="62" t="s">
        <v>35</v>
      </c>
      <c r="H7" s="7" t="s">
        <v>5</v>
      </c>
    </row>
    <row r="8" spans="2:10" s="1" customFormat="1" ht="60" x14ac:dyDescent="0.25">
      <c r="B8" s="41" t="s">
        <v>13</v>
      </c>
      <c r="C8" s="42" t="s">
        <v>14</v>
      </c>
      <c r="D8" s="3"/>
      <c r="E8" s="28" t="s">
        <v>8</v>
      </c>
      <c r="F8" s="63">
        <v>0.95499999999999996</v>
      </c>
      <c r="G8" s="37">
        <v>0.75</v>
      </c>
      <c r="H8" s="9" t="s">
        <v>73</v>
      </c>
    </row>
    <row r="9" spans="2:10" s="2" customFormat="1" ht="52.5" customHeight="1" x14ac:dyDescent="0.25">
      <c r="B9" s="78" t="s">
        <v>6</v>
      </c>
      <c r="C9" s="79" t="s">
        <v>7</v>
      </c>
      <c r="D9" s="5"/>
      <c r="E9" s="80" t="s">
        <v>8</v>
      </c>
      <c r="F9" s="109">
        <v>0.6643</v>
      </c>
      <c r="G9" s="81">
        <v>0.9</v>
      </c>
      <c r="H9" s="111" t="s">
        <v>74</v>
      </c>
    </row>
    <row r="10" spans="2:10" ht="39.75" customHeight="1" x14ac:dyDescent="0.25">
      <c r="B10" s="78"/>
      <c r="C10" s="79"/>
      <c r="D10" s="112" t="s">
        <v>75</v>
      </c>
      <c r="E10" s="80"/>
      <c r="F10" s="110"/>
      <c r="G10" s="82"/>
      <c r="H10" s="111"/>
    </row>
    <row r="11" spans="2:10" ht="53.25" customHeight="1" x14ac:dyDescent="0.25">
      <c r="B11" s="78" t="s">
        <v>6</v>
      </c>
      <c r="C11" s="79" t="s">
        <v>9</v>
      </c>
      <c r="D11" s="3"/>
      <c r="E11" s="80" t="s">
        <v>8</v>
      </c>
      <c r="F11" s="113">
        <f>(0.96+1)/2</f>
        <v>0.98</v>
      </c>
      <c r="G11" s="81">
        <v>0.8</v>
      </c>
      <c r="H11" s="111" t="s">
        <v>76</v>
      </c>
    </row>
    <row r="12" spans="2:10" ht="41.25" customHeight="1" x14ac:dyDescent="0.25">
      <c r="B12" s="78"/>
      <c r="C12" s="79"/>
      <c r="D12" s="115" t="s">
        <v>77</v>
      </c>
      <c r="E12" s="80"/>
      <c r="F12" s="114"/>
      <c r="G12" s="82"/>
      <c r="H12" s="111"/>
      <c r="J12" s="56"/>
    </row>
    <row r="13" spans="2:10" ht="49.5" customHeight="1" x14ac:dyDescent="0.25">
      <c r="B13" s="78" t="s">
        <v>6</v>
      </c>
      <c r="C13" s="79" t="s">
        <v>10</v>
      </c>
      <c r="D13" s="3"/>
      <c r="E13" s="80" t="s">
        <v>8</v>
      </c>
      <c r="F13" s="84">
        <f>(2/2)*100%</f>
        <v>1</v>
      </c>
      <c r="G13" s="81">
        <v>1</v>
      </c>
      <c r="H13" s="83" t="s">
        <v>12</v>
      </c>
    </row>
    <row r="14" spans="2:10" ht="25.5" customHeight="1" x14ac:dyDescent="0.25">
      <c r="B14" s="78"/>
      <c r="C14" s="79"/>
      <c r="D14" s="4" t="s">
        <v>11</v>
      </c>
      <c r="E14" s="80"/>
      <c r="F14" s="85"/>
      <c r="G14" s="82"/>
      <c r="H14" s="83"/>
    </row>
    <row r="15" spans="2:10" ht="60" x14ac:dyDescent="0.25">
      <c r="B15" s="43" t="s">
        <v>13</v>
      </c>
      <c r="C15" s="42" t="s">
        <v>14</v>
      </c>
      <c r="D15" s="3"/>
      <c r="E15" s="29" t="s">
        <v>15</v>
      </c>
      <c r="F15" s="48">
        <v>0.871</v>
      </c>
      <c r="G15" s="38">
        <f>+G8</f>
        <v>0.75</v>
      </c>
      <c r="H15" s="9" t="s">
        <v>73</v>
      </c>
    </row>
    <row r="16" spans="2:10" ht="42.75" customHeight="1" x14ac:dyDescent="0.25">
      <c r="B16" s="78" t="s">
        <v>6</v>
      </c>
      <c r="C16" s="79" t="s">
        <v>7</v>
      </c>
      <c r="D16" s="3"/>
      <c r="E16" s="80" t="s">
        <v>15</v>
      </c>
      <c r="F16" s="116">
        <v>0.86550000000000005</v>
      </c>
      <c r="G16" s="81">
        <f>+G9</f>
        <v>0.9</v>
      </c>
      <c r="H16" s="111" t="s">
        <v>74</v>
      </c>
    </row>
    <row r="17" spans="2:10" ht="40.5" customHeight="1" x14ac:dyDescent="0.25">
      <c r="B17" s="78"/>
      <c r="C17" s="79"/>
      <c r="D17" s="118" t="s">
        <v>78</v>
      </c>
      <c r="E17" s="80"/>
      <c r="F17" s="117"/>
      <c r="G17" s="82"/>
      <c r="H17" s="111"/>
      <c r="I17" s="119"/>
    </row>
    <row r="18" spans="2:10" ht="51.75" customHeight="1" x14ac:dyDescent="0.25">
      <c r="B18" s="78" t="s">
        <v>6</v>
      </c>
      <c r="C18" s="79" t="s">
        <v>9</v>
      </c>
      <c r="D18" s="3"/>
      <c r="E18" s="80" t="s">
        <v>15</v>
      </c>
      <c r="F18" s="120">
        <v>0.44</v>
      </c>
      <c r="G18" s="81">
        <f>+G11</f>
        <v>0.8</v>
      </c>
      <c r="H18" s="111" t="s">
        <v>79</v>
      </c>
    </row>
    <row r="19" spans="2:10" ht="46.5" customHeight="1" x14ac:dyDescent="0.25">
      <c r="B19" s="78"/>
      <c r="C19" s="79"/>
      <c r="D19" s="115" t="s">
        <v>80</v>
      </c>
      <c r="E19" s="80"/>
      <c r="F19" s="121"/>
      <c r="G19" s="82"/>
      <c r="H19" s="111"/>
    </row>
    <row r="20" spans="2:10" ht="60" x14ac:dyDescent="0.25">
      <c r="B20" s="74" t="s">
        <v>13</v>
      </c>
      <c r="C20" s="51" t="s">
        <v>14</v>
      </c>
      <c r="D20" s="3"/>
      <c r="E20" s="53" t="s">
        <v>18</v>
      </c>
      <c r="F20" s="122" t="s">
        <v>82</v>
      </c>
      <c r="G20" s="123">
        <v>0.75</v>
      </c>
      <c r="H20" s="52" t="s">
        <v>81</v>
      </c>
    </row>
    <row r="21" spans="2:10" ht="58.5" customHeight="1" x14ac:dyDescent="0.25">
      <c r="B21" s="87" t="s">
        <v>16</v>
      </c>
      <c r="C21" s="95" t="s">
        <v>17</v>
      </c>
      <c r="D21" s="3"/>
      <c r="E21" s="91" t="s">
        <v>18</v>
      </c>
      <c r="F21" s="84">
        <v>1</v>
      </c>
      <c r="G21" s="81">
        <v>0.8</v>
      </c>
      <c r="H21" s="99" t="s">
        <v>72</v>
      </c>
    </row>
    <row r="22" spans="2:10" ht="27.75" customHeight="1" x14ac:dyDescent="0.25">
      <c r="B22" s="88"/>
      <c r="C22" s="96"/>
      <c r="D22" s="75" t="s">
        <v>71</v>
      </c>
      <c r="E22" s="92"/>
      <c r="F22" s="85"/>
      <c r="G22" s="82"/>
      <c r="H22" s="100"/>
    </row>
    <row r="23" spans="2:10" ht="60" x14ac:dyDescent="0.25">
      <c r="B23" s="74" t="s">
        <v>13</v>
      </c>
      <c r="C23" s="51" t="s">
        <v>14</v>
      </c>
      <c r="D23" s="3"/>
      <c r="E23" s="53" t="s">
        <v>56</v>
      </c>
      <c r="F23" s="122" t="s">
        <v>82</v>
      </c>
      <c r="G23" s="38">
        <f>+G8</f>
        <v>0.75</v>
      </c>
      <c r="H23" s="52" t="s">
        <v>81</v>
      </c>
    </row>
    <row r="24" spans="2:10" ht="60" x14ac:dyDescent="0.25">
      <c r="B24" s="41" t="s">
        <v>13</v>
      </c>
      <c r="C24" s="42" t="s">
        <v>14</v>
      </c>
      <c r="D24" s="3"/>
      <c r="E24" s="28" t="s">
        <v>19</v>
      </c>
      <c r="F24" s="49">
        <v>0.98299999999999998</v>
      </c>
      <c r="G24" s="38">
        <f>+G8</f>
        <v>0.75</v>
      </c>
      <c r="H24" s="9" t="s">
        <v>73</v>
      </c>
    </row>
    <row r="25" spans="2:10" ht="48" customHeight="1" x14ac:dyDescent="0.25">
      <c r="B25" s="78" t="s">
        <v>6</v>
      </c>
      <c r="C25" s="79" t="s">
        <v>7</v>
      </c>
      <c r="D25" s="5"/>
      <c r="E25" s="89" t="s">
        <v>19</v>
      </c>
      <c r="F25" s="116">
        <v>0.68149999999999999</v>
      </c>
      <c r="G25" s="81">
        <f>+G9</f>
        <v>0.9</v>
      </c>
      <c r="H25" s="111" t="s">
        <v>74</v>
      </c>
      <c r="J25" s="58"/>
    </row>
    <row r="26" spans="2:10" ht="35.25" customHeight="1" x14ac:dyDescent="0.25">
      <c r="B26" s="78"/>
      <c r="C26" s="79"/>
      <c r="D26" s="112" t="s">
        <v>84</v>
      </c>
      <c r="E26" s="89"/>
      <c r="F26" s="117"/>
      <c r="G26" s="82"/>
      <c r="H26" s="111"/>
      <c r="I26" s="124"/>
    </row>
    <row r="27" spans="2:10" ht="51.75" customHeight="1" x14ac:dyDescent="0.25">
      <c r="B27" s="78" t="s">
        <v>6</v>
      </c>
      <c r="C27" s="79" t="s">
        <v>9</v>
      </c>
      <c r="D27" s="3"/>
      <c r="E27" s="89" t="s">
        <v>19</v>
      </c>
      <c r="F27" s="84">
        <v>1</v>
      </c>
      <c r="G27" s="81">
        <f>+G11</f>
        <v>0.8</v>
      </c>
      <c r="H27" s="111" t="s">
        <v>76</v>
      </c>
    </row>
    <row r="28" spans="2:10" ht="24" customHeight="1" x14ac:dyDescent="0.25">
      <c r="B28" s="78"/>
      <c r="C28" s="79"/>
      <c r="D28" s="115" t="s">
        <v>83</v>
      </c>
      <c r="E28" s="89"/>
      <c r="F28" s="85"/>
      <c r="G28" s="82"/>
      <c r="H28" s="111"/>
    </row>
    <row r="29" spans="2:10" ht="60" x14ac:dyDescent="0.25">
      <c r="B29" s="41" t="s">
        <v>13</v>
      </c>
      <c r="C29" s="42" t="s">
        <v>14</v>
      </c>
      <c r="D29" s="3"/>
      <c r="E29" s="29" t="s">
        <v>20</v>
      </c>
      <c r="F29" s="49">
        <v>0.93700000000000006</v>
      </c>
      <c r="G29" s="38">
        <f>+G8</f>
        <v>0.75</v>
      </c>
      <c r="H29" s="9" t="s">
        <v>73</v>
      </c>
    </row>
    <row r="30" spans="2:10" ht="48.75" customHeight="1" x14ac:dyDescent="0.25">
      <c r="B30" s="78" t="s">
        <v>6</v>
      </c>
      <c r="C30" s="79" t="s">
        <v>7</v>
      </c>
      <c r="D30" s="5"/>
      <c r="E30" s="80" t="s">
        <v>20</v>
      </c>
      <c r="F30" s="84">
        <v>0.97729999999999995</v>
      </c>
      <c r="G30" s="81">
        <f>+G9</f>
        <v>0.9</v>
      </c>
      <c r="H30" s="111" t="s">
        <v>74</v>
      </c>
      <c r="I30" s="59"/>
    </row>
    <row r="31" spans="2:10" ht="38.25" customHeight="1" x14ac:dyDescent="0.25">
      <c r="B31" s="78"/>
      <c r="C31" s="79"/>
      <c r="D31" s="112" t="s">
        <v>85</v>
      </c>
      <c r="E31" s="80"/>
      <c r="F31" s="85"/>
      <c r="G31" s="82"/>
      <c r="H31" s="111"/>
      <c r="I31" s="125"/>
    </row>
    <row r="32" spans="2:10" ht="48.75" customHeight="1" x14ac:dyDescent="0.25">
      <c r="B32" s="78" t="s">
        <v>6</v>
      </c>
      <c r="C32" s="79" t="s">
        <v>9</v>
      </c>
      <c r="D32" s="3"/>
      <c r="E32" s="80" t="s">
        <v>20</v>
      </c>
      <c r="F32" s="84">
        <v>0.99829999999999997</v>
      </c>
      <c r="G32" s="81">
        <f>+G11</f>
        <v>0.8</v>
      </c>
      <c r="H32" s="86" t="s">
        <v>76</v>
      </c>
      <c r="I32" s="60"/>
    </row>
    <row r="33" spans="2:9" ht="27.75" customHeight="1" x14ac:dyDescent="0.25">
      <c r="B33" s="78"/>
      <c r="C33" s="79"/>
      <c r="D33" s="115" t="s">
        <v>22</v>
      </c>
      <c r="E33" s="80"/>
      <c r="F33" s="85"/>
      <c r="G33" s="82"/>
      <c r="H33" s="86"/>
    </row>
    <row r="34" spans="2:9" ht="60" x14ac:dyDescent="0.25">
      <c r="B34" s="41" t="s">
        <v>13</v>
      </c>
      <c r="C34" s="42" t="s">
        <v>14</v>
      </c>
      <c r="D34" s="3"/>
      <c r="E34" s="29" t="s">
        <v>21</v>
      </c>
      <c r="F34" s="49">
        <v>0.90900000000000003</v>
      </c>
      <c r="G34" s="38">
        <f>+G8</f>
        <v>0.75</v>
      </c>
      <c r="H34" s="9" t="s">
        <v>73</v>
      </c>
      <c r="I34" s="57"/>
    </row>
    <row r="35" spans="2:9" ht="48" customHeight="1" x14ac:dyDescent="0.25">
      <c r="B35" s="78" t="s">
        <v>6</v>
      </c>
      <c r="C35" s="79" t="s">
        <v>7</v>
      </c>
      <c r="D35" s="5"/>
      <c r="E35" s="80" t="s">
        <v>21</v>
      </c>
      <c r="F35" s="84">
        <v>0.80759999999999998</v>
      </c>
      <c r="G35" s="81">
        <f>+G9</f>
        <v>0.9</v>
      </c>
      <c r="H35" s="86" t="s">
        <v>55</v>
      </c>
    </row>
    <row r="36" spans="2:9" ht="30" customHeight="1" x14ac:dyDescent="0.25">
      <c r="B36" s="78"/>
      <c r="C36" s="79"/>
      <c r="D36" s="112" t="s">
        <v>86</v>
      </c>
      <c r="E36" s="80"/>
      <c r="F36" s="85"/>
      <c r="G36" s="82"/>
      <c r="H36" s="86"/>
    </row>
    <row r="37" spans="2:9" ht="53.25" customHeight="1" x14ac:dyDescent="0.25">
      <c r="B37" s="78" t="s">
        <v>6</v>
      </c>
      <c r="C37" s="79" t="s">
        <v>9</v>
      </c>
      <c r="D37" s="3"/>
      <c r="E37" s="80" t="s">
        <v>21</v>
      </c>
      <c r="F37" s="84">
        <v>1</v>
      </c>
      <c r="G37" s="81">
        <f>+G11</f>
        <v>0.8</v>
      </c>
      <c r="H37" s="86" t="s">
        <v>76</v>
      </c>
    </row>
    <row r="38" spans="2:9" ht="38.25" customHeight="1" x14ac:dyDescent="0.25">
      <c r="B38" s="78"/>
      <c r="C38" s="79"/>
      <c r="D38" s="115" t="s">
        <v>87</v>
      </c>
      <c r="E38" s="80"/>
      <c r="F38" s="85"/>
      <c r="G38" s="82"/>
      <c r="H38" s="86"/>
    </row>
    <row r="39" spans="2:9" ht="60" x14ac:dyDescent="0.25">
      <c r="B39" s="41" t="s">
        <v>13</v>
      </c>
      <c r="C39" s="42" t="s">
        <v>14</v>
      </c>
      <c r="D39" s="3"/>
      <c r="E39" s="28" t="s">
        <v>23</v>
      </c>
      <c r="F39" s="50">
        <v>0.877</v>
      </c>
      <c r="G39" s="38">
        <f>+G8</f>
        <v>0.75</v>
      </c>
      <c r="H39" s="10" t="s">
        <v>73</v>
      </c>
    </row>
    <row r="40" spans="2:9" ht="90" x14ac:dyDescent="0.25">
      <c r="B40" s="41" t="s">
        <v>25</v>
      </c>
      <c r="C40" s="42" t="s">
        <v>24</v>
      </c>
      <c r="D40" s="6" t="s">
        <v>26</v>
      </c>
      <c r="E40" s="28" t="s">
        <v>23</v>
      </c>
      <c r="F40" s="66">
        <v>0.93</v>
      </c>
      <c r="G40" s="38">
        <v>0.9</v>
      </c>
      <c r="H40" s="64" t="s">
        <v>88</v>
      </c>
    </row>
    <row r="41" spans="2:9" ht="54.75" customHeight="1" x14ac:dyDescent="0.25">
      <c r="B41" s="90" t="s">
        <v>25</v>
      </c>
      <c r="C41" s="79" t="s">
        <v>27</v>
      </c>
      <c r="D41" s="3"/>
      <c r="E41" s="89" t="s">
        <v>23</v>
      </c>
      <c r="F41" s="84">
        <v>1</v>
      </c>
      <c r="G41" s="81">
        <v>0.95</v>
      </c>
      <c r="H41" s="126" t="s">
        <v>89</v>
      </c>
    </row>
    <row r="42" spans="2:9" ht="40.5" customHeight="1" x14ac:dyDescent="0.25">
      <c r="B42" s="90"/>
      <c r="C42" s="79"/>
      <c r="D42" s="73" t="s">
        <v>67</v>
      </c>
      <c r="E42" s="89"/>
      <c r="F42" s="85"/>
      <c r="G42" s="82"/>
      <c r="H42" s="126"/>
    </row>
    <row r="43" spans="2:9" ht="47.25" customHeight="1" x14ac:dyDescent="0.25">
      <c r="B43" s="90" t="s">
        <v>28</v>
      </c>
      <c r="C43" s="79" t="s">
        <v>29</v>
      </c>
      <c r="D43" s="3"/>
      <c r="E43" s="89" t="s">
        <v>23</v>
      </c>
      <c r="F43" s="84">
        <v>1</v>
      </c>
      <c r="G43" s="81">
        <v>0.95</v>
      </c>
      <c r="H43" s="126" t="s">
        <v>90</v>
      </c>
    </row>
    <row r="44" spans="2:9" ht="34.5" customHeight="1" x14ac:dyDescent="0.25">
      <c r="B44" s="90"/>
      <c r="C44" s="79"/>
      <c r="D44" s="73" t="s">
        <v>67</v>
      </c>
      <c r="E44" s="89"/>
      <c r="F44" s="85"/>
      <c r="G44" s="82"/>
      <c r="H44" s="126"/>
    </row>
    <row r="45" spans="2:9" ht="65.25" customHeight="1" x14ac:dyDescent="0.25">
      <c r="B45" s="78" t="s">
        <v>28</v>
      </c>
      <c r="C45" s="79" t="s">
        <v>30</v>
      </c>
      <c r="D45" s="3"/>
      <c r="E45" s="89" t="s">
        <v>23</v>
      </c>
      <c r="F45" s="84">
        <v>1</v>
      </c>
      <c r="G45" s="81">
        <v>0.9</v>
      </c>
      <c r="H45" s="126" t="s">
        <v>91</v>
      </c>
    </row>
    <row r="46" spans="2:9" ht="30.75" customHeight="1" x14ac:dyDescent="0.25">
      <c r="B46" s="78"/>
      <c r="C46" s="79"/>
      <c r="D46" s="73" t="s">
        <v>68</v>
      </c>
      <c r="E46" s="89"/>
      <c r="F46" s="85"/>
      <c r="G46" s="82"/>
      <c r="H46" s="126"/>
    </row>
    <row r="47" spans="2:9" ht="43.5" customHeight="1" x14ac:dyDescent="0.25">
      <c r="B47" s="78" t="s">
        <v>6</v>
      </c>
      <c r="C47" s="79" t="s">
        <v>7</v>
      </c>
      <c r="D47" s="5"/>
      <c r="E47" s="89" t="s">
        <v>23</v>
      </c>
      <c r="F47" s="84">
        <v>0.93089999999999995</v>
      </c>
      <c r="G47" s="81">
        <f>+G9</f>
        <v>0.9</v>
      </c>
      <c r="H47" s="86" t="s">
        <v>74</v>
      </c>
    </row>
    <row r="48" spans="2:9" ht="36" customHeight="1" x14ac:dyDescent="0.25">
      <c r="B48" s="78"/>
      <c r="C48" s="79"/>
      <c r="D48" s="118" t="s">
        <v>92</v>
      </c>
      <c r="E48" s="89"/>
      <c r="F48" s="85"/>
      <c r="G48" s="82"/>
      <c r="H48" s="86"/>
    </row>
    <row r="49" spans="2:8" ht="55.5" customHeight="1" x14ac:dyDescent="0.25">
      <c r="B49" s="78" t="s">
        <v>6</v>
      </c>
      <c r="C49" s="79" t="s">
        <v>9</v>
      </c>
      <c r="D49" s="3"/>
      <c r="E49" s="89" t="s">
        <v>23</v>
      </c>
      <c r="F49" s="84">
        <v>1</v>
      </c>
      <c r="G49" s="81">
        <f>+G11</f>
        <v>0.8</v>
      </c>
      <c r="H49" s="86" t="s">
        <v>76</v>
      </c>
    </row>
    <row r="50" spans="2:8" ht="38.25" customHeight="1" x14ac:dyDescent="0.25">
      <c r="B50" s="78"/>
      <c r="C50" s="79"/>
      <c r="D50" s="115" t="s">
        <v>34</v>
      </c>
      <c r="E50" s="89"/>
      <c r="F50" s="85"/>
      <c r="G50" s="82"/>
      <c r="H50" s="86"/>
    </row>
    <row r="51" spans="2:8" ht="66" customHeight="1" x14ac:dyDescent="0.25">
      <c r="B51" s="41" t="s">
        <v>13</v>
      </c>
      <c r="C51" s="42" t="s">
        <v>14</v>
      </c>
      <c r="D51" s="3"/>
      <c r="E51" s="28" t="s">
        <v>31</v>
      </c>
      <c r="F51" s="49">
        <v>0.97899999999999998</v>
      </c>
      <c r="G51" s="38">
        <v>0.75</v>
      </c>
      <c r="H51" s="10" t="s">
        <v>73</v>
      </c>
    </row>
    <row r="52" spans="2:8" ht="60.75" customHeight="1" x14ac:dyDescent="0.25">
      <c r="B52" s="78" t="s">
        <v>6</v>
      </c>
      <c r="C52" s="79" t="s">
        <v>7</v>
      </c>
      <c r="D52" s="5"/>
      <c r="E52" s="89" t="s">
        <v>31</v>
      </c>
      <c r="F52" s="116">
        <v>0.69610000000000005</v>
      </c>
      <c r="G52" s="81">
        <v>0.9</v>
      </c>
      <c r="H52" s="86" t="s">
        <v>74</v>
      </c>
    </row>
    <row r="53" spans="2:8" ht="30" x14ac:dyDescent="0.25">
      <c r="B53" s="78"/>
      <c r="C53" s="79"/>
      <c r="D53" s="118" t="s">
        <v>93</v>
      </c>
      <c r="E53" s="89"/>
      <c r="F53" s="117"/>
      <c r="G53" s="82"/>
      <c r="H53" s="86"/>
    </row>
    <row r="54" spans="2:8" ht="72" customHeight="1" x14ac:dyDescent="0.25">
      <c r="B54" s="78" t="s">
        <v>6</v>
      </c>
      <c r="C54" s="79" t="s">
        <v>9</v>
      </c>
      <c r="D54" s="3"/>
      <c r="E54" s="89" t="s">
        <v>31</v>
      </c>
      <c r="F54" s="113">
        <v>0.97</v>
      </c>
      <c r="G54" s="81">
        <v>0.8</v>
      </c>
      <c r="H54" s="86" t="s">
        <v>76</v>
      </c>
    </row>
    <row r="55" spans="2:8" ht="39" customHeight="1" x14ac:dyDescent="0.25">
      <c r="B55" s="78"/>
      <c r="C55" s="79"/>
      <c r="D55" s="115" t="s">
        <v>94</v>
      </c>
      <c r="E55" s="89"/>
      <c r="F55" s="114"/>
      <c r="G55" s="82"/>
      <c r="H55" s="86"/>
    </row>
    <row r="56" spans="2:8" ht="68.25" customHeight="1" x14ac:dyDescent="0.25">
      <c r="B56" s="41" t="s">
        <v>13</v>
      </c>
      <c r="C56" s="42" t="s">
        <v>14</v>
      </c>
      <c r="D56" s="3"/>
      <c r="E56" s="28" t="s">
        <v>32</v>
      </c>
      <c r="F56" s="49">
        <v>0.95599999999999996</v>
      </c>
      <c r="G56" s="38">
        <v>0.75</v>
      </c>
      <c r="H56" s="54" t="s">
        <v>73</v>
      </c>
    </row>
    <row r="57" spans="2:8" ht="60" x14ac:dyDescent="0.25">
      <c r="B57" s="41" t="s">
        <v>13</v>
      </c>
      <c r="C57" s="42" t="s">
        <v>14</v>
      </c>
      <c r="D57" s="3"/>
      <c r="E57" s="28" t="s">
        <v>33</v>
      </c>
      <c r="F57" s="49">
        <v>1</v>
      </c>
      <c r="G57" s="38">
        <v>0.75</v>
      </c>
      <c r="H57" s="54" t="s">
        <v>73</v>
      </c>
    </row>
    <row r="58" spans="2:8" ht="47.25" customHeight="1" x14ac:dyDescent="0.25">
      <c r="B58" s="78" t="s">
        <v>6</v>
      </c>
      <c r="C58" s="79" t="s">
        <v>7</v>
      </c>
      <c r="D58" s="5"/>
      <c r="E58" s="91" t="s">
        <v>33</v>
      </c>
      <c r="F58" s="84">
        <v>0.90239999999999998</v>
      </c>
      <c r="G58" s="81">
        <v>0.9</v>
      </c>
      <c r="H58" s="86" t="s">
        <v>74</v>
      </c>
    </row>
    <row r="59" spans="2:8" ht="38.25" customHeight="1" x14ac:dyDescent="0.25">
      <c r="B59" s="78"/>
      <c r="C59" s="79"/>
      <c r="D59" s="118" t="s">
        <v>95</v>
      </c>
      <c r="E59" s="92"/>
      <c r="F59" s="85"/>
      <c r="G59" s="82"/>
      <c r="H59" s="86"/>
    </row>
    <row r="60" spans="2:8" ht="56.25" customHeight="1" x14ac:dyDescent="0.25">
      <c r="B60" s="78" t="s">
        <v>6</v>
      </c>
      <c r="C60" s="79" t="s">
        <v>9</v>
      </c>
      <c r="D60" s="3"/>
      <c r="E60" s="91" t="s">
        <v>33</v>
      </c>
      <c r="F60" s="84">
        <f>3/3</f>
        <v>1</v>
      </c>
      <c r="G60" s="81">
        <v>0.8</v>
      </c>
      <c r="H60" s="86" t="s">
        <v>76</v>
      </c>
    </row>
    <row r="61" spans="2:8" ht="36" customHeight="1" x14ac:dyDescent="0.25">
      <c r="B61" s="78"/>
      <c r="C61" s="79"/>
      <c r="D61" s="115" t="s">
        <v>34</v>
      </c>
      <c r="E61" s="92"/>
      <c r="F61" s="85"/>
      <c r="G61" s="82"/>
      <c r="H61" s="86"/>
    </row>
    <row r="62" spans="2:8" ht="60" x14ac:dyDescent="0.25">
      <c r="B62" s="41" t="s">
        <v>13</v>
      </c>
      <c r="C62" s="42" t="s">
        <v>14</v>
      </c>
      <c r="D62" s="3"/>
      <c r="E62" s="29" t="s">
        <v>36</v>
      </c>
      <c r="F62" s="50">
        <v>0.86099999999999999</v>
      </c>
      <c r="G62" s="39">
        <v>0.75</v>
      </c>
      <c r="H62" s="54" t="s">
        <v>73</v>
      </c>
    </row>
    <row r="63" spans="2:8" ht="50.25" customHeight="1" x14ac:dyDescent="0.25">
      <c r="B63" s="78" t="s">
        <v>6</v>
      </c>
      <c r="C63" s="79" t="s">
        <v>7</v>
      </c>
      <c r="D63" s="5"/>
      <c r="E63" s="93" t="s">
        <v>36</v>
      </c>
      <c r="F63" s="127">
        <v>0.2611</v>
      </c>
      <c r="G63" s="81">
        <v>0.9</v>
      </c>
      <c r="H63" s="86" t="s">
        <v>74</v>
      </c>
    </row>
    <row r="64" spans="2:8" ht="31.5" customHeight="1" x14ac:dyDescent="0.25">
      <c r="B64" s="78"/>
      <c r="C64" s="79"/>
      <c r="D64" s="118" t="s">
        <v>96</v>
      </c>
      <c r="E64" s="94"/>
      <c r="F64" s="128"/>
      <c r="G64" s="82"/>
      <c r="H64" s="86"/>
    </row>
    <row r="65" spans="2:8" ht="54.75" customHeight="1" x14ac:dyDescent="0.25">
      <c r="B65" s="78" t="s">
        <v>6</v>
      </c>
      <c r="C65" s="79" t="s">
        <v>9</v>
      </c>
      <c r="D65" s="3"/>
      <c r="E65" s="93" t="s">
        <v>36</v>
      </c>
      <c r="F65" s="84">
        <v>1</v>
      </c>
      <c r="G65" s="81">
        <v>0.8</v>
      </c>
      <c r="H65" s="86" t="s">
        <v>76</v>
      </c>
    </row>
    <row r="66" spans="2:8" ht="40.5" customHeight="1" x14ac:dyDescent="0.25">
      <c r="B66" s="78"/>
      <c r="C66" s="79"/>
      <c r="D66" s="115" t="s">
        <v>97</v>
      </c>
      <c r="E66" s="94"/>
      <c r="F66" s="85"/>
      <c r="G66" s="82"/>
      <c r="H66" s="86"/>
    </row>
    <row r="67" spans="2:8" ht="60" x14ac:dyDescent="0.25">
      <c r="B67" s="41" t="s">
        <v>13</v>
      </c>
      <c r="C67" s="42" t="s">
        <v>14</v>
      </c>
      <c r="D67" s="3"/>
      <c r="E67" s="29" t="s">
        <v>37</v>
      </c>
      <c r="F67" s="49">
        <v>0.99</v>
      </c>
      <c r="G67" s="39">
        <v>0.75</v>
      </c>
      <c r="H67" s="54" t="s">
        <v>73</v>
      </c>
    </row>
    <row r="68" spans="2:8" ht="51" customHeight="1" x14ac:dyDescent="0.25">
      <c r="B68" s="78" t="s">
        <v>6</v>
      </c>
      <c r="C68" s="79" t="s">
        <v>7</v>
      </c>
      <c r="D68" s="5"/>
      <c r="E68" s="93" t="s">
        <v>37</v>
      </c>
      <c r="F68" s="120">
        <v>0.52300000000000002</v>
      </c>
      <c r="G68" s="81">
        <v>0.9</v>
      </c>
      <c r="H68" s="86" t="s">
        <v>74</v>
      </c>
    </row>
    <row r="69" spans="2:8" ht="34.5" customHeight="1" x14ac:dyDescent="0.25">
      <c r="B69" s="78"/>
      <c r="C69" s="79"/>
      <c r="D69" s="118" t="s">
        <v>98</v>
      </c>
      <c r="E69" s="94"/>
      <c r="F69" s="121"/>
      <c r="G69" s="82"/>
      <c r="H69" s="86"/>
    </row>
    <row r="70" spans="2:8" ht="57" customHeight="1" x14ac:dyDescent="0.25">
      <c r="B70" s="78" t="s">
        <v>6</v>
      </c>
      <c r="C70" s="79" t="s">
        <v>9</v>
      </c>
      <c r="D70" s="3"/>
      <c r="E70" s="93" t="s">
        <v>37</v>
      </c>
      <c r="F70" s="129">
        <v>0.75</v>
      </c>
      <c r="G70" s="81">
        <v>0.8</v>
      </c>
      <c r="H70" s="86" t="s">
        <v>76</v>
      </c>
    </row>
    <row r="71" spans="2:8" ht="34.5" customHeight="1" x14ac:dyDescent="0.25">
      <c r="B71" s="78"/>
      <c r="C71" s="79"/>
      <c r="D71" s="115" t="s">
        <v>99</v>
      </c>
      <c r="E71" s="94"/>
      <c r="F71" s="130"/>
      <c r="G71" s="82"/>
      <c r="H71" s="86"/>
    </row>
    <row r="72" spans="2:8" ht="60" x14ac:dyDescent="0.25">
      <c r="B72" s="41" t="s">
        <v>13</v>
      </c>
      <c r="C72" s="42" t="s">
        <v>14</v>
      </c>
      <c r="D72" s="3"/>
      <c r="E72" s="28" t="s">
        <v>38</v>
      </c>
      <c r="F72" s="50">
        <v>0.91500000000000004</v>
      </c>
      <c r="G72" s="39">
        <v>0.75</v>
      </c>
      <c r="H72" s="54" t="s">
        <v>73</v>
      </c>
    </row>
    <row r="73" spans="2:8" ht="47.25" customHeight="1" x14ac:dyDescent="0.25">
      <c r="B73" s="76" t="s">
        <v>6</v>
      </c>
      <c r="C73" s="95" t="s">
        <v>7</v>
      </c>
      <c r="D73" s="5"/>
      <c r="E73" s="91" t="s">
        <v>38</v>
      </c>
      <c r="F73" s="84">
        <v>0.88260000000000005</v>
      </c>
      <c r="G73" s="81">
        <v>0.9</v>
      </c>
      <c r="H73" s="86" t="s">
        <v>74</v>
      </c>
    </row>
    <row r="74" spans="2:8" ht="41.25" customHeight="1" x14ac:dyDescent="0.25">
      <c r="B74" s="77"/>
      <c r="C74" s="96"/>
      <c r="D74" s="118" t="s">
        <v>100</v>
      </c>
      <c r="E74" s="92"/>
      <c r="F74" s="85"/>
      <c r="G74" s="82"/>
      <c r="H74" s="86"/>
    </row>
    <row r="75" spans="2:8" ht="54" customHeight="1" x14ac:dyDescent="0.25">
      <c r="B75" s="76" t="s">
        <v>6</v>
      </c>
      <c r="C75" s="95" t="s">
        <v>9</v>
      </c>
      <c r="D75" s="3"/>
      <c r="E75" s="91" t="s">
        <v>38</v>
      </c>
      <c r="F75" s="84">
        <v>0.94</v>
      </c>
      <c r="G75" s="81">
        <v>0.8</v>
      </c>
      <c r="H75" s="86" t="s">
        <v>76</v>
      </c>
    </row>
    <row r="76" spans="2:8" ht="36.75" customHeight="1" x14ac:dyDescent="0.25">
      <c r="B76" s="77"/>
      <c r="C76" s="96"/>
      <c r="D76" s="115" t="s">
        <v>101</v>
      </c>
      <c r="E76" s="92"/>
      <c r="F76" s="85"/>
      <c r="G76" s="82"/>
      <c r="H76" s="86"/>
    </row>
    <row r="77" spans="2:8" ht="60" x14ac:dyDescent="0.25">
      <c r="B77" s="41" t="s">
        <v>13</v>
      </c>
      <c r="C77" s="42" t="s">
        <v>14</v>
      </c>
      <c r="D77" s="3"/>
      <c r="E77" s="28" t="s">
        <v>39</v>
      </c>
      <c r="F77" s="50">
        <v>0.95</v>
      </c>
      <c r="G77" s="39">
        <v>0.75</v>
      </c>
      <c r="H77" s="10" t="s">
        <v>73</v>
      </c>
    </row>
    <row r="78" spans="2:8" ht="83.25" customHeight="1" x14ac:dyDescent="0.25">
      <c r="B78" s="76" t="s">
        <v>28</v>
      </c>
      <c r="C78" s="95" t="s">
        <v>40</v>
      </c>
      <c r="E78" s="91" t="s">
        <v>102</v>
      </c>
      <c r="F78" s="84">
        <v>1</v>
      </c>
      <c r="G78" s="81">
        <v>0.9</v>
      </c>
      <c r="H78" s="97" t="s">
        <v>70</v>
      </c>
    </row>
    <row r="79" spans="2:8" ht="63" customHeight="1" x14ac:dyDescent="0.25">
      <c r="B79" s="77"/>
      <c r="C79" s="96"/>
      <c r="D79" s="73" t="s">
        <v>69</v>
      </c>
      <c r="E79" s="92"/>
      <c r="F79" s="85"/>
      <c r="G79" s="82"/>
      <c r="H79" s="98"/>
    </row>
    <row r="80" spans="2:8" ht="47.25" customHeight="1" x14ac:dyDescent="0.25">
      <c r="B80" s="76" t="s">
        <v>6</v>
      </c>
      <c r="C80" s="95" t="s">
        <v>7</v>
      </c>
      <c r="D80" s="5"/>
      <c r="E80" s="91" t="s">
        <v>39</v>
      </c>
      <c r="F80" s="120">
        <v>0.54149999999999998</v>
      </c>
      <c r="G80" s="81">
        <v>0.9</v>
      </c>
      <c r="H80" s="86" t="s">
        <v>74</v>
      </c>
    </row>
    <row r="81" spans="2:8" ht="31.5" customHeight="1" x14ac:dyDescent="0.25">
      <c r="B81" s="77"/>
      <c r="C81" s="96"/>
      <c r="D81" s="118" t="s">
        <v>103</v>
      </c>
      <c r="E81" s="92"/>
      <c r="F81" s="121"/>
      <c r="G81" s="82"/>
      <c r="H81" s="86"/>
    </row>
    <row r="82" spans="2:8" ht="53.25" customHeight="1" x14ac:dyDescent="0.25">
      <c r="B82" s="76" t="s">
        <v>6</v>
      </c>
      <c r="C82" s="95" t="s">
        <v>9</v>
      </c>
      <c r="D82" s="3"/>
      <c r="E82" s="91" t="s">
        <v>39</v>
      </c>
      <c r="F82" s="84">
        <v>0.95</v>
      </c>
      <c r="G82" s="81">
        <v>0.8</v>
      </c>
      <c r="H82" s="86" t="s">
        <v>76</v>
      </c>
    </row>
    <row r="83" spans="2:8" ht="37.5" customHeight="1" x14ac:dyDescent="0.25">
      <c r="B83" s="77"/>
      <c r="C83" s="96"/>
      <c r="D83" s="115" t="s">
        <v>104</v>
      </c>
      <c r="E83" s="92"/>
      <c r="F83" s="85"/>
      <c r="G83" s="82"/>
      <c r="H83" s="86"/>
    </row>
    <row r="84" spans="2:8" ht="60" x14ac:dyDescent="0.25">
      <c r="B84" s="55" t="s">
        <v>13</v>
      </c>
      <c r="C84" s="51" t="s">
        <v>14</v>
      </c>
      <c r="D84" s="3"/>
      <c r="E84" s="53" t="s">
        <v>58</v>
      </c>
      <c r="F84" s="50">
        <v>1</v>
      </c>
      <c r="G84" s="39">
        <v>0.75</v>
      </c>
      <c r="H84" s="54" t="s">
        <v>73</v>
      </c>
    </row>
    <row r="85" spans="2:8" ht="37.5" customHeight="1" x14ac:dyDescent="0.25">
      <c r="B85" s="76" t="s">
        <v>6</v>
      </c>
      <c r="C85" s="95" t="s">
        <v>7</v>
      </c>
      <c r="D85" s="5"/>
      <c r="E85" s="91" t="s">
        <v>58</v>
      </c>
      <c r="F85" s="84">
        <v>0.9113</v>
      </c>
      <c r="G85" s="81">
        <v>0.9</v>
      </c>
      <c r="H85" s="86" t="s">
        <v>74</v>
      </c>
    </row>
    <row r="86" spans="2:8" ht="37.5" customHeight="1" x14ac:dyDescent="0.25">
      <c r="B86" s="77"/>
      <c r="C86" s="96"/>
      <c r="D86" s="118" t="s">
        <v>105</v>
      </c>
      <c r="E86" s="92"/>
      <c r="F86" s="85"/>
      <c r="G86" s="82"/>
      <c r="H86" s="86"/>
    </row>
    <row r="87" spans="2:8" ht="37.5" customHeight="1" x14ac:dyDescent="0.25">
      <c r="B87" s="76" t="s">
        <v>6</v>
      </c>
      <c r="C87" s="95" t="s">
        <v>9</v>
      </c>
      <c r="D87" s="3"/>
      <c r="E87" s="91" t="s">
        <v>58</v>
      </c>
      <c r="F87" s="84">
        <v>0.8</v>
      </c>
      <c r="G87" s="81">
        <v>0.8</v>
      </c>
      <c r="H87" s="86" t="s">
        <v>76</v>
      </c>
    </row>
    <row r="88" spans="2:8" ht="37.5" customHeight="1" x14ac:dyDescent="0.25">
      <c r="B88" s="77"/>
      <c r="C88" s="96"/>
      <c r="D88" s="115" t="s">
        <v>106</v>
      </c>
      <c r="E88" s="92"/>
      <c r="F88" s="85"/>
      <c r="G88" s="82"/>
      <c r="H88" s="86"/>
    </row>
    <row r="91" spans="2:8" x14ac:dyDescent="0.25">
      <c r="E91" s="30" t="s">
        <v>41</v>
      </c>
      <c r="F91" s="31" t="s">
        <v>49</v>
      </c>
      <c r="G91" s="31" t="s">
        <v>42</v>
      </c>
    </row>
    <row r="92" spans="2:8" ht="25.5" x14ac:dyDescent="0.25">
      <c r="E92" s="47" t="s">
        <v>43</v>
      </c>
      <c r="F92" s="32">
        <v>32</v>
      </c>
      <c r="G92" s="132">
        <f>+F92/$F$98</f>
        <v>0.72727272727272729</v>
      </c>
    </row>
    <row r="93" spans="2:8" ht="25.5" x14ac:dyDescent="0.25">
      <c r="E93" s="46" t="s">
        <v>44</v>
      </c>
      <c r="F93" s="32">
        <v>5</v>
      </c>
      <c r="G93" s="132">
        <f t="shared" ref="G93:G97" si="0">+F93/$F$98</f>
        <v>0.11363636363636363</v>
      </c>
    </row>
    <row r="94" spans="2:8" ht="25.5" x14ac:dyDescent="0.25">
      <c r="E94" s="27" t="s">
        <v>45</v>
      </c>
      <c r="F94" s="32">
        <v>1</v>
      </c>
      <c r="G94" s="132">
        <f t="shared" si="0"/>
        <v>2.2727272727272728E-2</v>
      </c>
    </row>
    <row r="95" spans="2:8" ht="25.5" x14ac:dyDescent="0.25">
      <c r="E95" s="45" t="s">
        <v>46</v>
      </c>
      <c r="F95" s="32">
        <v>3</v>
      </c>
      <c r="G95" s="132">
        <f t="shared" si="0"/>
        <v>6.8181818181818177E-2</v>
      </c>
    </row>
    <row r="96" spans="2:8" ht="25.5" x14ac:dyDescent="0.25">
      <c r="E96" s="44" t="s">
        <v>47</v>
      </c>
      <c r="F96" s="32">
        <v>1</v>
      </c>
      <c r="G96" s="132">
        <f t="shared" si="0"/>
        <v>2.2727272727272728E-2</v>
      </c>
    </row>
    <row r="97" spans="5:7" x14ac:dyDescent="0.25">
      <c r="E97" s="131" t="s">
        <v>82</v>
      </c>
      <c r="F97" s="32">
        <v>2</v>
      </c>
      <c r="G97" s="132">
        <f t="shared" si="0"/>
        <v>4.5454545454545456E-2</v>
      </c>
    </row>
    <row r="98" spans="5:7" x14ac:dyDescent="0.25">
      <c r="E98" s="33" t="s">
        <v>48</v>
      </c>
      <c r="F98" s="31">
        <f>SUM(F92:F97)</f>
        <v>44</v>
      </c>
      <c r="G98" s="40"/>
    </row>
    <row r="99" spans="5:7" x14ac:dyDescent="0.25">
      <c r="F99" s="61"/>
    </row>
  </sheetData>
  <sheetProtection algorithmName="SHA-512" hashValue="kJrPh1lo9WoPs5gyW+4tQ3eflhXQn/ZJ62+RRpMRPl2cthHg3B63yvfRTvR4syZkarsqefZGx4xaLs6+x1Dt8g==" saltValue="Dtump4iF/93gIx+ilLhDjA==" spinCount="100000" sheet="1" objects="1" scenarios="1" insertColumns="0" insertRows="0" deleteColumns="0" deleteRows="0"/>
  <autoFilter ref="B7:H83" xr:uid="{00000000-0009-0000-0000-000000000000}"/>
  <mergeCells count="195">
    <mergeCell ref="C87:C88"/>
    <mergeCell ref="E87:E88"/>
    <mergeCell ref="F87:F88"/>
    <mergeCell ref="G87:G88"/>
    <mergeCell ref="H87:H88"/>
    <mergeCell ref="C85:C86"/>
    <mergeCell ref="E85:E86"/>
    <mergeCell ref="F85:F86"/>
    <mergeCell ref="G85:G86"/>
    <mergeCell ref="H85:H86"/>
    <mergeCell ref="C21:C22"/>
    <mergeCell ref="E21:E22"/>
    <mergeCell ref="F21:F22"/>
    <mergeCell ref="G21:G22"/>
    <mergeCell ref="H21:H22"/>
    <mergeCell ref="C2:C5"/>
    <mergeCell ref="D3:E5"/>
    <mergeCell ref="D2:E2"/>
    <mergeCell ref="H9:H10"/>
    <mergeCell ref="H16:H17"/>
    <mergeCell ref="G13:G14"/>
    <mergeCell ref="G16:G17"/>
    <mergeCell ref="G78:G79"/>
    <mergeCell ref="H78:H79"/>
    <mergeCell ref="G73:G74"/>
    <mergeCell ref="G75:G76"/>
    <mergeCell ref="H73:H74"/>
    <mergeCell ref="H75:H76"/>
    <mergeCell ref="B75:B76"/>
    <mergeCell ref="C75:C76"/>
    <mergeCell ref="E75:E76"/>
    <mergeCell ref="F75:F76"/>
    <mergeCell ref="F73:F74"/>
    <mergeCell ref="E73:E74"/>
    <mergeCell ref="C73:C74"/>
    <mergeCell ref="B73:B74"/>
    <mergeCell ref="B78:B79"/>
    <mergeCell ref="C78:C79"/>
    <mergeCell ref="E78:E79"/>
    <mergeCell ref="F78:F79"/>
    <mergeCell ref="G80:G81"/>
    <mergeCell ref="G82:G83"/>
    <mergeCell ref="H80:H81"/>
    <mergeCell ref="H82:H83"/>
    <mergeCell ref="B80:B81"/>
    <mergeCell ref="C80:C81"/>
    <mergeCell ref="B82:B83"/>
    <mergeCell ref="C82:C83"/>
    <mergeCell ref="E80:E81"/>
    <mergeCell ref="E82:E83"/>
    <mergeCell ref="F80:F81"/>
    <mergeCell ref="F82:F83"/>
    <mergeCell ref="H68:H69"/>
    <mergeCell ref="H70:H71"/>
    <mergeCell ref="G65:G66"/>
    <mergeCell ref="G68:G69"/>
    <mergeCell ref="B54:B55"/>
    <mergeCell ref="C54:C55"/>
    <mergeCell ref="E54:E55"/>
    <mergeCell ref="F54:F55"/>
    <mergeCell ref="F60:F61"/>
    <mergeCell ref="H60:H61"/>
    <mergeCell ref="E60:E61"/>
    <mergeCell ref="G60:G61"/>
    <mergeCell ref="G58:G59"/>
    <mergeCell ref="F58:F59"/>
    <mergeCell ref="H58:H59"/>
    <mergeCell ref="H63:H64"/>
    <mergeCell ref="H65:H66"/>
    <mergeCell ref="G54:G55"/>
    <mergeCell ref="E63:E64"/>
    <mergeCell ref="E65:E66"/>
    <mergeCell ref="F63:F64"/>
    <mergeCell ref="F65:F66"/>
    <mergeCell ref="G63:G64"/>
    <mergeCell ref="B63:B64"/>
    <mergeCell ref="B65:B66"/>
    <mergeCell ref="C65:C66"/>
    <mergeCell ref="E41:E42"/>
    <mergeCell ref="B58:B59"/>
    <mergeCell ref="C58:C59"/>
    <mergeCell ref="B60:B61"/>
    <mergeCell ref="C60:C61"/>
    <mergeCell ref="E58:E59"/>
    <mergeCell ref="G70:G71"/>
    <mergeCell ref="C63:C64"/>
    <mergeCell ref="B68:B69"/>
    <mergeCell ref="C68:C69"/>
    <mergeCell ref="E68:E69"/>
    <mergeCell ref="F68:F69"/>
    <mergeCell ref="B70:B71"/>
    <mergeCell ref="C70:C71"/>
    <mergeCell ref="E70:E71"/>
    <mergeCell ref="F70:F71"/>
    <mergeCell ref="F41:F42"/>
    <mergeCell ref="H52:H53"/>
    <mergeCell ref="H54:H55"/>
    <mergeCell ref="H49:H50"/>
    <mergeCell ref="B52:B53"/>
    <mergeCell ref="C52:C53"/>
    <mergeCell ref="E52:E53"/>
    <mergeCell ref="F52:F53"/>
    <mergeCell ref="B49:B50"/>
    <mergeCell ref="G47:G48"/>
    <mergeCell ref="G49:G50"/>
    <mergeCell ref="G52:G53"/>
    <mergeCell ref="C49:C50"/>
    <mergeCell ref="E47:E48"/>
    <mergeCell ref="E49:E50"/>
    <mergeCell ref="F47:F48"/>
    <mergeCell ref="F49:F50"/>
    <mergeCell ref="H47:H48"/>
    <mergeCell ref="G41:G42"/>
    <mergeCell ref="G43:G44"/>
    <mergeCell ref="G45:G46"/>
    <mergeCell ref="H45:H46"/>
    <mergeCell ref="B47:B48"/>
    <mergeCell ref="C47:C48"/>
    <mergeCell ref="B45:B46"/>
    <mergeCell ref="C45:C46"/>
    <mergeCell ref="E45:E46"/>
    <mergeCell ref="F45:F46"/>
    <mergeCell ref="C41:C42"/>
    <mergeCell ref="B41:B42"/>
    <mergeCell ref="B35:B36"/>
    <mergeCell ref="C35:C36"/>
    <mergeCell ref="B37:B38"/>
    <mergeCell ref="C37:C38"/>
    <mergeCell ref="E35:E36"/>
    <mergeCell ref="H41:H42"/>
    <mergeCell ref="B43:B44"/>
    <mergeCell ref="C43:C44"/>
    <mergeCell ref="E43:E44"/>
    <mergeCell ref="F43:F44"/>
    <mergeCell ref="H43:H44"/>
    <mergeCell ref="C27:C28"/>
    <mergeCell ref="E25:E26"/>
    <mergeCell ref="E27:E28"/>
    <mergeCell ref="G30:G31"/>
    <mergeCell ref="G32:G33"/>
    <mergeCell ref="F35:F36"/>
    <mergeCell ref="H35:H36"/>
    <mergeCell ref="E37:E38"/>
    <mergeCell ref="F37:F38"/>
    <mergeCell ref="H37:H38"/>
    <mergeCell ref="G35:G36"/>
    <mergeCell ref="G37:G38"/>
    <mergeCell ref="B13:B14"/>
    <mergeCell ref="C13:C14"/>
    <mergeCell ref="E13:E14"/>
    <mergeCell ref="F13:F14"/>
    <mergeCell ref="B32:B33"/>
    <mergeCell ref="C32:C33"/>
    <mergeCell ref="E30:E31"/>
    <mergeCell ref="F30:F31"/>
    <mergeCell ref="H30:H31"/>
    <mergeCell ref="E32:E33"/>
    <mergeCell ref="F32:F33"/>
    <mergeCell ref="H32:H33"/>
    <mergeCell ref="F25:F26"/>
    <mergeCell ref="F27:F28"/>
    <mergeCell ref="H25:H26"/>
    <mergeCell ref="H27:H28"/>
    <mergeCell ref="B30:B31"/>
    <mergeCell ref="C30:C31"/>
    <mergeCell ref="G25:G26"/>
    <mergeCell ref="G27:G28"/>
    <mergeCell ref="B25:B26"/>
    <mergeCell ref="B21:B22"/>
    <mergeCell ref="C25:C26"/>
    <mergeCell ref="B27:B28"/>
    <mergeCell ref="B85:B86"/>
    <mergeCell ref="B87:B88"/>
    <mergeCell ref="B11:B12"/>
    <mergeCell ref="C11:C12"/>
    <mergeCell ref="E11:E12"/>
    <mergeCell ref="F11:F12"/>
    <mergeCell ref="H11:H12"/>
    <mergeCell ref="G9:G10"/>
    <mergeCell ref="G11:G12"/>
    <mergeCell ref="B9:B10"/>
    <mergeCell ref="C9:C10"/>
    <mergeCell ref="E9:E10"/>
    <mergeCell ref="F9:F10"/>
    <mergeCell ref="B18:B19"/>
    <mergeCell ref="C18:C19"/>
    <mergeCell ref="E18:E19"/>
    <mergeCell ref="F18:F19"/>
    <mergeCell ref="H18:H19"/>
    <mergeCell ref="G18:G19"/>
    <mergeCell ref="H13:H14"/>
    <mergeCell ref="B16:B17"/>
    <mergeCell ref="C16:C17"/>
    <mergeCell ref="E16:E17"/>
    <mergeCell ref="F16:F17"/>
  </mergeCells>
  <pageMargins left="0.7" right="0.7" top="0.75" bottom="0.75" header="0.3" footer="0.3"/>
  <pageSetup paperSize="9" orientation="portrait" horizontalDpi="200" verticalDpi="200" r:id="rId1"/>
  <ignoredErrors>
    <ignoredError sqref="F13 F6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topLeftCell="A5" workbookViewId="0">
      <selection activeCell="O19" sqref="O19"/>
    </sheetView>
  </sheetViews>
  <sheetFormatPr baseColWidth="10" defaultRowHeight="15" x14ac:dyDescent="0.25"/>
  <cols>
    <col min="2" max="2" width="26.42578125" bestFit="1" customWidth="1"/>
    <col min="3" max="3" width="12.7109375" customWidth="1"/>
    <col min="4" max="4" width="1.42578125" customWidth="1"/>
    <col min="5" max="5" width="12.7109375" customWidth="1"/>
    <col min="6" max="6" width="14.85546875" customWidth="1"/>
    <col min="7" max="7" width="13.85546875" customWidth="1"/>
    <col min="8" max="8" width="12.7109375" customWidth="1"/>
    <col min="9" max="9" width="15.7109375" customWidth="1"/>
    <col min="10" max="10" width="14.7109375" customWidth="1"/>
    <col min="11" max="11" width="1.42578125" customWidth="1"/>
    <col min="12" max="12" width="17" customWidth="1"/>
    <col min="13" max="13" width="1.5703125" customWidth="1"/>
    <col min="14" max="14" width="14.7109375" customWidth="1"/>
    <col min="15" max="15" width="14.28515625" customWidth="1"/>
  </cols>
  <sheetData>
    <row r="1" spans="1:15" x14ac:dyDescent="0.25">
      <c r="B1" s="14" t="s">
        <v>51</v>
      </c>
      <c r="C1" s="15">
        <v>1</v>
      </c>
      <c r="D1" s="15"/>
      <c r="E1" s="15">
        <v>2</v>
      </c>
      <c r="F1" s="15">
        <v>2</v>
      </c>
      <c r="G1" s="15">
        <v>3</v>
      </c>
      <c r="H1" s="15">
        <v>3</v>
      </c>
      <c r="I1" s="15">
        <v>3</v>
      </c>
      <c r="J1" s="15">
        <v>4</v>
      </c>
      <c r="K1" s="15"/>
      <c r="L1" s="15">
        <v>4</v>
      </c>
      <c r="M1" s="15"/>
      <c r="N1" s="15">
        <v>4</v>
      </c>
      <c r="O1" s="15">
        <v>5</v>
      </c>
    </row>
    <row r="2" spans="1:15" s="12" customFormat="1" ht="77.25" customHeight="1" x14ac:dyDescent="0.25">
      <c r="B2" s="16" t="s">
        <v>1</v>
      </c>
      <c r="C2" s="17" t="str">
        <f>+GENERAL!C57</f>
        <v>I. Incremento del nivel de satisfacción del cliente</v>
      </c>
      <c r="D2" s="17"/>
      <c r="E2" s="17" t="str">
        <f>+GENERAL!C40</f>
        <v>II. Nivel de competencia del personal</v>
      </c>
      <c r="F2" s="17" t="str">
        <f>+GENERAL!C41</f>
        <v>III. Cumplimiento Plan Institucional de Capacitación</v>
      </c>
      <c r="G2" s="17" t="str">
        <f>+GENERAL!C43</f>
        <v>IV. Cumplimiento Plan Anual de Bienestar</v>
      </c>
      <c r="H2" s="17" t="str">
        <f>+GENERAL!C45</f>
        <v>V. Intervención de peligros y riesgos</v>
      </c>
      <c r="I2" s="17" t="str">
        <f>+GENERAL!C78</f>
        <v>VI. Acciones de promoción de la responsabilidad ambiental</v>
      </c>
      <c r="J2" s="17" t="str">
        <f>+GENERAL!C58</f>
        <v>VII. Cumplimiento de metas financieras (POAI)</v>
      </c>
      <c r="K2" s="17"/>
      <c r="L2" s="17" t="str">
        <f>+GENERAL!C60</f>
        <v>VIII. Cumplimiento de metas físicas Plan de Desarrollo Departamental</v>
      </c>
      <c r="M2" s="17"/>
      <c r="N2" s="17" t="str">
        <f>+GENERAL!C13</f>
        <v>IX. Cumplimiento Indicadores de Disciplina Fiscal</v>
      </c>
      <c r="O2" s="17" t="str">
        <f>+GENERAL!C21</f>
        <v>X. Mejoramiento continuo de los procesos</v>
      </c>
    </row>
    <row r="3" spans="1:15" s="13" customFormat="1" x14ac:dyDescent="0.25">
      <c r="B3" s="18" t="s">
        <v>35</v>
      </c>
      <c r="C3" s="23">
        <v>0.75</v>
      </c>
      <c r="D3" s="23"/>
      <c r="E3" s="23">
        <v>0.9</v>
      </c>
      <c r="F3" s="23">
        <v>0.95</v>
      </c>
      <c r="G3" s="23">
        <v>0.95</v>
      </c>
      <c r="H3" s="23">
        <v>0.9</v>
      </c>
      <c r="I3" s="23">
        <v>0.9</v>
      </c>
      <c r="J3" s="23">
        <v>0.9</v>
      </c>
      <c r="K3" s="23"/>
      <c r="L3" s="23">
        <v>0.8</v>
      </c>
      <c r="M3" s="23"/>
      <c r="N3" s="24">
        <v>1</v>
      </c>
      <c r="O3" s="23">
        <v>0.8</v>
      </c>
    </row>
    <row r="4" spans="1:15" x14ac:dyDescent="0.25">
      <c r="A4">
        <v>1</v>
      </c>
      <c r="B4" s="3" t="s">
        <v>33</v>
      </c>
      <c r="C4" s="19">
        <f>+GENERAL!F57</f>
        <v>1</v>
      </c>
      <c r="D4" s="19">
        <v>0.75</v>
      </c>
      <c r="E4" s="19"/>
      <c r="F4" s="19"/>
      <c r="G4" s="19"/>
      <c r="H4" s="19"/>
      <c r="I4" s="19"/>
      <c r="J4" s="19">
        <f>+GENERAL!F58</f>
        <v>0.90239999999999998</v>
      </c>
      <c r="K4" s="19">
        <v>0.9</v>
      </c>
      <c r="L4" s="19">
        <f>+GENERAL!F60</f>
        <v>1</v>
      </c>
      <c r="M4" s="19">
        <v>0.8</v>
      </c>
      <c r="N4" s="3"/>
      <c r="O4" s="3"/>
    </row>
    <row r="5" spans="1:15" x14ac:dyDescent="0.25">
      <c r="A5">
        <v>2</v>
      </c>
      <c r="B5" s="3" t="s">
        <v>50</v>
      </c>
      <c r="C5" s="19">
        <f>+GENERAL!F72</f>
        <v>0.91500000000000004</v>
      </c>
      <c r="D5" s="19">
        <v>0.75</v>
      </c>
      <c r="E5" s="19"/>
      <c r="F5" s="19"/>
      <c r="G5" s="19"/>
      <c r="H5" s="19"/>
      <c r="I5" s="19"/>
      <c r="J5" s="19">
        <f>+GENERAL!F73</f>
        <v>0.88260000000000005</v>
      </c>
      <c r="K5" s="19">
        <v>0.9</v>
      </c>
      <c r="L5" s="19">
        <f>+GENERAL!F75</f>
        <v>0.94</v>
      </c>
      <c r="M5" s="19">
        <v>0.8</v>
      </c>
      <c r="N5" s="3"/>
      <c r="O5" s="3"/>
    </row>
    <row r="6" spans="1:15" x14ac:dyDescent="0.25">
      <c r="A6">
        <v>3</v>
      </c>
      <c r="B6" s="3" t="s">
        <v>52</v>
      </c>
      <c r="C6" s="19">
        <f>+GENERAL!F77</f>
        <v>0.95</v>
      </c>
      <c r="D6" s="19">
        <v>0.75</v>
      </c>
      <c r="E6" s="3"/>
      <c r="F6" s="3"/>
      <c r="G6" s="3"/>
      <c r="H6" s="3"/>
      <c r="I6" s="19">
        <f>+GENERAL!F78</f>
        <v>1</v>
      </c>
      <c r="J6" s="19">
        <f>+GENERAL!F80</f>
        <v>0.54149999999999998</v>
      </c>
      <c r="K6" s="19">
        <v>0.9</v>
      </c>
      <c r="L6" s="19">
        <f>+GENERAL!F82</f>
        <v>0.95</v>
      </c>
      <c r="M6" s="19">
        <v>0.8</v>
      </c>
      <c r="N6" s="3"/>
      <c r="O6" s="3"/>
    </row>
    <row r="7" spans="1:15" x14ac:dyDescent="0.25">
      <c r="A7">
        <v>4</v>
      </c>
      <c r="B7" s="3" t="s">
        <v>31</v>
      </c>
      <c r="C7" s="19">
        <f>+GENERAL!F51</f>
        <v>0.97899999999999998</v>
      </c>
      <c r="D7" s="19">
        <v>0.75</v>
      </c>
      <c r="E7" s="3"/>
      <c r="F7" s="3"/>
      <c r="G7" s="3"/>
      <c r="H7" s="3"/>
      <c r="I7" s="3"/>
      <c r="J7" s="19">
        <f>+GENERAL!F52</f>
        <v>0.69610000000000005</v>
      </c>
      <c r="K7" s="19">
        <v>0.9</v>
      </c>
      <c r="L7" s="19">
        <f>+GENERAL!F54</f>
        <v>0.97</v>
      </c>
      <c r="M7" s="19">
        <v>0.8</v>
      </c>
      <c r="N7" s="3"/>
      <c r="O7" s="3"/>
    </row>
    <row r="8" spans="1:15" x14ac:dyDescent="0.25">
      <c r="A8">
        <v>5</v>
      </c>
      <c r="B8" s="3" t="s">
        <v>37</v>
      </c>
      <c r="C8" s="19">
        <f>+GENERAL!F67</f>
        <v>0.99</v>
      </c>
      <c r="D8" s="19">
        <v>0.75</v>
      </c>
      <c r="E8" s="3"/>
      <c r="F8" s="3"/>
      <c r="G8" s="3"/>
      <c r="H8" s="3"/>
      <c r="I8" s="19"/>
      <c r="J8" s="19">
        <f>+GENERAL!F68</f>
        <v>0.52300000000000002</v>
      </c>
      <c r="K8" s="19">
        <v>0.9</v>
      </c>
      <c r="L8" s="19">
        <f>+GENERAL!F70</f>
        <v>0.75</v>
      </c>
      <c r="M8" s="19">
        <v>0.8</v>
      </c>
      <c r="N8" s="3"/>
      <c r="O8" s="3"/>
    </row>
    <row r="9" spans="1:15" x14ac:dyDescent="0.25">
      <c r="A9">
        <v>6</v>
      </c>
      <c r="B9" s="3" t="s">
        <v>53</v>
      </c>
      <c r="C9" s="19">
        <f>+GENERAL!F29</f>
        <v>0.93700000000000006</v>
      </c>
      <c r="D9" s="19">
        <v>0.75</v>
      </c>
      <c r="E9" s="3"/>
      <c r="F9" s="3"/>
      <c r="G9" s="3"/>
      <c r="H9" s="3"/>
      <c r="I9" s="3"/>
      <c r="J9" s="19">
        <f>+GENERAL!F30</f>
        <v>0.97729999999999995</v>
      </c>
      <c r="K9" s="19">
        <v>0.9</v>
      </c>
      <c r="L9" s="19">
        <f>+GENERAL!F32</f>
        <v>0.99829999999999997</v>
      </c>
      <c r="M9" s="19">
        <v>0.8</v>
      </c>
      <c r="N9" s="3"/>
      <c r="O9" s="3"/>
    </row>
    <row r="10" spans="1:15" x14ac:dyDescent="0.25">
      <c r="A10">
        <v>7</v>
      </c>
      <c r="B10" s="3" t="s">
        <v>21</v>
      </c>
      <c r="C10" s="19">
        <f>+GENERAL!F34</f>
        <v>0.90900000000000003</v>
      </c>
      <c r="D10" s="19">
        <v>0.75</v>
      </c>
      <c r="E10" s="3"/>
      <c r="F10" s="3"/>
      <c r="G10" s="3"/>
      <c r="H10" s="3"/>
      <c r="I10" s="3"/>
      <c r="J10" s="19">
        <f>+GENERAL!F35</f>
        <v>0.80759999999999998</v>
      </c>
      <c r="K10" s="19">
        <v>0.9</v>
      </c>
      <c r="L10" s="19">
        <f>+GENERAL!F37</f>
        <v>1</v>
      </c>
      <c r="M10" s="19">
        <v>0.8</v>
      </c>
      <c r="N10" s="3"/>
      <c r="O10" s="3"/>
    </row>
    <row r="11" spans="1:15" x14ac:dyDescent="0.25">
      <c r="A11">
        <v>8</v>
      </c>
      <c r="B11" s="3" t="s">
        <v>36</v>
      </c>
      <c r="C11" s="19">
        <f>+GENERAL!F62</f>
        <v>0.86099999999999999</v>
      </c>
      <c r="D11" s="19">
        <v>0.75</v>
      </c>
      <c r="E11" s="3"/>
      <c r="F11" s="3"/>
      <c r="G11" s="3"/>
      <c r="H11" s="3"/>
      <c r="I11" s="3"/>
      <c r="J11" s="19">
        <f>+GENERAL!F63</f>
        <v>0.2611</v>
      </c>
      <c r="K11" s="19">
        <v>0.9</v>
      </c>
      <c r="L11" s="19">
        <f>+GENERAL!F65</f>
        <v>1</v>
      </c>
      <c r="M11" s="19">
        <v>0.8</v>
      </c>
      <c r="N11" s="3"/>
      <c r="O11" s="3"/>
    </row>
    <row r="12" spans="1:15" x14ac:dyDescent="0.25">
      <c r="A12">
        <v>9</v>
      </c>
      <c r="B12" s="3" t="s">
        <v>15</v>
      </c>
      <c r="C12" s="19">
        <f>+GENERAL!F15</f>
        <v>0.871</v>
      </c>
      <c r="D12" s="19">
        <v>0.75</v>
      </c>
      <c r="E12" s="3"/>
      <c r="F12" s="3"/>
      <c r="G12" s="3"/>
      <c r="H12" s="3"/>
      <c r="I12" s="3"/>
      <c r="J12" s="19">
        <f>+GENERAL!F16</f>
        <v>0.86550000000000005</v>
      </c>
      <c r="K12" s="19">
        <v>0.9</v>
      </c>
      <c r="L12" s="19">
        <f>+GENERAL!F18</f>
        <v>0.44</v>
      </c>
      <c r="M12" s="19">
        <v>0.8</v>
      </c>
      <c r="N12" s="3"/>
      <c r="O12" s="3"/>
    </row>
    <row r="13" spans="1:15" s="2" customFormat="1" ht="30" x14ac:dyDescent="0.25">
      <c r="A13">
        <v>10</v>
      </c>
      <c r="B13" s="17" t="s">
        <v>19</v>
      </c>
      <c r="C13" s="20">
        <f>+GENERAL!F24</f>
        <v>0.98299999999999998</v>
      </c>
      <c r="D13" s="19">
        <v>0.75</v>
      </c>
      <c r="E13" s="21"/>
      <c r="F13" s="21"/>
      <c r="G13" s="21"/>
      <c r="H13" s="21"/>
      <c r="I13" s="21"/>
      <c r="J13" s="20">
        <f>+GENERAL!F25</f>
        <v>0.68149999999999999</v>
      </c>
      <c r="K13" s="19">
        <v>0.9</v>
      </c>
      <c r="L13" s="20">
        <f>+GENERAL!F27</f>
        <v>1</v>
      </c>
      <c r="M13" s="19">
        <v>0.8</v>
      </c>
      <c r="N13" s="21"/>
      <c r="O13" s="21"/>
    </row>
    <row r="14" spans="1:15" x14ac:dyDescent="0.25">
      <c r="A14">
        <v>11</v>
      </c>
      <c r="B14" s="3" t="s">
        <v>23</v>
      </c>
      <c r="C14" s="19">
        <f>+GENERAL!F39</f>
        <v>0.877</v>
      </c>
      <c r="D14" s="19">
        <v>0.75</v>
      </c>
      <c r="E14" s="19">
        <f>+GENERAL!F40</f>
        <v>0.93</v>
      </c>
      <c r="F14" s="19">
        <f>+GENERAL!F41</f>
        <v>1</v>
      </c>
      <c r="G14" s="19">
        <f>+GENERAL!F43</f>
        <v>1</v>
      </c>
      <c r="H14" s="19">
        <f>+GENERAL!F45</f>
        <v>1</v>
      </c>
      <c r="I14" s="3"/>
      <c r="J14" s="19">
        <f>+GENERAL!F47</f>
        <v>0.93089999999999995</v>
      </c>
      <c r="K14" s="19">
        <v>0.9</v>
      </c>
      <c r="L14" s="19">
        <f>+GENERAL!F49</f>
        <v>1</v>
      </c>
      <c r="M14" s="19">
        <v>0.8</v>
      </c>
      <c r="N14" s="3"/>
      <c r="O14" s="3"/>
    </row>
    <row r="15" spans="1:15" s="2" customFormat="1" ht="30" x14ac:dyDescent="0.25">
      <c r="A15">
        <v>12</v>
      </c>
      <c r="B15" s="17" t="s">
        <v>32</v>
      </c>
      <c r="C15" s="20">
        <f>+GENERAL!F56</f>
        <v>0.95599999999999996</v>
      </c>
      <c r="D15" s="19">
        <v>0.75</v>
      </c>
      <c r="E15" s="21"/>
      <c r="F15" s="21"/>
      <c r="G15" s="21"/>
      <c r="H15" s="21"/>
      <c r="I15" s="21"/>
      <c r="J15" s="21"/>
      <c r="K15" s="19">
        <v>0.9</v>
      </c>
      <c r="L15" s="21"/>
      <c r="M15" s="19">
        <v>0.8</v>
      </c>
      <c r="N15" s="21"/>
      <c r="O15" s="20"/>
    </row>
    <row r="16" spans="1:15" x14ac:dyDescent="0.25">
      <c r="A16">
        <v>13</v>
      </c>
      <c r="B16" s="3" t="s">
        <v>8</v>
      </c>
      <c r="C16" s="19">
        <f>+GENERAL!F8</f>
        <v>0.95499999999999996</v>
      </c>
      <c r="D16" s="19">
        <v>0.75</v>
      </c>
      <c r="E16" s="3"/>
      <c r="F16" s="3"/>
      <c r="G16" s="3"/>
      <c r="H16" s="3"/>
      <c r="I16" s="3"/>
      <c r="J16" s="20">
        <f>+GENERAL!F9</f>
        <v>0.6643</v>
      </c>
      <c r="K16" s="19">
        <v>0.9</v>
      </c>
      <c r="L16" s="20">
        <f>+GENERAL!F11</f>
        <v>0.98</v>
      </c>
      <c r="M16" s="19">
        <v>0.8</v>
      </c>
      <c r="N16" s="20">
        <f>+GENERAL!F13</f>
        <v>1</v>
      </c>
      <c r="O16" s="3"/>
    </row>
    <row r="17" spans="1:15" x14ac:dyDescent="0.25">
      <c r="A17">
        <v>13</v>
      </c>
      <c r="B17" s="3" t="s">
        <v>57</v>
      </c>
      <c r="C17" s="19">
        <f>+GENERAL!F84</f>
        <v>1</v>
      </c>
      <c r="D17" s="19">
        <v>0.75</v>
      </c>
      <c r="E17" s="3"/>
      <c r="F17" s="3"/>
      <c r="G17" s="3"/>
      <c r="H17" s="3"/>
      <c r="I17" s="3"/>
      <c r="J17" s="20">
        <f>+GENERAL!F85</f>
        <v>0.9113</v>
      </c>
      <c r="K17" s="19">
        <v>0.9</v>
      </c>
      <c r="L17" s="20">
        <f>+GENERAL!F87</f>
        <v>0.8</v>
      </c>
      <c r="M17" s="19">
        <v>0.8</v>
      </c>
      <c r="N17" s="20"/>
      <c r="O17" s="3"/>
    </row>
    <row r="18" spans="1:15" ht="30" x14ac:dyDescent="0.25">
      <c r="A18">
        <v>13</v>
      </c>
      <c r="B18" s="65" t="s">
        <v>56</v>
      </c>
      <c r="C18" s="19" t="str">
        <f>+GENERAL!F23</f>
        <v>ND</v>
      </c>
      <c r="D18" s="19">
        <v>0.75</v>
      </c>
      <c r="E18" s="3"/>
      <c r="F18" s="3"/>
      <c r="G18" s="3"/>
      <c r="H18" s="3"/>
      <c r="I18" s="3"/>
      <c r="J18" s="20"/>
      <c r="K18" s="19">
        <v>0.9</v>
      </c>
      <c r="L18" s="20"/>
      <c r="M18" s="19">
        <v>0.8</v>
      </c>
      <c r="N18" s="20"/>
      <c r="O18" s="3"/>
    </row>
    <row r="19" spans="1:15" s="2" customFormat="1" ht="30" x14ac:dyDescent="0.25">
      <c r="A19">
        <v>13</v>
      </c>
      <c r="B19" s="22" t="s">
        <v>18</v>
      </c>
      <c r="C19" s="20" t="str">
        <f>+GENERAL!F20</f>
        <v>ND</v>
      </c>
      <c r="D19" s="19">
        <v>0.75</v>
      </c>
      <c r="E19" s="21"/>
      <c r="F19" s="21"/>
      <c r="G19" s="21"/>
      <c r="H19" s="21"/>
      <c r="I19" s="21"/>
      <c r="J19" s="21"/>
      <c r="K19" s="19">
        <v>0.9</v>
      </c>
      <c r="L19" s="21"/>
      <c r="M19" s="19">
        <v>0.8</v>
      </c>
      <c r="N19" s="21"/>
      <c r="O19" s="20">
        <f>+GENERAL!F21</f>
        <v>1</v>
      </c>
    </row>
    <row r="20" spans="1:15" s="8" customFormat="1" ht="15.75" x14ac:dyDescent="0.25">
      <c r="B20" s="25" t="s">
        <v>54</v>
      </c>
      <c r="C20" s="26">
        <f>AVERAGE(C4:C16)</f>
        <v>0.93715384615384623</v>
      </c>
      <c r="D20" s="26"/>
      <c r="E20" s="26">
        <f>AVERAGE(E14)</f>
        <v>0.93</v>
      </c>
      <c r="F20" s="26">
        <f t="shared" ref="F20:H20" si="0">AVERAGE(F14)</f>
        <v>1</v>
      </c>
      <c r="G20" s="26">
        <f t="shared" si="0"/>
        <v>1</v>
      </c>
      <c r="H20" s="26">
        <f t="shared" si="0"/>
        <v>1</v>
      </c>
      <c r="I20" s="26">
        <f>AVERAGE(I6)</f>
        <v>1</v>
      </c>
      <c r="J20" s="26">
        <f>AVERAGE(J4:J14,J16)</f>
        <v>0.72781666666666667</v>
      </c>
      <c r="K20" s="26"/>
      <c r="L20" s="26">
        <f>AVERAGE(L4:L14,L16)</f>
        <v>0.91902499999999998</v>
      </c>
      <c r="M20" s="26"/>
      <c r="N20" s="26">
        <f>AVERAGE(N16)</f>
        <v>1</v>
      </c>
      <c r="O20" s="26">
        <f>AVERAGE(O19)</f>
        <v>1</v>
      </c>
    </row>
  </sheetData>
  <sheetProtection algorithmName="SHA-512" hashValue="i/TQcTCAilCVj9lIX0AGwjHiBTE2PxCRONHvjPXtz3JPheh1yiAI3NbdVlVZ4WqQsKbQTiquNEwmtqM2lTOuHw==" saltValue="065rnpvDz5J76geSVoqCig==" spinCount="100000" sheet="1" objects="1" scenarios="1" insertColumns="0" insertRows="0" deleteColumns="0" deleteRows="0"/>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X10" sqref="X10"/>
    </sheetView>
  </sheetViews>
  <sheetFormatPr baseColWidth="10" defaultRowHeight="15" x14ac:dyDescent="0.25"/>
  <cols>
    <col min="13" max="13" width="5" customWidth="1"/>
  </cols>
  <sheetData/>
  <sheetProtection algorithmName="SHA-512" hashValue="ksWYJDQKUL35nAMD2XUE8HynwyShtZ0fu6ttqJpaeLcTl0NqS4z3ITEL3f5Ikryp3ft0y978SrqSqnMcSefDPw==" saltValue="xWZsBY5VW3xF2SP1VVM2XA==" spinCount="100000" sheet="1" objects="1" scenarios="1" insertColumns="0" insertRows="0" deleteColumns="0" deleteRows="0"/>
  <pageMargins left="0.7" right="0.7" top="0.75" bottom="0.75" header="0.3" footer="0.3"/>
  <pageSetup paperSize="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POR SECRETARÍAS</vt:lpstr>
      <vt:lpstr>GRAFICAS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2021-02-15T22:52:52Z</dcterms:modified>
</cp:coreProperties>
</file>