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EJECUCION PPTAL. GASTOS 2014" sheetId="1" r:id="rId1"/>
    <sheet name="GRAFIC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<sst xmlns="http://schemas.openxmlformats.org/spreadsheetml/2006/main" count="44" uniqueCount="44">
  <si>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EJECUCION PRESUPUESTAL DE GASTOS VIGENCIA 2014</t>
  </si>
  <si>
    <t>UNIDAD EJECUTORA</t>
  </si>
  <si>
    <t>PROGRAMACION</t>
  </si>
  <si>
    <t>EJECUCION</t>
  </si>
  <si>
    <t>RESULTADO</t>
  </si>
  <si>
    <t>APROPIACION
INICIAL</t>
  </si>
  <si>
    <t>MODIFICACIONES</t>
  </si>
  <si>
    <t>APROPIACION
DEFINITIVA</t>
  </si>
  <si>
    <t>COMPROMISOS</t>
  </si>
  <si>
    <t>OBLIGACIONES</t>
  </si>
  <si>
    <t>PAGOS</t>
  </si>
  <si>
    <t>COMPROMISOS POR EJECUTAR</t>
  </si>
  <si>
    <t>CUENTAS POR PAGAR</t>
  </si>
  <si>
    <t>FUNCIONAMIENTO</t>
  </si>
  <si>
    <t>ASAMBLEA DEPARTAMENTAL</t>
  </si>
  <si>
    <t xml:space="preserve">CONTRALORIA DEPARTAMENTAL </t>
  </si>
  <si>
    <t>NIVEL CENTRAL DEPARTAMENTAL</t>
  </si>
  <si>
    <t>SERVICIO DE LA DEUDA</t>
  </si>
  <si>
    <t>AMORTIZACION</t>
  </si>
  <si>
    <t>INTERESES</t>
  </si>
  <si>
    <t>INVERSION</t>
  </si>
  <si>
    <t>SECRETARIA DE FAMILIA</t>
  </si>
  <si>
    <t>REPRESENTACION JUDICIAL</t>
  </si>
  <si>
    <t>SECRETARIA DE PLANEACION</t>
  </si>
  <si>
    <t>SECRETARIA JURIDICA</t>
  </si>
  <si>
    <t>SECRETARIA DE HACIENDA</t>
  </si>
  <si>
    <t>INDEPORTES</t>
  </si>
  <si>
    <t>PROMOTORA DE VIVIENDA</t>
  </si>
  <si>
    <t>SECRETARIA DE INFRAESTRUCTURA</t>
  </si>
  <si>
    <t>SECRETARIA DEL INTERIOR</t>
  </si>
  <si>
    <t>SECRETARIA DE CULTURA</t>
  </si>
  <si>
    <t>SECRETARIA PRIVADA</t>
  </si>
  <si>
    <t>SECRETARIA DE EDUCACION</t>
  </si>
  <si>
    <t>TOTAL EJECUCION PPTAL</t>
  </si>
  <si>
    <t>SECRETARIA DE AGRICULTURA DLLO. RURAL Y MEDIO AMBIENTE</t>
  </si>
  <si>
    <t>ANEXO No. 6-1</t>
  </si>
  <si>
    <t>SISTEMA GENERAL DE  REGALIAS</t>
  </si>
  <si>
    <t>TOTAL EJECUCION PPTAL+ REGALIAS</t>
  </si>
  <si>
    <t>INSTITUTO DE TRANSITO DEPARTAMENTAL</t>
  </si>
  <si>
    <t>SECRETARIA DE SALUD</t>
  </si>
  <si>
    <t>SECRETARIA ADMINISTRATIVA</t>
  </si>
  <si>
    <t xml:space="preserve">SECRETARIA DE TURISMO </t>
  </si>
  <si>
    <t>SALDO 
NO COMPROMETIDO</t>
  </si>
  <si>
    <t>EJECUCIÓN PRESUPUESTAL DE GASTOS POR SECRETARIAS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</si>
</sst>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6.95"/>
      <color indexed="8"/>
      <name val="Times New Roman"/>
      <family val="1"/>
    </font>
    <font>
      <b/>
      <sz val="9"/>
      <name val="Calibri"/>
      <family val="2"/>
    </font>
    <font>
      <b/>
      <sz val="6.5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10" xfId="54" applyFont="1" applyFill="1" applyBorder="1" applyAlignment="1">
      <alignment horizontal="left" vertical="center" wrapText="1"/>
      <protection/>
    </xf>
    <xf numFmtId="0" fontId="45" fillId="0" borderId="10" xfId="54" applyFont="1" applyBorder="1" applyAlignment="1">
      <alignment horizontal="justify" vertical="center" wrapText="1"/>
      <protection/>
    </xf>
    <xf numFmtId="0" fontId="45" fillId="0" borderId="11" xfId="54" applyFont="1" applyBorder="1" applyAlignment="1">
      <alignment vertical="center" wrapText="1"/>
      <protection/>
    </xf>
    <xf numFmtId="0" fontId="45" fillId="0" borderId="10" xfId="54" applyFont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5" fillId="0" borderId="12" xfId="54" applyFont="1" applyFill="1" applyBorder="1" applyAlignment="1">
      <alignment horizontal="left" vertical="center" wrapText="1"/>
      <protection/>
    </xf>
    <xf numFmtId="0" fontId="45" fillId="0" borderId="11" xfId="54" applyFont="1" applyFill="1" applyBorder="1" applyAlignment="1">
      <alignment horizontal="left" vertical="center" wrapText="1"/>
      <protection/>
    </xf>
    <xf numFmtId="0" fontId="45" fillId="0" borderId="12" xfId="54" applyFont="1" applyBorder="1" applyAlignment="1">
      <alignment horizontal="justify" vertical="center" wrapText="1"/>
      <protection/>
    </xf>
    <xf numFmtId="0" fontId="45" fillId="0" borderId="11" xfId="54" applyFont="1" applyBorder="1" applyAlignment="1">
      <alignment horizontal="justify" vertical="center" wrapText="1"/>
      <protection/>
    </xf>
    <xf numFmtId="0" fontId="47" fillId="3" borderId="13" xfId="54" applyFont="1" applyFill="1" applyBorder="1" applyAlignment="1">
      <alignment horizontal="left" vertical="center" wrapText="1"/>
      <protection/>
    </xf>
    <xf numFmtId="0" fontId="47" fillId="9" borderId="13" xfId="54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/>
    </xf>
    <xf numFmtId="43" fontId="48" fillId="0" borderId="0" xfId="47" applyFont="1" applyFill="1" applyBorder="1" applyAlignment="1">
      <alignment vertical="center"/>
    </xf>
    <xf numFmtId="0" fontId="45" fillId="0" borderId="14" xfId="54" applyFont="1" applyFill="1" applyBorder="1" applyAlignment="1">
      <alignment horizontal="left" vertical="center" wrapText="1"/>
      <protection/>
    </xf>
    <xf numFmtId="0" fontId="47" fillId="3" borderId="15" xfId="54" applyFont="1" applyFill="1" applyBorder="1" applyAlignment="1">
      <alignment horizontal="left" vertical="center" wrapText="1"/>
      <protection/>
    </xf>
    <xf numFmtId="4" fontId="46" fillId="0" borderId="0" xfId="0" applyNumberFormat="1" applyFont="1" applyFill="1" applyAlignment="1">
      <alignment/>
    </xf>
    <xf numFmtId="43" fontId="46" fillId="0" borderId="0" xfId="0" applyNumberFormat="1" applyFont="1" applyAlignment="1">
      <alignment/>
    </xf>
    <xf numFmtId="43" fontId="47" fillId="9" borderId="13" xfId="49" applyNumberFormat="1" applyFont="1" applyFill="1" applyBorder="1" applyAlignment="1">
      <alignment horizontal="right" vertical="center"/>
    </xf>
    <xf numFmtId="0" fontId="46" fillId="0" borderId="16" xfId="0" applyFont="1" applyBorder="1" applyAlignment="1">
      <alignment/>
    </xf>
    <xf numFmtId="43" fontId="47" fillId="3" borderId="13" xfId="54" applyNumberFormat="1" applyFont="1" applyFill="1" applyBorder="1" applyAlignment="1">
      <alignment horizontal="right" vertical="center" wrapText="1"/>
      <protection/>
    </xf>
    <xf numFmtId="43" fontId="46" fillId="0" borderId="0" xfId="47" applyNumberFormat="1" applyFont="1" applyAlignment="1">
      <alignment/>
    </xf>
    <xf numFmtId="43" fontId="47" fillId="9" borderId="13" xfId="54" applyNumberFormat="1" applyFont="1" applyFill="1" applyBorder="1" applyAlignment="1">
      <alignment horizontal="center" vertical="center" wrapText="1"/>
      <protection/>
    </xf>
    <xf numFmtId="43" fontId="8" fillId="3" borderId="13" xfId="54" applyNumberFormat="1" applyFont="1" applyFill="1" applyBorder="1" applyAlignment="1">
      <alignment horizontal="right" vertical="center" wrapText="1"/>
      <protection/>
    </xf>
    <xf numFmtId="43" fontId="46" fillId="0" borderId="10" xfId="54" applyNumberFormat="1" applyFont="1" applyFill="1" applyBorder="1" applyAlignment="1">
      <alignment horizontal="right" vertical="center" wrapText="1"/>
      <protection/>
    </xf>
    <xf numFmtId="43" fontId="46" fillId="0" borderId="12" xfId="54" applyNumberFormat="1" applyFont="1" applyFill="1" applyBorder="1" applyAlignment="1">
      <alignment horizontal="right" vertical="center" wrapText="1"/>
      <protection/>
    </xf>
    <xf numFmtId="43" fontId="46" fillId="0" borderId="14" xfId="54" applyNumberFormat="1" applyFont="1" applyFill="1" applyBorder="1" applyAlignment="1">
      <alignment horizontal="right" vertical="center" wrapText="1"/>
      <protection/>
    </xf>
    <xf numFmtId="43" fontId="5" fillId="0" borderId="12" xfId="54" applyNumberFormat="1" applyFont="1" applyFill="1" applyBorder="1" applyAlignment="1">
      <alignment horizontal="right" vertical="center" wrapText="1"/>
      <protection/>
    </xf>
    <xf numFmtId="43" fontId="5" fillId="0" borderId="10" xfId="54" applyNumberFormat="1" applyFont="1" applyFill="1" applyBorder="1" applyAlignment="1">
      <alignment horizontal="right" vertical="center" wrapText="1"/>
      <protection/>
    </xf>
    <xf numFmtId="43" fontId="5" fillId="0" borderId="11" xfId="54" applyNumberFormat="1" applyFont="1" applyFill="1" applyBorder="1" applyAlignment="1">
      <alignment horizontal="right" vertical="center" wrapText="1"/>
      <protection/>
    </xf>
    <xf numFmtId="43" fontId="45" fillId="0" borderId="12" xfId="54" applyNumberFormat="1" applyFont="1" applyFill="1" applyBorder="1" applyAlignment="1">
      <alignment horizontal="right" vertical="center" wrapText="1"/>
      <protection/>
    </xf>
    <xf numFmtId="43" fontId="46" fillId="0" borderId="11" xfId="54" applyNumberFormat="1" applyFont="1" applyFill="1" applyBorder="1" applyAlignment="1">
      <alignment horizontal="right" vertical="center" wrapText="1"/>
      <protection/>
    </xf>
    <xf numFmtId="43" fontId="45" fillId="0" borderId="11" xfId="54" applyNumberFormat="1" applyFont="1" applyFill="1" applyBorder="1" applyAlignment="1">
      <alignment horizontal="right" vertical="center" wrapText="1"/>
      <protection/>
    </xf>
    <xf numFmtId="43" fontId="45" fillId="33" borderId="10" xfId="54" applyNumberFormat="1" applyFont="1" applyFill="1" applyBorder="1" applyAlignment="1">
      <alignment horizontal="right" vertical="center" wrapText="1"/>
      <protection/>
    </xf>
    <xf numFmtId="43" fontId="45" fillId="0" borderId="10" xfId="54" applyNumberFormat="1" applyFont="1" applyFill="1" applyBorder="1" applyAlignment="1">
      <alignment horizontal="right" vertical="center" wrapText="1"/>
      <protection/>
    </xf>
    <xf numFmtId="43" fontId="46" fillId="33" borderId="12" xfId="54" applyNumberFormat="1" applyFont="1" applyFill="1" applyBorder="1" applyAlignment="1">
      <alignment horizontal="right" vertical="center" wrapText="1"/>
      <protection/>
    </xf>
    <xf numFmtId="43" fontId="47" fillId="9" borderId="13" xfId="54" applyNumberFormat="1" applyFont="1" applyFill="1" applyBorder="1" applyAlignment="1">
      <alignment horizontal="right" vertical="center" wrapText="1"/>
      <protection/>
    </xf>
    <xf numFmtId="43" fontId="46" fillId="0" borderId="16" xfId="47" applyNumberFormat="1" applyFont="1" applyBorder="1" applyAlignment="1">
      <alignment/>
    </xf>
    <xf numFmtId="43" fontId="46" fillId="0" borderId="16" xfId="47" applyNumberFormat="1" applyFont="1" applyFill="1" applyBorder="1" applyAlignment="1">
      <alignment horizontal="right" vertical="center" wrapText="1"/>
    </xf>
    <xf numFmtId="43" fontId="9" fillId="0" borderId="0" xfId="0" applyNumberFormat="1" applyFont="1" applyAlignment="1">
      <alignment horizontal="right" vertical="center"/>
    </xf>
    <xf numFmtId="43" fontId="46" fillId="0" borderId="17" xfId="54" applyNumberFormat="1" applyFont="1" applyFill="1" applyBorder="1" applyAlignment="1">
      <alignment horizontal="right" vertical="center" wrapText="1"/>
      <protection/>
    </xf>
    <xf numFmtId="43" fontId="46" fillId="0" borderId="18" xfId="54" applyNumberFormat="1" applyFont="1" applyFill="1" applyBorder="1" applyAlignment="1">
      <alignment horizontal="right" vertical="center" wrapText="1"/>
      <protection/>
    </xf>
    <xf numFmtId="43" fontId="46" fillId="0" borderId="19" xfId="54" applyNumberFormat="1" applyFont="1" applyFill="1" applyBorder="1" applyAlignment="1">
      <alignment horizontal="right" vertical="center" wrapText="1"/>
      <protection/>
    </xf>
    <xf numFmtId="43" fontId="8" fillId="3" borderId="20" xfId="54" applyNumberFormat="1" applyFont="1" applyFill="1" applyBorder="1" applyAlignment="1">
      <alignment horizontal="right" vertical="center" wrapText="1"/>
      <protection/>
    </xf>
    <xf numFmtId="43" fontId="48" fillId="3" borderId="15" xfId="54" applyNumberFormat="1" applyFont="1" applyFill="1" applyBorder="1" applyAlignment="1">
      <alignment horizontal="right" vertical="center" wrapText="1"/>
      <protection/>
    </xf>
    <xf numFmtId="0" fontId="49" fillId="0" borderId="0" xfId="0" applyFont="1" applyBorder="1" applyAlignment="1">
      <alignment/>
    </xf>
    <xf numFmtId="0" fontId="44" fillId="0" borderId="15" xfId="54" applyFont="1" applyBorder="1" applyAlignment="1">
      <alignment horizontal="center"/>
      <protection/>
    </xf>
    <xf numFmtId="0" fontId="44" fillId="0" borderId="21" xfId="54" applyFont="1" applyBorder="1" applyAlignment="1">
      <alignment horizontal="center"/>
      <protection/>
    </xf>
    <xf numFmtId="0" fontId="44" fillId="0" borderId="20" xfId="54" applyFont="1" applyBorder="1" applyAlignment="1">
      <alignment horizontal="center"/>
      <protection/>
    </xf>
    <xf numFmtId="0" fontId="47" fillId="9" borderId="13" xfId="54" applyFont="1" applyFill="1" applyBorder="1" applyAlignment="1">
      <alignment horizontal="center" vertical="center" wrapText="1"/>
      <protection/>
    </xf>
    <xf numFmtId="43" fontId="47" fillId="9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/>
      <protection/>
    </xf>
    <xf numFmtId="0" fontId="50" fillId="0" borderId="15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Currency" xfId="50"/>
    <cellStyle name="Currency [0]" xfId="51"/>
    <cellStyle name="Neutral" xfId="52"/>
    <cellStyle name="Normal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8"/>
          <c:w val="0.873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'EJECUCION PPTAL. GASTOS 2014'!$C$6</c:f>
              <c:strCache>
                <c:ptCount val="1"/>
                <c:pt idx="0">
                  <c:v>APROPIACION
INICIAL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PPTAL. GASTOS 2014'!$B$15:$B$31</c:f>
              <c:strCache>
                <c:ptCount val="17"/>
                <c:pt idx="0">
                  <c:v>SECRETARIA DE FAMILIA</c:v>
                </c:pt>
                <c:pt idx="1">
                  <c:v>REPRESENTACION JUDICIAL</c:v>
                </c:pt>
                <c:pt idx="2">
                  <c:v>SECRETARIA DE SALUD</c:v>
                </c:pt>
                <c:pt idx="3">
                  <c:v>SECRETARIA ADMINISTRATIVA</c:v>
                </c:pt>
                <c:pt idx="4">
                  <c:v>SECRETARIA DE PLANEACION</c:v>
                </c:pt>
                <c:pt idx="5">
                  <c:v>SECRETARIA JURIDICA</c:v>
                </c:pt>
                <c:pt idx="6">
                  <c:v>SECRETARIA DE HACIENDA</c:v>
                </c:pt>
                <c:pt idx="7">
                  <c:v>INDEPORTES</c:v>
                </c:pt>
                <c:pt idx="8">
                  <c:v>PROMOTORA DE VIVIENDA</c:v>
                </c:pt>
                <c:pt idx="9">
                  <c:v>SECRETARIA DE INFRAESTRUCTURA</c:v>
                </c:pt>
                <c:pt idx="10">
                  <c:v>SECRETARIA DEL INTERIOR</c:v>
                </c:pt>
                <c:pt idx="11">
                  <c:v>SECRETARIA DE CULTURA</c:v>
                </c:pt>
                <c:pt idx="12">
                  <c:v>SECRETARIA DE TURISMO </c:v>
                </c:pt>
                <c:pt idx="13">
                  <c:v>SECRETARIA DE AGRICULTURA DLLO. RURAL Y MEDIO AMBIENTE</c:v>
                </c:pt>
                <c:pt idx="14">
                  <c:v>SECRETARIA PRIVADA</c:v>
                </c:pt>
                <c:pt idx="15">
                  <c:v>INSTITUTO DE TRANSITO DEPARTAMENTAL</c:v>
                </c:pt>
                <c:pt idx="16">
                  <c:v>SECRETARIA DE EDUCACION</c:v>
                </c:pt>
              </c:strCache>
            </c:strRef>
          </c:cat>
          <c:val>
            <c:numRef>
              <c:f>'EJECUCION PPTAL. GASTOS 2014'!$C$15:$C$31</c:f>
              <c:numCache>
                <c:ptCount val="17"/>
                <c:pt idx="0">
                  <c:v>3596448044</c:v>
                </c:pt>
                <c:pt idx="1">
                  <c:v>250000000</c:v>
                </c:pt>
                <c:pt idx="2">
                  <c:v>34859668831</c:v>
                </c:pt>
                <c:pt idx="3">
                  <c:v>1180000286</c:v>
                </c:pt>
                <c:pt idx="4">
                  <c:v>500000000</c:v>
                </c:pt>
                <c:pt idx="5">
                  <c:v>350000000</c:v>
                </c:pt>
                <c:pt idx="6">
                  <c:v>718712391</c:v>
                </c:pt>
                <c:pt idx="7">
                  <c:v>25000000</c:v>
                </c:pt>
                <c:pt idx="8">
                  <c:v>112671706</c:v>
                </c:pt>
                <c:pt idx="9">
                  <c:v>6137556522</c:v>
                </c:pt>
                <c:pt idx="10">
                  <c:v>2586400652</c:v>
                </c:pt>
                <c:pt idx="11">
                  <c:v>1357926930</c:v>
                </c:pt>
                <c:pt idx="12">
                  <c:v>792919857</c:v>
                </c:pt>
                <c:pt idx="13">
                  <c:v>1917564505</c:v>
                </c:pt>
                <c:pt idx="14">
                  <c:v>850000000</c:v>
                </c:pt>
                <c:pt idx="15">
                  <c:v>13599348</c:v>
                </c:pt>
                <c:pt idx="16">
                  <c:v>97347252307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'EJECUCION PPTAL. GASTOS 2014'!$E$6</c:f>
              <c:strCache>
                <c:ptCount val="1"/>
                <c:pt idx="0">
                  <c:v>APROPIACION
DEFINITIVA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PPTAL. GASTOS 2014'!$B$15:$B$31</c:f>
              <c:strCache>
                <c:ptCount val="17"/>
                <c:pt idx="0">
                  <c:v>SECRETARIA DE FAMILIA</c:v>
                </c:pt>
                <c:pt idx="1">
                  <c:v>REPRESENTACION JUDICIAL</c:v>
                </c:pt>
                <c:pt idx="2">
                  <c:v>SECRETARIA DE SALUD</c:v>
                </c:pt>
                <c:pt idx="3">
                  <c:v>SECRETARIA ADMINISTRATIVA</c:v>
                </c:pt>
                <c:pt idx="4">
                  <c:v>SECRETARIA DE PLANEACION</c:v>
                </c:pt>
                <c:pt idx="5">
                  <c:v>SECRETARIA JURIDICA</c:v>
                </c:pt>
                <c:pt idx="6">
                  <c:v>SECRETARIA DE HACIENDA</c:v>
                </c:pt>
                <c:pt idx="7">
                  <c:v>INDEPORTES</c:v>
                </c:pt>
                <c:pt idx="8">
                  <c:v>PROMOTORA DE VIVIENDA</c:v>
                </c:pt>
                <c:pt idx="9">
                  <c:v>SECRETARIA DE INFRAESTRUCTURA</c:v>
                </c:pt>
                <c:pt idx="10">
                  <c:v>SECRETARIA DEL INTERIOR</c:v>
                </c:pt>
                <c:pt idx="11">
                  <c:v>SECRETARIA DE CULTURA</c:v>
                </c:pt>
                <c:pt idx="12">
                  <c:v>SECRETARIA DE TURISMO </c:v>
                </c:pt>
                <c:pt idx="13">
                  <c:v>SECRETARIA DE AGRICULTURA DLLO. RURAL Y MEDIO AMBIENTE</c:v>
                </c:pt>
                <c:pt idx="14">
                  <c:v>SECRETARIA PRIVADA</c:v>
                </c:pt>
                <c:pt idx="15">
                  <c:v>INSTITUTO DE TRANSITO DEPARTAMENTAL</c:v>
                </c:pt>
                <c:pt idx="16">
                  <c:v>SECRETARIA DE EDUCACION</c:v>
                </c:pt>
              </c:strCache>
            </c:strRef>
          </c:cat>
          <c:val>
            <c:numRef>
              <c:f>'EJECUCION PPTAL. GASTOS 2014'!$E$15:$E$31</c:f>
              <c:numCache>
                <c:ptCount val="17"/>
                <c:pt idx="0">
                  <c:v>10385611083.26</c:v>
                </c:pt>
                <c:pt idx="1">
                  <c:v>277749264.33</c:v>
                </c:pt>
                <c:pt idx="2">
                  <c:v>60840401887.96</c:v>
                </c:pt>
                <c:pt idx="3">
                  <c:v>1013412799.2</c:v>
                </c:pt>
                <c:pt idx="4">
                  <c:v>1350945283.67</c:v>
                </c:pt>
                <c:pt idx="5">
                  <c:v>417799212</c:v>
                </c:pt>
                <c:pt idx="6">
                  <c:v>3680786284.93</c:v>
                </c:pt>
                <c:pt idx="7">
                  <c:v>250000000</c:v>
                </c:pt>
                <c:pt idx="8">
                  <c:v>0</c:v>
                </c:pt>
                <c:pt idx="9">
                  <c:v>70869758921.17</c:v>
                </c:pt>
                <c:pt idx="10">
                  <c:v>5188027867.95</c:v>
                </c:pt>
                <c:pt idx="11">
                  <c:v>3305365052.03</c:v>
                </c:pt>
                <c:pt idx="12">
                  <c:v>1683937210.36</c:v>
                </c:pt>
                <c:pt idx="13">
                  <c:v>3171869697.07</c:v>
                </c:pt>
                <c:pt idx="14">
                  <c:v>1196153994</c:v>
                </c:pt>
                <c:pt idx="15">
                  <c:v>0</c:v>
                </c:pt>
                <c:pt idx="16">
                  <c:v>113462587578.6</c:v>
                </c:pt>
              </c:numCache>
            </c:numRef>
          </c:val>
          <c:shape val="cylinder"/>
        </c:ser>
        <c:ser>
          <c:idx val="3"/>
          <c:order val="2"/>
          <c:tx>
            <c:strRef>
              <c:f>'EJECUCION PPTAL. GASTOS 2014'!$F$6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PPTAL. GASTOS 2014'!$B$15:$B$31</c:f>
              <c:strCache>
                <c:ptCount val="17"/>
                <c:pt idx="0">
                  <c:v>SECRETARIA DE FAMILIA</c:v>
                </c:pt>
                <c:pt idx="1">
                  <c:v>REPRESENTACION JUDICIAL</c:v>
                </c:pt>
                <c:pt idx="2">
                  <c:v>SECRETARIA DE SALUD</c:v>
                </c:pt>
                <c:pt idx="3">
                  <c:v>SECRETARIA ADMINISTRATIVA</c:v>
                </c:pt>
                <c:pt idx="4">
                  <c:v>SECRETARIA DE PLANEACION</c:v>
                </c:pt>
                <c:pt idx="5">
                  <c:v>SECRETARIA JURIDICA</c:v>
                </c:pt>
                <c:pt idx="6">
                  <c:v>SECRETARIA DE HACIENDA</c:v>
                </c:pt>
                <c:pt idx="7">
                  <c:v>INDEPORTES</c:v>
                </c:pt>
                <c:pt idx="8">
                  <c:v>PROMOTORA DE VIVIENDA</c:v>
                </c:pt>
                <c:pt idx="9">
                  <c:v>SECRETARIA DE INFRAESTRUCTURA</c:v>
                </c:pt>
                <c:pt idx="10">
                  <c:v>SECRETARIA DEL INTERIOR</c:v>
                </c:pt>
                <c:pt idx="11">
                  <c:v>SECRETARIA DE CULTURA</c:v>
                </c:pt>
                <c:pt idx="12">
                  <c:v>SECRETARIA DE TURISMO </c:v>
                </c:pt>
                <c:pt idx="13">
                  <c:v>SECRETARIA DE AGRICULTURA DLLO. RURAL Y MEDIO AMBIENTE</c:v>
                </c:pt>
                <c:pt idx="14">
                  <c:v>SECRETARIA PRIVADA</c:v>
                </c:pt>
                <c:pt idx="15">
                  <c:v>INSTITUTO DE TRANSITO DEPARTAMENTAL</c:v>
                </c:pt>
                <c:pt idx="16">
                  <c:v>SECRETARIA DE EDUCACION</c:v>
                </c:pt>
              </c:strCache>
            </c:strRef>
          </c:cat>
          <c:val>
            <c:numRef>
              <c:f>'EJECUCION PPTAL. GASTOS 2014'!$F$15:$F$31</c:f>
              <c:numCache>
                <c:ptCount val="17"/>
                <c:pt idx="0">
                  <c:v>10056606576.87</c:v>
                </c:pt>
                <c:pt idx="1">
                  <c:v>277749264.33</c:v>
                </c:pt>
                <c:pt idx="2">
                  <c:v>50358626294.61</c:v>
                </c:pt>
                <c:pt idx="3">
                  <c:v>1013412798.2900001</c:v>
                </c:pt>
                <c:pt idx="4">
                  <c:v>1342379783.67</c:v>
                </c:pt>
                <c:pt idx="5">
                  <c:v>417799212</c:v>
                </c:pt>
                <c:pt idx="6">
                  <c:v>3022796224.19</c:v>
                </c:pt>
                <c:pt idx="7">
                  <c:v>250000000</c:v>
                </c:pt>
                <c:pt idx="8">
                  <c:v>0</c:v>
                </c:pt>
                <c:pt idx="9">
                  <c:v>47837115256.27</c:v>
                </c:pt>
                <c:pt idx="10">
                  <c:v>3142644140.66</c:v>
                </c:pt>
                <c:pt idx="11">
                  <c:v>2398437096</c:v>
                </c:pt>
                <c:pt idx="12">
                  <c:v>1571338920</c:v>
                </c:pt>
                <c:pt idx="13">
                  <c:v>2504316110</c:v>
                </c:pt>
                <c:pt idx="14">
                  <c:v>1195153994</c:v>
                </c:pt>
                <c:pt idx="15">
                  <c:v>0</c:v>
                </c:pt>
                <c:pt idx="16">
                  <c:v>111097398188.8</c:v>
                </c:pt>
              </c:numCache>
            </c:numRef>
          </c:val>
          <c:shape val="cylinder"/>
        </c:ser>
        <c:shape val="cylinder"/>
        <c:axId val="34223525"/>
        <c:axId val="39576270"/>
      </c:bar3DChart>
      <c:catAx>
        <c:axId val="342235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38575"/>
          <c:w val="0.10025"/>
          <c:h val="0.22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66675</xdr:rowOff>
    </xdr:from>
    <xdr:to>
      <xdr:col>1</xdr:col>
      <xdr:colOff>809625</xdr:colOff>
      <xdr:row>0</xdr:row>
      <xdr:rowOff>1514475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0</xdr:row>
      <xdr:rowOff>190500</xdr:rowOff>
    </xdr:from>
    <xdr:to>
      <xdr:col>4</xdr:col>
      <xdr:colOff>600075</xdr:colOff>
      <xdr:row>0</xdr:row>
      <xdr:rowOff>819150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90500"/>
          <a:ext cx="3971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0</xdr:row>
      <xdr:rowOff>123825</xdr:rowOff>
    </xdr:from>
    <xdr:to>
      <xdr:col>11</xdr:col>
      <xdr:colOff>438150</xdr:colOff>
      <xdr:row>0</xdr:row>
      <xdr:rowOff>1323975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91950" y="123825"/>
          <a:ext cx="1638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37</xdr:row>
      <xdr:rowOff>104775</xdr:rowOff>
    </xdr:from>
    <xdr:to>
      <xdr:col>8</xdr:col>
      <xdr:colOff>771525</xdr:colOff>
      <xdr:row>43</xdr:row>
      <xdr:rowOff>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7696200"/>
          <a:ext cx="6886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</xdr:row>
      <xdr:rowOff>85725</xdr:rowOff>
    </xdr:from>
    <xdr:to>
      <xdr:col>13</xdr:col>
      <xdr:colOff>628650</xdr:colOff>
      <xdr:row>30</xdr:row>
      <xdr:rowOff>123825</xdr:rowOff>
    </xdr:to>
    <xdr:graphicFrame>
      <xdr:nvGraphicFramePr>
        <xdr:cNvPr id="1" name="1 Gráfico"/>
        <xdr:cNvGraphicFramePr/>
      </xdr:nvGraphicFramePr>
      <xdr:xfrm>
        <a:off x="619125" y="1914525"/>
        <a:ext cx="103536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142875</xdr:rowOff>
    </xdr:from>
    <xdr:to>
      <xdr:col>1</xdr:col>
      <xdr:colOff>66675</xdr:colOff>
      <xdr:row>0</xdr:row>
      <xdr:rowOff>1238250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42875"/>
          <a:ext cx="771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419100</xdr:rowOff>
    </xdr:from>
    <xdr:to>
      <xdr:col>10</xdr:col>
      <xdr:colOff>19050</xdr:colOff>
      <xdr:row>0</xdr:row>
      <xdr:rowOff>904875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419100"/>
          <a:ext cx="436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85725</xdr:rowOff>
    </xdr:from>
    <xdr:to>
      <xdr:col>13</xdr:col>
      <xdr:colOff>971550</xdr:colOff>
      <xdr:row>0</xdr:row>
      <xdr:rowOff>1228725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85725"/>
          <a:ext cx="1562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30</xdr:row>
      <xdr:rowOff>19050</xdr:rowOff>
    </xdr:from>
    <xdr:to>
      <xdr:col>12</xdr:col>
      <xdr:colOff>0</xdr:colOff>
      <xdr:row>34</xdr:row>
      <xdr:rowOff>9525</xdr:rowOff>
    </xdr:to>
    <xdr:pic>
      <xdr:nvPicPr>
        <xdr:cNvPr id="5" name="Picture 12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6991350"/>
          <a:ext cx="7372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6%20EJEC.%20PPTAL.%20GASTO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. PPTAL. DE GASTOS 2014"/>
      <sheetName val="GRAFICO"/>
    </sheetNames>
    <sheetDataSet>
      <sheetData sheetId="0">
        <row r="54">
          <cell r="K54">
            <v>4547605572.42</v>
          </cell>
        </row>
        <row r="151">
          <cell r="K151">
            <v>86000000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showGridLines="0" showRowColHeaders="0" tabSelected="1" zoomScalePageLayoutView="0" workbookViewId="0" topLeftCell="B1">
      <pane ySplit="6" topLeftCell="A22" activePane="bottomLeft" state="frozen"/>
      <selection pane="topLeft" activeCell="A1" sqref="A1"/>
      <selection pane="bottomLeft" activeCell="A7" sqref="A7:IV7"/>
    </sheetView>
  </sheetViews>
  <sheetFormatPr defaultColWidth="0" defaultRowHeight="15" zeroHeight="1"/>
  <cols>
    <col min="1" max="1" width="10.00390625" style="5" customWidth="1"/>
    <col min="2" max="2" width="33.7109375" style="5" customWidth="1"/>
    <col min="3" max="3" width="18.140625" style="17" customWidth="1"/>
    <col min="4" max="4" width="18.8515625" style="17" customWidth="1"/>
    <col min="5" max="5" width="20.28125" style="17" customWidth="1"/>
    <col min="6" max="6" width="17.140625" style="17" customWidth="1"/>
    <col min="7" max="7" width="17.57421875" style="17" customWidth="1"/>
    <col min="8" max="8" width="15.8515625" style="17" customWidth="1"/>
    <col min="9" max="9" width="15.140625" style="17" customWidth="1"/>
    <col min="10" max="10" width="12.00390625" style="17" customWidth="1"/>
    <col min="11" max="11" width="16.140625" style="17" customWidth="1"/>
    <col min="12" max="12" width="8.8515625" style="5" customWidth="1"/>
    <col min="13" max="13" width="14.00390625" style="5" hidden="1" customWidth="1"/>
    <col min="14" max="18" width="0" style="5" hidden="1" customWidth="1"/>
    <col min="19" max="16384" width="8.8515625" style="5" hidden="1" customWidth="1"/>
  </cols>
  <sheetData>
    <row r="1" spans="3:11" ht="125.25" customHeight="1" thickBot="1">
      <c r="C1" s="21"/>
      <c r="D1" s="21"/>
      <c r="E1" s="21"/>
      <c r="F1" s="21"/>
      <c r="G1" s="21"/>
      <c r="H1" s="21"/>
      <c r="I1" s="21"/>
      <c r="J1" s="21"/>
      <c r="K1" s="21"/>
    </row>
    <row r="2" spans="2:11" ht="15.75" thickBot="1">
      <c r="B2" s="46" t="s">
        <v>35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ht="15.75" thickBot="1"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8"/>
    </row>
    <row r="4" spans="2:11" ht="12.75" thickBot="1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1" ht="12.75" thickBot="1">
      <c r="B5" s="49" t="s">
        <v>1</v>
      </c>
      <c r="C5" s="50" t="s">
        <v>2</v>
      </c>
      <c r="D5" s="50"/>
      <c r="E5" s="50"/>
      <c r="F5" s="50" t="s">
        <v>3</v>
      </c>
      <c r="G5" s="50"/>
      <c r="H5" s="50"/>
      <c r="I5" s="50" t="s">
        <v>4</v>
      </c>
      <c r="J5" s="50"/>
      <c r="K5" s="50"/>
    </row>
    <row r="6" spans="2:11" ht="24.75" thickBot="1">
      <c r="B6" s="49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42</v>
      </c>
    </row>
    <row r="7" spans="2:11" ht="12.75" thickBot="1">
      <c r="B7" s="15" t="s">
        <v>13</v>
      </c>
      <c r="C7" s="23">
        <f>C8+C9+C10</f>
        <v>52517958546</v>
      </c>
      <c r="D7" s="23">
        <f>D8+D9+D10</f>
        <v>4649899904.190001</v>
      </c>
      <c r="E7" s="23">
        <f>C7+D7</f>
        <v>57167858450.19</v>
      </c>
      <c r="F7" s="23">
        <f>F8+F9+F10</f>
        <v>56699777522.48</v>
      </c>
      <c r="G7" s="23">
        <f>G8+G9+G10</f>
        <v>56699777522.48</v>
      </c>
      <c r="H7" s="23">
        <f>H8+H9+H10</f>
        <v>56699777522.48</v>
      </c>
      <c r="I7" s="23">
        <f>F7-G7</f>
        <v>0</v>
      </c>
      <c r="J7" s="23">
        <f>J8+J9+J10</f>
        <v>0</v>
      </c>
      <c r="K7" s="23">
        <f>E7-F7</f>
        <v>468080927.7099991</v>
      </c>
    </row>
    <row r="8" spans="2:18" ht="12">
      <c r="B8" s="14" t="s">
        <v>14</v>
      </c>
      <c r="C8" s="24">
        <v>1585942883</v>
      </c>
      <c r="D8" s="26">
        <v>0</v>
      </c>
      <c r="E8" s="27">
        <f>C8+D8</f>
        <v>1585942883</v>
      </c>
      <c r="F8" s="41">
        <v>1448812344.3</v>
      </c>
      <c r="G8" s="25">
        <v>1448812344.3</v>
      </c>
      <c r="H8" s="25">
        <v>1448812344.3</v>
      </c>
      <c r="I8" s="25">
        <f>F8-G8</f>
        <v>0</v>
      </c>
      <c r="J8" s="26">
        <f>G8-H8</f>
        <v>0</v>
      </c>
      <c r="K8" s="27">
        <f>E8-F8</f>
        <v>137130538.70000005</v>
      </c>
      <c r="M8" s="16"/>
      <c r="N8" s="12"/>
      <c r="O8" s="12"/>
      <c r="P8" s="12"/>
      <c r="Q8" s="12"/>
      <c r="R8" s="12"/>
    </row>
    <row r="9" spans="2:13" ht="12">
      <c r="B9" s="1" t="s">
        <v>15</v>
      </c>
      <c r="C9" s="24">
        <v>2098947220</v>
      </c>
      <c r="D9" s="40">
        <v>16294331.76999998</v>
      </c>
      <c r="E9" s="28">
        <f>C9+D9</f>
        <v>2115241551.77</v>
      </c>
      <c r="F9" s="42">
        <v>2115240784</v>
      </c>
      <c r="G9" s="24">
        <v>2115240784</v>
      </c>
      <c r="H9" s="24">
        <v>2115240784</v>
      </c>
      <c r="I9" s="25">
        <f>F9-G9</f>
        <v>0</v>
      </c>
      <c r="J9" s="26">
        <f>G9-H9</f>
        <v>0</v>
      </c>
      <c r="K9" s="28">
        <f>E9-F9</f>
        <v>767.7699999809265</v>
      </c>
      <c r="M9" s="16"/>
    </row>
    <row r="10" spans="2:13" ht="12.75" thickBot="1">
      <c r="B10" s="7" t="s">
        <v>16</v>
      </c>
      <c r="C10" s="31">
        <v>48833068443</v>
      </c>
      <c r="D10" s="40">
        <f>'[1]EJEC. PPTAL. DE GASTOS 2014'!K54+'[1]EJEC. PPTAL. DE GASTOS 2014'!K151</f>
        <v>4633605572.42</v>
      </c>
      <c r="E10" s="29">
        <f>C10+D10</f>
        <v>53466674015.42</v>
      </c>
      <c r="F10" s="42">
        <v>53135724394.18</v>
      </c>
      <c r="G10" s="42">
        <v>53135724394.18</v>
      </c>
      <c r="H10" s="42">
        <v>53135724394.18</v>
      </c>
      <c r="I10" s="25">
        <f>F10-G10</f>
        <v>0</v>
      </c>
      <c r="J10" s="26">
        <v>0</v>
      </c>
      <c r="K10" s="29">
        <f>E10-F10</f>
        <v>330949621.23999786</v>
      </c>
      <c r="M10" s="16"/>
    </row>
    <row r="11" spans="2:13" ht="12.75" thickBot="1">
      <c r="B11" s="10" t="s">
        <v>17</v>
      </c>
      <c r="C11" s="23">
        <f>C12+C13</f>
        <v>4683764024</v>
      </c>
      <c r="D11" s="44">
        <f>D12+D13</f>
        <v>-689653249.52</v>
      </c>
      <c r="E11" s="23">
        <f>E12+E13</f>
        <v>3994110774.4800005</v>
      </c>
      <c r="F11" s="43">
        <f>F12+F13</f>
        <v>3987671764.9800005</v>
      </c>
      <c r="G11" s="23">
        <f>G12+G13</f>
        <v>3987671764.9800005</v>
      </c>
      <c r="H11" s="23">
        <f>H12+H13</f>
        <v>3987671764.9800005</v>
      </c>
      <c r="I11" s="23">
        <f>I12+I13</f>
        <v>0</v>
      </c>
      <c r="J11" s="23">
        <f>J12+J13</f>
        <v>0</v>
      </c>
      <c r="K11" s="23">
        <f>E11-F11</f>
        <v>6439009.5</v>
      </c>
      <c r="M11" s="13"/>
    </row>
    <row r="12" spans="2:11" ht="12">
      <c r="B12" s="6" t="s">
        <v>18</v>
      </c>
      <c r="C12" s="27">
        <v>2777250657</v>
      </c>
      <c r="D12" s="25">
        <v>26966874.09</v>
      </c>
      <c r="E12" s="27">
        <v>2804217531.09</v>
      </c>
      <c r="F12" s="27">
        <v>2803412029.59</v>
      </c>
      <c r="G12" s="27">
        <v>2803412029.59</v>
      </c>
      <c r="H12" s="27">
        <v>2803412029.59</v>
      </c>
      <c r="I12" s="25">
        <f>F12-G12</f>
        <v>0</v>
      </c>
      <c r="J12" s="25">
        <f>G12-H12</f>
        <v>0</v>
      </c>
      <c r="K12" s="30">
        <f aca="true" t="shared" si="0" ref="K12:K34">E12-F12</f>
        <v>805501.5</v>
      </c>
    </row>
    <row r="13" spans="2:11" ht="12.75" thickBot="1">
      <c r="B13" s="7" t="s">
        <v>19</v>
      </c>
      <c r="C13" s="31">
        <v>1906513367</v>
      </c>
      <c r="D13" s="25">
        <v>-716620123.61</v>
      </c>
      <c r="E13" s="31">
        <v>1189893243.39</v>
      </c>
      <c r="F13" s="31">
        <v>1184259735.39</v>
      </c>
      <c r="G13" s="31">
        <v>1184259735.39</v>
      </c>
      <c r="H13" s="29">
        <v>1184259735.39</v>
      </c>
      <c r="I13" s="29"/>
      <c r="J13" s="25">
        <f>G13-H13</f>
        <v>0</v>
      </c>
      <c r="K13" s="32">
        <f t="shared" si="0"/>
        <v>5633508</v>
      </c>
    </row>
    <row r="14" spans="2:11" ht="12.75" thickBot="1">
      <c r="B14" s="10" t="s">
        <v>20</v>
      </c>
      <c r="C14" s="20">
        <f>C15+C16+C17+C18+C19+C20+C21+C22+C23+C24+C25+C26+C27+C28+C29+C31+C30</f>
        <v>152595721379</v>
      </c>
      <c r="D14" s="20">
        <f>D15+D16+D17+D18+D19+D20+D21+D22+D23+D24+D25+D26+D27+D28+D29+D31+D30</f>
        <v>124498684757.53</v>
      </c>
      <c r="E14" s="20">
        <f aca="true" t="shared" si="1" ref="E14:J14">E15+E16+E17+E18+E19+E20+E21+E22+E23+E24+E25+E26+E27+E28+E29+E31</f>
        <v>277094406136.53</v>
      </c>
      <c r="F14" s="20">
        <f t="shared" si="1"/>
        <v>236485773859.69</v>
      </c>
      <c r="G14" s="20">
        <f t="shared" si="1"/>
        <v>234437196566.69</v>
      </c>
      <c r="H14" s="20">
        <f t="shared" si="1"/>
        <v>234437196566.69</v>
      </c>
      <c r="I14" s="20">
        <f t="shared" si="1"/>
        <v>2048577293</v>
      </c>
      <c r="J14" s="20">
        <f t="shared" si="1"/>
        <v>0</v>
      </c>
      <c r="K14" s="20">
        <f>E14-F14</f>
        <v>40608632276.84003</v>
      </c>
    </row>
    <row r="15" spans="2:11" ht="12">
      <c r="B15" s="8" t="s">
        <v>21</v>
      </c>
      <c r="C15" s="35">
        <v>3596448044</v>
      </c>
      <c r="D15" s="33">
        <v>6789163039.26</v>
      </c>
      <c r="E15" s="24">
        <v>10385611083.26</v>
      </c>
      <c r="F15" s="24">
        <v>10056606576.87</v>
      </c>
      <c r="G15" s="24">
        <v>10056606576.87</v>
      </c>
      <c r="H15" s="24">
        <v>10056606576.87</v>
      </c>
      <c r="I15" s="25">
        <f aca="true" t="shared" si="2" ref="I15:J33">F15-G15</f>
        <v>0</v>
      </c>
      <c r="J15" s="25">
        <f>G15-H15</f>
        <v>0</v>
      </c>
      <c r="K15" s="30">
        <f>E15-F15</f>
        <v>329004506.3899994</v>
      </c>
    </row>
    <row r="16" spans="2:11" ht="12">
      <c r="B16" s="2" t="s">
        <v>22</v>
      </c>
      <c r="C16" s="35">
        <v>250000000</v>
      </c>
      <c r="D16" s="33">
        <v>27749264.33</v>
      </c>
      <c r="E16" s="24">
        <v>277749264.33</v>
      </c>
      <c r="F16" s="24">
        <v>277749264.33</v>
      </c>
      <c r="G16" s="24">
        <v>277749264.33</v>
      </c>
      <c r="H16" s="24">
        <v>277749264.33</v>
      </c>
      <c r="I16" s="25">
        <f t="shared" si="2"/>
        <v>0</v>
      </c>
      <c r="J16" s="25">
        <f>G16-H16</f>
        <v>0</v>
      </c>
      <c r="K16" s="34">
        <f t="shared" si="0"/>
        <v>0</v>
      </c>
    </row>
    <row r="17" spans="2:11" ht="12">
      <c r="B17" s="2" t="s">
        <v>39</v>
      </c>
      <c r="C17" s="35">
        <v>34859668831</v>
      </c>
      <c r="D17" s="33">
        <v>25980733056.96</v>
      </c>
      <c r="E17" s="24">
        <v>60840401887.96</v>
      </c>
      <c r="F17" s="24">
        <v>50358626294.61</v>
      </c>
      <c r="G17" s="24">
        <v>48310049001.61</v>
      </c>
      <c r="H17" s="24">
        <v>48310049001.61</v>
      </c>
      <c r="I17" s="34">
        <f t="shared" si="2"/>
        <v>2048577293</v>
      </c>
      <c r="J17" s="25">
        <f>G17-H17</f>
        <v>0</v>
      </c>
      <c r="K17" s="34">
        <f t="shared" si="0"/>
        <v>10481775593.349998</v>
      </c>
    </row>
    <row r="18" spans="2:11" ht="12">
      <c r="B18" s="2" t="s">
        <v>40</v>
      </c>
      <c r="C18" s="35">
        <v>1180000286</v>
      </c>
      <c r="D18" s="33">
        <v>-166587486.8</v>
      </c>
      <c r="E18" s="24">
        <v>1013412799.2</v>
      </c>
      <c r="F18" s="17">
        <v>1013412798.2900001</v>
      </c>
      <c r="G18" s="17">
        <v>1013412798.2900001</v>
      </c>
      <c r="H18" s="17">
        <v>1013412798.2900001</v>
      </c>
      <c r="I18" s="25">
        <f t="shared" si="2"/>
        <v>0</v>
      </c>
      <c r="J18" s="25">
        <f>G18-H18</f>
        <v>0</v>
      </c>
      <c r="K18" s="34">
        <f t="shared" si="0"/>
        <v>0.9099999666213989</v>
      </c>
    </row>
    <row r="19" spans="2:11" ht="12">
      <c r="B19" s="2" t="s">
        <v>23</v>
      </c>
      <c r="C19" s="35">
        <v>500000000</v>
      </c>
      <c r="D19" s="33">
        <v>850945283.67</v>
      </c>
      <c r="E19" s="24">
        <v>1350945283.67</v>
      </c>
      <c r="F19" s="24">
        <v>1342379783.67</v>
      </c>
      <c r="G19" s="24">
        <v>1342379783.67</v>
      </c>
      <c r="H19" s="24">
        <v>1342379783.67</v>
      </c>
      <c r="I19" s="25">
        <f t="shared" si="2"/>
        <v>0</v>
      </c>
      <c r="J19" s="25">
        <f>G19-H19</f>
        <v>0</v>
      </c>
      <c r="K19" s="34">
        <f t="shared" si="0"/>
        <v>8565500</v>
      </c>
    </row>
    <row r="20" spans="2:11" ht="12">
      <c r="B20" s="2" t="s">
        <v>24</v>
      </c>
      <c r="C20" s="35">
        <v>350000000</v>
      </c>
      <c r="D20" s="33">
        <v>67799212</v>
      </c>
      <c r="E20" s="24">
        <v>417799212</v>
      </c>
      <c r="F20" s="24">
        <v>417799212</v>
      </c>
      <c r="G20" s="24">
        <v>417799212</v>
      </c>
      <c r="H20" s="24">
        <v>417799212</v>
      </c>
      <c r="I20" s="25">
        <f t="shared" si="2"/>
        <v>0</v>
      </c>
      <c r="J20" s="25">
        <f>G20-H20</f>
        <v>0</v>
      </c>
      <c r="K20" s="34">
        <f t="shared" si="0"/>
        <v>0</v>
      </c>
    </row>
    <row r="21" spans="2:11" ht="12">
      <c r="B21" s="2" t="s">
        <v>25</v>
      </c>
      <c r="C21" s="35">
        <v>718712391</v>
      </c>
      <c r="D21" s="33">
        <v>2962073893.93</v>
      </c>
      <c r="E21" s="24">
        <v>3680786284.93</v>
      </c>
      <c r="F21" s="24">
        <v>3022796224.19</v>
      </c>
      <c r="G21" s="24">
        <v>3022796224.19</v>
      </c>
      <c r="H21" s="24">
        <v>3022796224.19</v>
      </c>
      <c r="I21" s="25">
        <f t="shared" si="2"/>
        <v>0</v>
      </c>
      <c r="J21" s="25">
        <f>G21-H21</f>
        <v>0</v>
      </c>
      <c r="K21" s="34">
        <f t="shared" si="0"/>
        <v>657990060.7399998</v>
      </c>
    </row>
    <row r="22" spans="2:11" ht="12">
      <c r="B22" s="2" t="s">
        <v>26</v>
      </c>
      <c r="C22" s="35">
        <v>25000000</v>
      </c>
      <c r="D22" s="33">
        <v>225000000</v>
      </c>
      <c r="E22" s="24">
        <v>250000000</v>
      </c>
      <c r="F22" s="24">
        <v>250000000</v>
      </c>
      <c r="G22" s="24">
        <v>250000000</v>
      </c>
      <c r="H22" s="24">
        <v>250000000</v>
      </c>
      <c r="I22" s="25">
        <f t="shared" si="2"/>
        <v>0</v>
      </c>
      <c r="J22" s="25">
        <f>G22-H22</f>
        <v>0</v>
      </c>
      <c r="K22" s="34">
        <f t="shared" si="0"/>
        <v>0</v>
      </c>
    </row>
    <row r="23" spans="2:11" ht="12">
      <c r="B23" s="2" t="s">
        <v>27</v>
      </c>
      <c r="C23" s="35">
        <v>112671706</v>
      </c>
      <c r="D23" s="33">
        <v>-112671706</v>
      </c>
      <c r="E23" s="24">
        <v>0</v>
      </c>
      <c r="F23" s="24">
        <v>0</v>
      </c>
      <c r="G23" s="24">
        <v>0</v>
      </c>
      <c r="H23" s="24">
        <v>0</v>
      </c>
      <c r="I23" s="25">
        <f t="shared" si="2"/>
        <v>0</v>
      </c>
      <c r="J23" s="25">
        <f t="shared" si="2"/>
        <v>0</v>
      </c>
      <c r="K23" s="34">
        <f t="shared" si="0"/>
        <v>0</v>
      </c>
    </row>
    <row r="24" spans="2:11" ht="12">
      <c r="B24" s="3" t="s">
        <v>28</v>
      </c>
      <c r="C24" s="35">
        <v>6137556522</v>
      </c>
      <c r="D24" s="33">
        <v>64732202399.17</v>
      </c>
      <c r="E24" s="24">
        <v>70869758921.17</v>
      </c>
      <c r="F24" s="24">
        <v>47837115256.27</v>
      </c>
      <c r="G24" s="24">
        <v>47837115256.27</v>
      </c>
      <c r="H24" s="24">
        <v>47837115256.27</v>
      </c>
      <c r="I24" s="25">
        <f t="shared" si="2"/>
        <v>0</v>
      </c>
      <c r="J24" s="25">
        <f t="shared" si="2"/>
        <v>0</v>
      </c>
      <c r="K24" s="34">
        <f t="shared" si="0"/>
        <v>23032643664.9</v>
      </c>
    </row>
    <row r="25" spans="2:11" ht="12">
      <c r="B25" s="2" t="s">
        <v>29</v>
      </c>
      <c r="C25" s="35">
        <v>2586400652</v>
      </c>
      <c r="D25" s="33">
        <v>2601627215.95</v>
      </c>
      <c r="E25" s="24">
        <v>5188027867.95</v>
      </c>
      <c r="F25" s="24">
        <v>3142644140.66</v>
      </c>
      <c r="G25" s="24">
        <v>3142644140.66</v>
      </c>
      <c r="H25" s="24">
        <v>3142644140.66</v>
      </c>
      <c r="I25" s="25">
        <f t="shared" si="2"/>
        <v>0</v>
      </c>
      <c r="J25" s="25">
        <f t="shared" si="2"/>
        <v>0</v>
      </c>
      <c r="K25" s="34">
        <f t="shared" si="0"/>
        <v>2045383727.29</v>
      </c>
    </row>
    <row r="26" spans="2:11" ht="12">
      <c r="B26" s="2" t="s">
        <v>30</v>
      </c>
      <c r="C26" s="35">
        <v>1357926930</v>
      </c>
      <c r="D26" s="33">
        <v>1947438122.03</v>
      </c>
      <c r="E26" s="24">
        <v>3305365052.03</v>
      </c>
      <c r="F26" s="24">
        <v>2398437096</v>
      </c>
      <c r="G26" s="24">
        <v>2398437096</v>
      </c>
      <c r="H26" s="24">
        <v>2398437096</v>
      </c>
      <c r="I26" s="25">
        <f t="shared" si="2"/>
        <v>0</v>
      </c>
      <c r="J26" s="25">
        <f t="shared" si="2"/>
        <v>0</v>
      </c>
      <c r="K26" s="34">
        <f t="shared" si="0"/>
        <v>906927956.0300002</v>
      </c>
    </row>
    <row r="27" spans="2:11" ht="12">
      <c r="B27" s="4" t="s">
        <v>41</v>
      </c>
      <c r="C27" s="35">
        <v>792919857</v>
      </c>
      <c r="D27" s="33">
        <v>891017353.36</v>
      </c>
      <c r="E27" s="24">
        <v>1683937210.36</v>
      </c>
      <c r="F27" s="24">
        <v>1571338920</v>
      </c>
      <c r="G27" s="24">
        <v>1571338920</v>
      </c>
      <c r="H27" s="24">
        <v>1571338920</v>
      </c>
      <c r="I27" s="25">
        <f t="shared" si="2"/>
        <v>0</v>
      </c>
      <c r="J27" s="25">
        <f t="shared" si="2"/>
        <v>0</v>
      </c>
      <c r="K27" s="34">
        <f t="shared" si="0"/>
        <v>112598290.3599999</v>
      </c>
    </row>
    <row r="28" spans="2:11" ht="24">
      <c r="B28" s="2" t="s">
        <v>34</v>
      </c>
      <c r="C28" s="35">
        <v>1917564505</v>
      </c>
      <c r="D28" s="33">
        <v>1254305192.07</v>
      </c>
      <c r="E28" s="24">
        <v>3171869697.07</v>
      </c>
      <c r="F28" s="24">
        <v>2504316110</v>
      </c>
      <c r="G28" s="24">
        <v>2504316110</v>
      </c>
      <c r="H28" s="24">
        <v>2504316110</v>
      </c>
      <c r="I28" s="25">
        <f t="shared" si="2"/>
        <v>0</v>
      </c>
      <c r="J28" s="25">
        <f t="shared" si="2"/>
        <v>0</v>
      </c>
      <c r="K28" s="34">
        <f t="shared" si="0"/>
        <v>667553587.0700002</v>
      </c>
    </row>
    <row r="29" spans="2:11" ht="12">
      <c r="B29" s="2" t="s">
        <v>31</v>
      </c>
      <c r="C29" s="35">
        <v>850000000</v>
      </c>
      <c r="D29" s="33">
        <v>346153994</v>
      </c>
      <c r="E29" s="24">
        <v>1196153994</v>
      </c>
      <c r="F29" s="24">
        <v>1195153994</v>
      </c>
      <c r="G29" s="24">
        <v>1195153994</v>
      </c>
      <c r="H29" s="24">
        <v>1195153994</v>
      </c>
      <c r="I29" s="25">
        <f t="shared" si="2"/>
        <v>0</v>
      </c>
      <c r="J29" s="25">
        <f t="shared" si="2"/>
        <v>0</v>
      </c>
      <c r="K29" s="34">
        <f t="shared" si="0"/>
        <v>1000000</v>
      </c>
    </row>
    <row r="30" spans="2:11" ht="12">
      <c r="B30" s="9" t="s">
        <v>38</v>
      </c>
      <c r="C30" s="35">
        <v>13599348</v>
      </c>
      <c r="D30" s="33">
        <v>-13599348</v>
      </c>
      <c r="E30" s="24">
        <v>0</v>
      </c>
      <c r="F30" s="24">
        <v>0</v>
      </c>
      <c r="G30" s="24">
        <v>0</v>
      </c>
      <c r="H30" s="24">
        <v>0</v>
      </c>
      <c r="I30" s="25"/>
      <c r="J30" s="25"/>
      <c r="K30" s="34"/>
    </row>
    <row r="31" spans="2:11" ht="12.75" thickBot="1">
      <c r="B31" s="9" t="s">
        <v>32</v>
      </c>
      <c r="C31" s="35">
        <v>97347252307</v>
      </c>
      <c r="D31" s="33">
        <v>16115335271.599998</v>
      </c>
      <c r="E31" s="24">
        <v>113462587578.6</v>
      </c>
      <c r="F31" s="24">
        <v>111097398188.8</v>
      </c>
      <c r="G31" s="24">
        <v>111097398188.8</v>
      </c>
      <c r="H31" s="24">
        <v>111097398188.8</v>
      </c>
      <c r="I31" s="25">
        <f t="shared" si="2"/>
        <v>0</v>
      </c>
      <c r="J31" s="25">
        <f t="shared" si="2"/>
        <v>0</v>
      </c>
      <c r="K31" s="34">
        <f t="shared" si="0"/>
        <v>2365189389.800003</v>
      </c>
    </row>
    <row r="32" spans="2:11" ht="12.75" thickBot="1">
      <c r="B32" s="11" t="s">
        <v>33</v>
      </c>
      <c r="C32" s="18">
        <f>C7+C11+C14</f>
        <v>209797443949</v>
      </c>
      <c r="D32" s="18">
        <f aca="true" t="shared" si="3" ref="D32:I32">D7+D11+D14</f>
        <v>128458931412.2</v>
      </c>
      <c r="E32" s="18">
        <f t="shared" si="3"/>
        <v>338256375361.2</v>
      </c>
      <c r="F32" s="18">
        <f t="shared" si="3"/>
        <v>297173223147.15</v>
      </c>
      <c r="G32" s="18">
        <f t="shared" si="3"/>
        <v>295124645854.15</v>
      </c>
      <c r="H32" s="18">
        <f t="shared" si="3"/>
        <v>295124645854.15</v>
      </c>
      <c r="I32" s="18">
        <f t="shared" si="3"/>
        <v>2048577293</v>
      </c>
      <c r="J32" s="36">
        <f t="shared" si="2"/>
        <v>0</v>
      </c>
      <c r="K32" s="36">
        <f t="shared" si="0"/>
        <v>41083152214.04999</v>
      </c>
    </row>
    <row r="33" spans="2:11" ht="12.75" thickBot="1">
      <c r="B33" s="19" t="s">
        <v>36</v>
      </c>
      <c r="C33" s="37">
        <v>0</v>
      </c>
      <c r="D33" s="37">
        <v>51616907867.8</v>
      </c>
      <c r="E33" s="37">
        <v>51616907867.8</v>
      </c>
      <c r="F33" s="37">
        <v>12455904859.81</v>
      </c>
      <c r="G33" s="37">
        <v>12455904859.81</v>
      </c>
      <c r="H33" s="37">
        <v>12455904859.81</v>
      </c>
      <c r="I33" s="38">
        <f t="shared" si="2"/>
        <v>0</v>
      </c>
      <c r="J33" s="38">
        <f t="shared" si="2"/>
        <v>0</v>
      </c>
      <c r="K33" s="34">
        <f>E33-F33</f>
        <v>39161003007.990005</v>
      </c>
    </row>
    <row r="34" spans="2:11" ht="12.75" thickBot="1">
      <c r="B34" s="11" t="s">
        <v>37</v>
      </c>
      <c r="C34" s="18">
        <f>C32+C33</f>
        <v>209797443949</v>
      </c>
      <c r="D34" s="18">
        <f aca="true" t="shared" si="4" ref="D34:I34">D32+D33</f>
        <v>180075839280</v>
      </c>
      <c r="E34" s="18">
        <f t="shared" si="4"/>
        <v>389873283229</v>
      </c>
      <c r="F34" s="18">
        <f t="shared" si="4"/>
        <v>309629128006.96</v>
      </c>
      <c r="G34" s="18">
        <f t="shared" si="4"/>
        <v>307580550713.96</v>
      </c>
      <c r="H34" s="18">
        <f t="shared" si="4"/>
        <v>307580550713.96</v>
      </c>
      <c r="I34" s="18">
        <f t="shared" si="4"/>
        <v>2048577293</v>
      </c>
      <c r="J34" s="18">
        <f>J32+J33</f>
        <v>0</v>
      </c>
      <c r="K34" s="18">
        <f t="shared" si="0"/>
        <v>80244155222.03998</v>
      </c>
    </row>
    <row r="35" spans="3:8" ht="12">
      <c r="C35" s="39"/>
      <c r="D35" s="39"/>
      <c r="E35" s="39"/>
      <c r="F35" s="39"/>
      <c r="G35" s="39"/>
      <c r="H35" s="39"/>
    </row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sheetProtection/>
  <mergeCells count="7">
    <mergeCell ref="B2:K2"/>
    <mergeCell ref="B3:K3"/>
    <mergeCell ref="B5:B6"/>
    <mergeCell ref="C5:E5"/>
    <mergeCell ref="F5:H5"/>
    <mergeCell ref="I5:K5"/>
    <mergeCell ref="B4:K4"/>
  </mergeCells>
  <printOptions/>
  <pageMargins left="0.7" right="0.7" top="0.75" bottom="0.75" header="0.3" footer="0.3"/>
  <pageSetup horizontalDpi="600" verticalDpi="600" orientation="portrait" r:id="rId2"/>
  <ignoredErrors>
    <ignoredError sqref="I11:J11 I7 J14 I32 E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"/>
  <sheetViews>
    <sheetView showGridLines="0" showRowColHeaders="0" zoomScalePageLayoutView="0" workbookViewId="0" topLeftCell="A1">
      <selection activeCell="B2" sqref="B2:L2"/>
    </sheetView>
  </sheetViews>
  <sheetFormatPr defaultColWidth="0" defaultRowHeight="15" zeroHeight="1"/>
  <cols>
    <col min="1" max="1" width="18.00390625" style="0" customWidth="1"/>
    <col min="2" max="13" width="11.421875" style="0" customWidth="1"/>
    <col min="14" max="14" width="16.140625" style="0" customWidth="1"/>
    <col min="15" max="16384" width="11.421875" style="0" hidden="1" customWidth="1"/>
  </cols>
  <sheetData>
    <row r="1" ht="107.25" customHeight="1" thickBot="1"/>
    <row r="2" spans="2:14" ht="21.75" thickBot="1">
      <c r="B2" s="52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4"/>
      <c r="M2" s="45"/>
      <c r="N2" s="45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/>
  <mergeCells count="1">
    <mergeCell ref="B2:L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2015-05-27T16:30:01Z</dcterms:modified>
  <cp:category/>
  <cp:version/>
  <cp:contentType/>
  <cp:contentStatus/>
</cp:coreProperties>
</file>